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https://educacionpublica.sharepoint.com/sites/SubdepartamentodeGestindeOperaciones/Shared Documents/SGO/Contratos/Reportes/Gestor de Contratos/"/>
    </mc:Choice>
  </mc:AlternateContent>
  <xr:revisionPtr revIDLastSave="505" documentId="11_AD4D2F04E46CFB4ACB3E20299DD4F968683EDF2F" xr6:coauthVersionLast="47" xr6:coauthVersionMax="47" xr10:uidLastSave="{522A945B-1FE8-45A0-9A88-552A36287B43}"/>
  <bookViews>
    <workbookView xWindow="-108" yWindow="-108" windowWidth="23256" windowHeight="12456" activeTab="1" xr2:uid="{00000000-000D-0000-FFFF-FFFF00000000}"/>
  </bookViews>
  <sheets>
    <sheet name="SLEP" sheetId="2" r:id="rId1"/>
    <sheet name="Hoja1" sheetId="3" r:id="rId2"/>
  </sheets>
  <definedNames>
    <definedName name="CLF">Hoja1!$I$3</definedName>
    <definedName name="DatosExternos_1" localSheetId="0" hidden="1">SLEP!$A$2:$Z$1931</definedName>
    <definedName name="EUR">Hoja1!$I$4</definedName>
    <definedName name="UF">Hoja1!$I$6</definedName>
    <definedName name="USD">Hoja1!$I$5</definedName>
    <definedName name="UTM">Hoja1!$I$6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9" i="3" l="1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2" i="3"/>
  <c r="F11" i="3"/>
  <c r="F10" i="3"/>
  <c r="F9" i="3"/>
  <c r="F8" i="3"/>
  <c r="F7" i="3"/>
  <c r="F6" i="3"/>
  <c r="F5" i="3"/>
  <c r="F4" i="3"/>
  <c r="F3" i="3"/>
  <c r="AA3" i="2"/>
  <c r="AA4" i="2"/>
  <c r="AA5" i="2"/>
  <c r="AA6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AA31" i="2"/>
  <c r="AA32" i="2"/>
  <c r="AA33" i="2"/>
  <c r="AA34" i="2"/>
  <c r="AA35" i="2"/>
  <c r="AA36" i="2"/>
  <c r="AA37" i="2"/>
  <c r="AA38" i="2"/>
  <c r="AA39" i="2"/>
  <c r="AA40" i="2"/>
  <c r="AA41" i="2"/>
  <c r="AA42" i="2"/>
  <c r="AA43" i="2"/>
  <c r="AA44" i="2"/>
  <c r="AA45" i="2"/>
  <c r="AA46" i="2"/>
  <c r="AA47" i="2"/>
  <c r="AA48" i="2"/>
  <c r="AA49" i="2"/>
  <c r="AA50" i="2"/>
  <c r="AA51" i="2"/>
  <c r="AA52" i="2"/>
  <c r="AA53" i="2"/>
  <c r="AA54" i="2"/>
  <c r="AA55" i="2"/>
  <c r="AA56" i="2"/>
  <c r="AA57" i="2"/>
  <c r="AA58" i="2"/>
  <c r="AA59" i="2"/>
  <c r="AA60" i="2"/>
  <c r="AA61" i="2"/>
  <c r="AA62" i="2"/>
  <c r="AA63" i="2"/>
  <c r="AA64" i="2"/>
  <c r="AA65" i="2"/>
  <c r="AA66" i="2"/>
  <c r="AA67" i="2"/>
  <c r="AA68" i="2"/>
  <c r="AA69" i="2"/>
  <c r="AA70" i="2"/>
  <c r="AA71" i="2"/>
  <c r="AA72" i="2"/>
  <c r="AA73" i="2"/>
  <c r="AA74" i="2"/>
  <c r="AA75" i="2"/>
  <c r="AA76" i="2"/>
  <c r="AA77" i="2"/>
  <c r="AA78" i="2"/>
  <c r="AA79" i="2"/>
  <c r="AA80" i="2"/>
  <c r="AA81" i="2"/>
  <c r="AA82" i="2"/>
  <c r="AA83" i="2"/>
  <c r="AA84" i="2"/>
  <c r="AA85" i="2"/>
  <c r="AA86" i="2"/>
  <c r="AA87" i="2"/>
  <c r="AA88" i="2"/>
  <c r="AA89" i="2"/>
  <c r="AA90" i="2"/>
  <c r="AA91" i="2"/>
  <c r="AA92" i="2"/>
  <c r="AA93" i="2"/>
  <c r="AA94" i="2"/>
  <c r="AA95" i="2"/>
  <c r="AA96" i="2"/>
  <c r="AA97" i="2"/>
  <c r="AA98" i="2"/>
  <c r="AA99" i="2"/>
  <c r="AA100" i="2"/>
  <c r="AA101" i="2"/>
  <c r="AA102" i="2"/>
  <c r="AA103" i="2"/>
  <c r="AA104" i="2"/>
  <c r="AA105" i="2"/>
  <c r="AA106" i="2"/>
  <c r="AA107" i="2"/>
  <c r="AA108" i="2"/>
  <c r="AA109" i="2"/>
  <c r="AA110" i="2"/>
  <c r="AA111" i="2"/>
  <c r="AA112" i="2"/>
  <c r="AA113" i="2"/>
  <c r="AA114" i="2"/>
  <c r="AA115" i="2"/>
  <c r="AA116" i="2"/>
  <c r="AA117" i="2"/>
  <c r="AA118" i="2"/>
  <c r="AA119" i="2"/>
  <c r="AA120" i="2"/>
  <c r="AA121" i="2"/>
  <c r="AA122" i="2"/>
  <c r="AA123" i="2"/>
  <c r="AA124" i="2"/>
  <c r="AA125" i="2"/>
  <c r="AA126" i="2"/>
  <c r="AA127" i="2"/>
  <c r="AA128" i="2"/>
  <c r="AA129" i="2"/>
  <c r="AA130" i="2"/>
  <c r="AA131" i="2"/>
  <c r="AA132" i="2"/>
  <c r="AA133" i="2"/>
  <c r="AA134" i="2"/>
  <c r="AA135" i="2"/>
  <c r="AA136" i="2"/>
  <c r="AA137" i="2"/>
  <c r="AA138" i="2"/>
  <c r="AA139" i="2"/>
  <c r="AA140" i="2"/>
  <c r="AA141" i="2"/>
  <c r="AA142" i="2"/>
  <c r="AA143" i="2"/>
  <c r="AA144" i="2"/>
  <c r="AA145" i="2"/>
  <c r="AA146" i="2"/>
  <c r="AA147" i="2"/>
  <c r="AA148" i="2"/>
  <c r="AA149" i="2"/>
  <c r="AA150" i="2"/>
  <c r="AA151" i="2"/>
  <c r="AA152" i="2"/>
  <c r="AA153" i="2"/>
  <c r="AA154" i="2"/>
  <c r="AA155" i="2"/>
  <c r="AA156" i="2"/>
  <c r="AA157" i="2"/>
  <c r="AA158" i="2"/>
  <c r="AA159" i="2"/>
  <c r="AA160" i="2"/>
  <c r="AA161" i="2"/>
  <c r="AA162" i="2"/>
  <c r="AA163" i="2"/>
  <c r="AA164" i="2"/>
  <c r="AA165" i="2"/>
  <c r="AA166" i="2"/>
  <c r="AA167" i="2"/>
  <c r="AA168" i="2"/>
  <c r="AA169" i="2"/>
  <c r="AA170" i="2"/>
  <c r="AA171" i="2"/>
  <c r="AA172" i="2"/>
  <c r="AA173" i="2"/>
  <c r="AA174" i="2"/>
  <c r="AA175" i="2"/>
  <c r="AA176" i="2"/>
  <c r="AA177" i="2"/>
  <c r="AA178" i="2"/>
  <c r="AA179" i="2"/>
  <c r="AA180" i="2"/>
  <c r="AA181" i="2"/>
  <c r="AA182" i="2"/>
  <c r="AA183" i="2"/>
  <c r="AA184" i="2"/>
  <c r="AA185" i="2"/>
  <c r="AA186" i="2"/>
  <c r="AA187" i="2"/>
  <c r="AA188" i="2"/>
  <c r="AA189" i="2"/>
  <c r="AA190" i="2"/>
  <c r="AA191" i="2"/>
  <c r="AA192" i="2"/>
  <c r="AA193" i="2"/>
  <c r="AA194" i="2"/>
  <c r="AA195" i="2"/>
  <c r="AA196" i="2"/>
  <c r="AA197" i="2"/>
  <c r="AA198" i="2"/>
  <c r="AA199" i="2"/>
  <c r="AA200" i="2"/>
  <c r="AA201" i="2"/>
  <c r="AA202" i="2"/>
  <c r="AA203" i="2"/>
  <c r="AA204" i="2"/>
  <c r="AA205" i="2"/>
  <c r="AA206" i="2"/>
  <c r="AA207" i="2"/>
  <c r="AA208" i="2"/>
  <c r="AA209" i="2"/>
  <c r="AA210" i="2"/>
  <c r="AA211" i="2"/>
  <c r="AA212" i="2"/>
  <c r="AA213" i="2"/>
  <c r="AA214" i="2"/>
  <c r="AA215" i="2"/>
  <c r="AA216" i="2"/>
  <c r="AA217" i="2"/>
  <c r="AA218" i="2"/>
  <c r="AA219" i="2"/>
  <c r="AA220" i="2"/>
  <c r="AA221" i="2"/>
  <c r="AA222" i="2"/>
  <c r="AA223" i="2"/>
  <c r="AA224" i="2"/>
  <c r="AA225" i="2"/>
  <c r="AA226" i="2"/>
  <c r="AA227" i="2"/>
  <c r="AA228" i="2"/>
  <c r="AA229" i="2"/>
  <c r="AA230" i="2"/>
  <c r="AA231" i="2"/>
  <c r="AA232" i="2"/>
  <c r="AA233" i="2"/>
  <c r="AA234" i="2"/>
  <c r="AA235" i="2"/>
  <c r="AA236" i="2"/>
  <c r="AA237" i="2"/>
  <c r="AA238" i="2"/>
  <c r="AA239" i="2"/>
  <c r="AA240" i="2"/>
  <c r="AA241" i="2"/>
  <c r="AA242" i="2"/>
  <c r="AA243" i="2"/>
  <c r="AA244" i="2"/>
  <c r="AA245" i="2"/>
  <c r="AA246" i="2"/>
  <c r="AA247" i="2"/>
  <c r="AA248" i="2"/>
  <c r="AA249" i="2"/>
  <c r="AA250" i="2"/>
  <c r="AA251" i="2"/>
  <c r="AA252" i="2"/>
  <c r="AA253" i="2"/>
  <c r="AA254" i="2"/>
  <c r="AA255" i="2"/>
  <c r="AA256" i="2"/>
  <c r="AA257" i="2"/>
  <c r="AA258" i="2"/>
  <c r="AA259" i="2"/>
  <c r="AA260" i="2"/>
  <c r="AA261" i="2"/>
  <c r="AA262" i="2"/>
  <c r="AA263" i="2"/>
  <c r="AA264" i="2"/>
  <c r="AA265" i="2"/>
  <c r="AA266" i="2"/>
  <c r="AA267" i="2"/>
  <c r="AA268" i="2"/>
  <c r="AA269" i="2"/>
  <c r="AA270" i="2"/>
  <c r="AA271" i="2"/>
  <c r="AA272" i="2"/>
  <c r="AA273" i="2"/>
  <c r="AA274" i="2"/>
  <c r="AA275" i="2"/>
  <c r="AA276" i="2"/>
  <c r="AA277" i="2"/>
  <c r="AA278" i="2"/>
  <c r="AA279" i="2"/>
  <c r="AA280" i="2"/>
  <c r="AA281" i="2"/>
  <c r="AA282" i="2"/>
  <c r="AA283" i="2"/>
  <c r="AA284" i="2"/>
  <c r="AA285" i="2"/>
  <c r="AA286" i="2"/>
  <c r="AA287" i="2"/>
  <c r="AA288" i="2"/>
  <c r="AA289" i="2"/>
  <c r="AA290" i="2"/>
  <c r="AA291" i="2"/>
  <c r="AA292" i="2"/>
  <c r="AA293" i="2"/>
  <c r="AA294" i="2"/>
  <c r="AA295" i="2"/>
  <c r="AA296" i="2"/>
  <c r="AA297" i="2"/>
  <c r="AA298" i="2"/>
  <c r="AA299" i="2"/>
  <c r="AA300" i="2"/>
  <c r="AA301" i="2"/>
  <c r="AA302" i="2"/>
  <c r="AA303" i="2"/>
  <c r="AA304" i="2"/>
  <c r="AA305" i="2"/>
  <c r="AA306" i="2"/>
  <c r="AA307" i="2"/>
  <c r="AA308" i="2"/>
  <c r="AA309" i="2"/>
  <c r="AA310" i="2"/>
  <c r="AA311" i="2"/>
  <c r="AA312" i="2"/>
  <c r="AA313" i="2"/>
  <c r="AA314" i="2"/>
  <c r="AA315" i="2"/>
  <c r="AA316" i="2"/>
  <c r="AA317" i="2"/>
  <c r="AA318" i="2"/>
  <c r="AA319" i="2"/>
  <c r="AA320" i="2"/>
  <c r="AA321" i="2"/>
  <c r="AA322" i="2"/>
  <c r="AA323" i="2"/>
  <c r="AA324" i="2"/>
  <c r="AA325" i="2"/>
  <c r="AA326" i="2"/>
  <c r="AA327" i="2"/>
  <c r="AA328" i="2"/>
  <c r="AA329" i="2"/>
  <c r="AA330" i="2"/>
  <c r="AA331" i="2"/>
  <c r="AA332" i="2"/>
  <c r="AA333" i="2"/>
  <c r="AA334" i="2"/>
  <c r="AA335" i="2"/>
  <c r="AA336" i="2"/>
  <c r="AA337" i="2"/>
  <c r="AA338" i="2"/>
  <c r="AA339" i="2"/>
  <c r="AA340" i="2"/>
  <c r="AA341" i="2"/>
  <c r="AA342" i="2"/>
  <c r="AA343" i="2"/>
  <c r="AA344" i="2"/>
  <c r="AA345" i="2"/>
  <c r="AA346" i="2"/>
  <c r="AA347" i="2"/>
  <c r="AA348" i="2"/>
  <c r="AA349" i="2"/>
  <c r="AA350" i="2"/>
  <c r="AA351" i="2"/>
  <c r="AA352" i="2"/>
  <c r="AA353" i="2"/>
  <c r="AA354" i="2"/>
  <c r="AA355" i="2"/>
  <c r="AA356" i="2"/>
  <c r="AA357" i="2"/>
  <c r="AA358" i="2"/>
  <c r="AA359" i="2"/>
  <c r="AA360" i="2"/>
  <c r="AA361" i="2"/>
  <c r="AA362" i="2"/>
  <c r="AA363" i="2"/>
  <c r="AA364" i="2"/>
  <c r="AA365" i="2"/>
  <c r="AA366" i="2"/>
  <c r="AA367" i="2"/>
  <c r="AA368" i="2"/>
  <c r="AA369" i="2"/>
  <c r="AA370" i="2"/>
  <c r="AA371" i="2"/>
  <c r="AA372" i="2"/>
  <c r="AA373" i="2"/>
  <c r="AA374" i="2"/>
  <c r="AA375" i="2"/>
  <c r="AA376" i="2"/>
  <c r="AA377" i="2"/>
  <c r="AA378" i="2"/>
  <c r="AA379" i="2"/>
  <c r="AA380" i="2"/>
  <c r="AA381" i="2"/>
  <c r="AA382" i="2"/>
  <c r="AA383" i="2"/>
  <c r="AA384" i="2"/>
  <c r="AA385" i="2"/>
  <c r="AA386" i="2"/>
  <c r="AA387" i="2"/>
  <c r="AA388" i="2"/>
  <c r="AA389" i="2"/>
  <c r="AA390" i="2"/>
  <c r="AA391" i="2"/>
  <c r="AA392" i="2"/>
  <c r="AA393" i="2"/>
  <c r="AA394" i="2"/>
  <c r="AA395" i="2"/>
  <c r="AA396" i="2"/>
  <c r="AA397" i="2"/>
  <c r="AA398" i="2"/>
  <c r="AA399" i="2"/>
  <c r="AA400" i="2"/>
  <c r="AA401" i="2"/>
  <c r="AA402" i="2"/>
  <c r="AA403" i="2"/>
  <c r="AA404" i="2"/>
  <c r="AA405" i="2"/>
  <c r="AA406" i="2"/>
  <c r="AA407" i="2"/>
  <c r="AA408" i="2"/>
  <c r="AA409" i="2"/>
  <c r="AA410" i="2"/>
  <c r="AA411" i="2"/>
  <c r="AA412" i="2"/>
  <c r="AA413" i="2"/>
  <c r="AA414" i="2"/>
  <c r="AA415" i="2"/>
  <c r="AA416" i="2"/>
  <c r="AA417" i="2"/>
  <c r="AA418" i="2"/>
  <c r="AA419" i="2"/>
  <c r="AA420" i="2"/>
  <c r="AA421" i="2"/>
  <c r="AA422" i="2"/>
  <c r="AA423" i="2"/>
  <c r="AA424" i="2"/>
  <c r="AA425" i="2"/>
  <c r="AA426" i="2"/>
  <c r="AA427" i="2"/>
  <c r="AA428" i="2"/>
  <c r="AA429" i="2"/>
  <c r="AA430" i="2"/>
  <c r="AA431" i="2"/>
  <c r="AA432" i="2"/>
  <c r="AA433" i="2"/>
  <c r="AA434" i="2"/>
  <c r="AA435" i="2"/>
  <c r="AA436" i="2"/>
  <c r="AA437" i="2"/>
  <c r="AA438" i="2"/>
  <c r="AA439" i="2"/>
  <c r="AA440" i="2"/>
  <c r="AA441" i="2"/>
  <c r="AA442" i="2"/>
  <c r="AA443" i="2"/>
  <c r="AA444" i="2"/>
  <c r="AA445" i="2"/>
  <c r="AA446" i="2"/>
  <c r="AA447" i="2"/>
  <c r="AA448" i="2"/>
  <c r="AA449" i="2"/>
  <c r="AA450" i="2"/>
  <c r="AA451" i="2"/>
  <c r="AA452" i="2"/>
  <c r="AA453" i="2"/>
  <c r="AA454" i="2"/>
  <c r="AA455" i="2"/>
  <c r="AA456" i="2"/>
  <c r="AA457" i="2"/>
  <c r="AA458" i="2"/>
  <c r="AA459" i="2"/>
  <c r="AA460" i="2"/>
  <c r="AA461" i="2"/>
  <c r="AA462" i="2"/>
  <c r="AA463" i="2"/>
  <c r="AA464" i="2"/>
  <c r="AA465" i="2"/>
  <c r="AA466" i="2"/>
  <c r="AA467" i="2"/>
  <c r="AA468" i="2"/>
  <c r="AA469" i="2"/>
  <c r="AA470" i="2"/>
  <c r="AA471" i="2"/>
  <c r="AA472" i="2"/>
  <c r="AA473" i="2"/>
  <c r="AA474" i="2"/>
  <c r="AA475" i="2"/>
  <c r="AA476" i="2"/>
  <c r="AA477" i="2"/>
  <c r="AA478" i="2"/>
  <c r="AA479" i="2"/>
  <c r="AA480" i="2"/>
  <c r="AA481" i="2"/>
  <c r="AA482" i="2"/>
  <c r="AA483" i="2"/>
  <c r="AA484" i="2"/>
  <c r="AA485" i="2"/>
  <c r="AA486" i="2"/>
  <c r="AA487" i="2"/>
  <c r="AA488" i="2"/>
  <c r="AA489" i="2"/>
  <c r="AA490" i="2"/>
  <c r="AA491" i="2"/>
  <c r="AA492" i="2"/>
  <c r="AA493" i="2"/>
  <c r="AA494" i="2"/>
  <c r="AA495" i="2"/>
  <c r="AA496" i="2"/>
  <c r="AA497" i="2"/>
  <c r="AA498" i="2"/>
  <c r="AA499" i="2"/>
  <c r="AA500" i="2"/>
  <c r="AA501" i="2"/>
  <c r="AA502" i="2"/>
  <c r="AA503" i="2"/>
  <c r="AA504" i="2"/>
  <c r="AA505" i="2"/>
  <c r="AA506" i="2"/>
  <c r="AA507" i="2"/>
  <c r="AA508" i="2"/>
  <c r="AA509" i="2"/>
  <c r="AA510" i="2"/>
  <c r="AA511" i="2"/>
  <c r="AA512" i="2"/>
  <c r="AA513" i="2"/>
  <c r="AA514" i="2"/>
  <c r="AA515" i="2"/>
  <c r="AA516" i="2"/>
  <c r="AA517" i="2"/>
  <c r="AA518" i="2"/>
  <c r="AA519" i="2"/>
  <c r="AA520" i="2"/>
  <c r="AA521" i="2"/>
  <c r="AA522" i="2"/>
  <c r="AA523" i="2"/>
  <c r="AA524" i="2"/>
  <c r="AA525" i="2"/>
  <c r="AA526" i="2"/>
  <c r="AA527" i="2"/>
  <c r="AA528" i="2"/>
  <c r="AA529" i="2"/>
  <c r="AA530" i="2"/>
  <c r="AA531" i="2"/>
  <c r="AA532" i="2"/>
  <c r="AA533" i="2"/>
  <c r="AA534" i="2"/>
  <c r="AA535" i="2"/>
  <c r="AA536" i="2"/>
  <c r="AA537" i="2"/>
  <c r="AA538" i="2"/>
  <c r="AA539" i="2"/>
  <c r="AA540" i="2"/>
  <c r="AA541" i="2"/>
  <c r="AA542" i="2"/>
  <c r="AA543" i="2"/>
  <c r="AA544" i="2"/>
  <c r="AA545" i="2"/>
  <c r="AA546" i="2"/>
  <c r="AA547" i="2"/>
  <c r="AA548" i="2"/>
  <c r="AA549" i="2"/>
  <c r="AA550" i="2"/>
  <c r="AA551" i="2"/>
  <c r="AA552" i="2"/>
  <c r="AA553" i="2"/>
  <c r="AA554" i="2"/>
  <c r="AA555" i="2"/>
  <c r="AA556" i="2"/>
  <c r="AA557" i="2"/>
  <c r="AA558" i="2"/>
  <c r="AA559" i="2"/>
  <c r="AA560" i="2"/>
  <c r="AA561" i="2"/>
  <c r="AA562" i="2"/>
  <c r="AA563" i="2"/>
  <c r="AA564" i="2"/>
  <c r="AA565" i="2"/>
  <c r="AA566" i="2"/>
  <c r="AA567" i="2"/>
  <c r="AA568" i="2"/>
  <c r="AA569" i="2"/>
  <c r="AA570" i="2"/>
  <c r="AA571" i="2"/>
  <c r="AA572" i="2"/>
  <c r="AA573" i="2"/>
  <c r="AA574" i="2"/>
  <c r="AA575" i="2"/>
  <c r="AA576" i="2"/>
  <c r="AA577" i="2"/>
  <c r="AA578" i="2"/>
  <c r="AA579" i="2"/>
  <c r="AA580" i="2"/>
  <c r="AA581" i="2"/>
  <c r="AA582" i="2"/>
  <c r="AA583" i="2"/>
  <c r="AA584" i="2"/>
  <c r="AA585" i="2"/>
  <c r="AA586" i="2"/>
  <c r="AA587" i="2"/>
  <c r="AA588" i="2"/>
  <c r="AA589" i="2"/>
  <c r="AA590" i="2"/>
  <c r="AA591" i="2"/>
  <c r="AA592" i="2"/>
  <c r="AA593" i="2"/>
  <c r="AA594" i="2"/>
  <c r="AA595" i="2"/>
  <c r="AA596" i="2"/>
  <c r="AA597" i="2"/>
  <c r="AA598" i="2"/>
  <c r="AA599" i="2"/>
  <c r="AA600" i="2"/>
  <c r="AA601" i="2"/>
  <c r="AA602" i="2"/>
  <c r="AA603" i="2"/>
  <c r="AA604" i="2"/>
  <c r="AA605" i="2"/>
  <c r="AA606" i="2"/>
  <c r="AA607" i="2"/>
  <c r="AA608" i="2"/>
  <c r="AA609" i="2"/>
  <c r="AA610" i="2"/>
  <c r="AA611" i="2"/>
  <c r="AA612" i="2"/>
  <c r="AA613" i="2"/>
  <c r="AA614" i="2"/>
  <c r="AA615" i="2"/>
  <c r="AA616" i="2"/>
  <c r="AA617" i="2"/>
  <c r="AA618" i="2"/>
  <c r="AA619" i="2"/>
  <c r="AA620" i="2"/>
  <c r="AA621" i="2"/>
  <c r="AA622" i="2"/>
  <c r="AA623" i="2"/>
  <c r="AA624" i="2"/>
  <c r="AA625" i="2"/>
  <c r="AA626" i="2"/>
  <c r="AA627" i="2"/>
  <c r="AA628" i="2"/>
  <c r="AA629" i="2"/>
  <c r="AA630" i="2"/>
  <c r="AA631" i="2"/>
  <c r="AA632" i="2"/>
  <c r="AA633" i="2"/>
  <c r="AA634" i="2"/>
  <c r="AA635" i="2"/>
  <c r="AA636" i="2"/>
  <c r="AA637" i="2"/>
  <c r="AA638" i="2"/>
  <c r="AA639" i="2"/>
  <c r="AA640" i="2"/>
  <c r="AA641" i="2"/>
  <c r="AA642" i="2"/>
  <c r="AA643" i="2"/>
  <c r="AA644" i="2"/>
  <c r="AA645" i="2"/>
  <c r="AA646" i="2"/>
  <c r="AA647" i="2"/>
  <c r="AA648" i="2"/>
  <c r="AA649" i="2"/>
  <c r="AA650" i="2"/>
  <c r="AA651" i="2"/>
  <c r="AA652" i="2"/>
  <c r="AA653" i="2"/>
  <c r="AA654" i="2"/>
  <c r="AA655" i="2"/>
  <c r="AA656" i="2"/>
  <c r="AA657" i="2"/>
  <c r="AA658" i="2"/>
  <c r="AA659" i="2"/>
  <c r="AA660" i="2"/>
  <c r="AA661" i="2"/>
  <c r="AA662" i="2"/>
  <c r="AA663" i="2"/>
  <c r="AA664" i="2"/>
  <c r="AA665" i="2"/>
  <c r="AA666" i="2"/>
  <c r="AA667" i="2"/>
  <c r="AA668" i="2"/>
  <c r="AA669" i="2"/>
  <c r="AA670" i="2"/>
  <c r="AA671" i="2"/>
  <c r="AA672" i="2"/>
  <c r="AA673" i="2"/>
  <c r="AA674" i="2"/>
  <c r="AA675" i="2"/>
  <c r="AA676" i="2"/>
  <c r="AA677" i="2"/>
  <c r="AA678" i="2"/>
  <c r="AA679" i="2"/>
  <c r="AA680" i="2"/>
  <c r="AA681" i="2"/>
  <c r="AA682" i="2"/>
  <c r="AA683" i="2"/>
  <c r="AA684" i="2"/>
  <c r="AA685" i="2"/>
  <c r="AA686" i="2"/>
  <c r="AA687" i="2"/>
  <c r="AA688" i="2"/>
  <c r="AA689" i="2"/>
  <c r="AA690" i="2"/>
  <c r="AA691" i="2"/>
  <c r="AA692" i="2"/>
  <c r="AA693" i="2"/>
  <c r="AA694" i="2"/>
  <c r="AA695" i="2"/>
  <c r="AA696" i="2"/>
  <c r="AA697" i="2"/>
  <c r="AA698" i="2"/>
  <c r="AA699" i="2"/>
  <c r="AA700" i="2"/>
  <c r="AA701" i="2"/>
  <c r="AA702" i="2"/>
  <c r="AA703" i="2"/>
  <c r="AA704" i="2"/>
  <c r="AA705" i="2"/>
  <c r="AA706" i="2"/>
  <c r="AA707" i="2"/>
  <c r="AA708" i="2"/>
  <c r="AA709" i="2"/>
  <c r="AA710" i="2"/>
  <c r="AA711" i="2"/>
  <c r="AA712" i="2"/>
  <c r="AA713" i="2"/>
  <c r="AA714" i="2"/>
  <c r="AA715" i="2"/>
  <c r="AA716" i="2"/>
  <c r="AA717" i="2"/>
  <c r="AA718" i="2"/>
  <c r="AA719" i="2"/>
  <c r="AA720" i="2"/>
  <c r="AA721" i="2"/>
  <c r="AA722" i="2"/>
  <c r="AA723" i="2"/>
  <c r="AA724" i="2"/>
  <c r="AA725" i="2"/>
  <c r="AA726" i="2"/>
  <c r="AA727" i="2"/>
  <c r="AA728" i="2"/>
  <c r="AA729" i="2"/>
  <c r="AA730" i="2"/>
  <c r="AA731" i="2"/>
  <c r="AA732" i="2"/>
  <c r="AA733" i="2"/>
  <c r="AA734" i="2"/>
  <c r="AA735" i="2"/>
  <c r="AA736" i="2"/>
  <c r="AA737" i="2"/>
  <c r="AA738" i="2"/>
  <c r="AA739" i="2"/>
  <c r="AA740" i="2"/>
  <c r="AA741" i="2"/>
  <c r="AA742" i="2"/>
  <c r="AA743" i="2"/>
  <c r="AA744" i="2"/>
  <c r="AA745" i="2"/>
  <c r="AA746" i="2"/>
  <c r="AA747" i="2"/>
  <c r="AA748" i="2"/>
  <c r="AA749" i="2"/>
  <c r="AA750" i="2"/>
  <c r="AA751" i="2"/>
  <c r="AA752" i="2"/>
  <c r="AA753" i="2"/>
  <c r="AA754" i="2"/>
  <c r="AA755" i="2"/>
  <c r="AA756" i="2"/>
  <c r="AA757" i="2"/>
  <c r="AA758" i="2"/>
  <c r="AA759" i="2"/>
  <c r="AA760" i="2"/>
  <c r="AA761" i="2"/>
  <c r="AA762" i="2"/>
  <c r="AA763" i="2"/>
  <c r="AA764" i="2"/>
  <c r="AA765" i="2"/>
  <c r="AA766" i="2"/>
  <c r="AA767" i="2"/>
  <c r="AA768" i="2"/>
  <c r="AA769" i="2"/>
  <c r="AA770" i="2"/>
  <c r="AA771" i="2"/>
  <c r="AA772" i="2"/>
  <c r="AA773" i="2"/>
  <c r="AA774" i="2"/>
  <c r="AA775" i="2"/>
  <c r="AA776" i="2"/>
  <c r="AA777" i="2"/>
  <c r="AA778" i="2"/>
  <c r="AA779" i="2"/>
  <c r="AA780" i="2"/>
  <c r="AA781" i="2"/>
  <c r="AA782" i="2"/>
  <c r="AA783" i="2"/>
  <c r="AA784" i="2"/>
  <c r="AA785" i="2"/>
  <c r="AA786" i="2"/>
  <c r="AA787" i="2"/>
  <c r="AA788" i="2"/>
  <c r="AA789" i="2"/>
  <c r="AA790" i="2"/>
  <c r="AA791" i="2"/>
  <c r="AA792" i="2"/>
  <c r="AA793" i="2"/>
  <c r="AA794" i="2"/>
  <c r="AA795" i="2"/>
  <c r="AA796" i="2"/>
  <c r="AA797" i="2"/>
  <c r="AA798" i="2"/>
  <c r="AA799" i="2"/>
  <c r="AA800" i="2"/>
  <c r="AA801" i="2"/>
  <c r="AA802" i="2"/>
  <c r="AA803" i="2"/>
  <c r="AA804" i="2"/>
  <c r="AA805" i="2"/>
  <c r="AA806" i="2"/>
  <c r="AA807" i="2"/>
  <c r="AA808" i="2"/>
  <c r="AA809" i="2"/>
  <c r="AA810" i="2"/>
  <c r="AA811" i="2"/>
  <c r="AA812" i="2"/>
  <c r="AA813" i="2"/>
  <c r="AA814" i="2"/>
  <c r="AA815" i="2"/>
  <c r="AA816" i="2"/>
  <c r="AA817" i="2"/>
  <c r="AA818" i="2"/>
  <c r="AA819" i="2"/>
  <c r="AA820" i="2"/>
  <c r="AA821" i="2"/>
  <c r="AA822" i="2"/>
  <c r="AA823" i="2"/>
  <c r="AA824" i="2"/>
  <c r="AA825" i="2"/>
  <c r="AA826" i="2"/>
  <c r="AA827" i="2"/>
  <c r="AA828" i="2"/>
  <c r="AA829" i="2"/>
  <c r="AA830" i="2"/>
  <c r="AA831" i="2"/>
  <c r="AA832" i="2"/>
  <c r="AA833" i="2"/>
  <c r="AA834" i="2"/>
  <c r="AA835" i="2"/>
  <c r="AA836" i="2"/>
  <c r="AA837" i="2"/>
  <c r="AA838" i="2"/>
  <c r="AA839" i="2"/>
  <c r="AA840" i="2"/>
  <c r="AA841" i="2"/>
  <c r="AA842" i="2"/>
  <c r="AA843" i="2"/>
  <c r="AA844" i="2"/>
  <c r="AA845" i="2"/>
  <c r="AA846" i="2"/>
  <c r="AA847" i="2"/>
  <c r="AA848" i="2"/>
  <c r="AA849" i="2"/>
  <c r="AA850" i="2"/>
  <c r="AA851" i="2"/>
  <c r="AA852" i="2"/>
  <c r="AA853" i="2"/>
  <c r="AA854" i="2"/>
  <c r="AA855" i="2"/>
  <c r="AA856" i="2"/>
  <c r="AA857" i="2"/>
  <c r="AA858" i="2"/>
  <c r="AA859" i="2"/>
  <c r="AA860" i="2"/>
  <c r="AA861" i="2"/>
  <c r="AA862" i="2"/>
  <c r="AA863" i="2"/>
  <c r="AA864" i="2"/>
  <c r="AA865" i="2"/>
  <c r="AA866" i="2"/>
  <c r="AA867" i="2"/>
  <c r="AA868" i="2"/>
  <c r="AA869" i="2"/>
  <c r="AA870" i="2"/>
  <c r="AA871" i="2"/>
  <c r="AA872" i="2"/>
  <c r="AA873" i="2"/>
  <c r="AA874" i="2"/>
  <c r="AA875" i="2"/>
  <c r="AA876" i="2"/>
  <c r="AA877" i="2"/>
  <c r="AA878" i="2"/>
  <c r="AA879" i="2"/>
  <c r="AA880" i="2"/>
  <c r="AA881" i="2"/>
  <c r="AA882" i="2"/>
  <c r="AA883" i="2"/>
  <c r="AA884" i="2"/>
  <c r="AA885" i="2"/>
  <c r="AA886" i="2"/>
  <c r="AA887" i="2"/>
  <c r="AA888" i="2"/>
  <c r="AA889" i="2"/>
  <c r="AA890" i="2"/>
  <c r="AA891" i="2"/>
  <c r="AA892" i="2"/>
  <c r="AA893" i="2"/>
  <c r="AA894" i="2"/>
  <c r="AA895" i="2"/>
  <c r="AA896" i="2"/>
  <c r="AA897" i="2"/>
  <c r="AA898" i="2"/>
  <c r="AA899" i="2"/>
  <c r="AA900" i="2"/>
  <c r="AA901" i="2"/>
  <c r="AA902" i="2"/>
  <c r="AA903" i="2"/>
  <c r="AA904" i="2"/>
  <c r="AA905" i="2"/>
  <c r="AA906" i="2"/>
  <c r="AA907" i="2"/>
  <c r="AA908" i="2"/>
  <c r="AA909" i="2"/>
  <c r="AA910" i="2"/>
  <c r="AA911" i="2"/>
  <c r="AA912" i="2"/>
  <c r="AA913" i="2"/>
  <c r="AA914" i="2"/>
  <c r="AA915" i="2"/>
  <c r="AA916" i="2"/>
  <c r="AA917" i="2"/>
  <c r="AA918" i="2"/>
  <c r="AA919" i="2"/>
  <c r="AA920" i="2"/>
  <c r="AA921" i="2"/>
  <c r="AA922" i="2"/>
  <c r="AA923" i="2"/>
  <c r="AA924" i="2"/>
  <c r="AA925" i="2"/>
  <c r="AA926" i="2"/>
  <c r="AA927" i="2"/>
  <c r="AA928" i="2"/>
  <c r="AA929" i="2"/>
  <c r="AA930" i="2"/>
  <c r="AA931" i="2"/>
  <c r="AA932" i="2"/>
  <c r="AA933" i="2"/>
  <c r="AA934" i="2"/>
  <c r="AA935" i="2"/>
  <c r="AA936" i="2"/>
  <c r="AA937" i="2"/>
  <c r="AA938" i="2"/>
  <c r="AA939" i="2"/>
  <c r="AA940" i="2"/>
  <c r="AA941" i="2"/>
  <c r="AA942" i="2"/>
  <c r="AA943" i="2"/>
  <c r="AA944" i="2"/>
  <c r="AA945" i="2"/>
  <c r="AA946" i="2"/>
  <c r="AA947" i="2"/>
  <c r="AA948" i="2"/>
  <c r="AA949" i="2"/>
  <c r="AA950" i="2"/>
  <c r="AA951" i="2"/>
  <c r="AA952" i="2"/>
  <c r="AA953" i="2"/>
  <c r="AA954" i="2"/>
  <c r="AA955" i="2"/>
  <c r="AA956" i="2"/>
  <c r="AA957" i="2"/>
  <c r="AA958" i="2"/>
  <c r="AA959" i="2"/>
  <c r="AA960" i="2"/>
  <c r="AA961" i="2"/>
  <c r="AA962" i="2"/>
  <c r="AA963" i="2"/>
  <c r="AA964" i="2"/>
  <c r="AA965" i="2"/>
  <c r="AA966" i="2"/>
  <c r="AA967" i="2"/>
  <c r="AA968" i="2"/>
  <c r="AA969" i="2"/>
  <c r="AA970" i="2"/>
  <c r="AA971" i="2"/>
  <c r="AA972" i="2"/>
  <c r="AA973" i="2"/>
  <c r="AA974" i="2"/>
  <c r="AA975" i="2"/>
  <c r="AA976" i="2"/>
  <c r="AA977" i="2"/>
  <c r="AA978" i="2"/>
  <c r="AA979" i="2"/>
  <c r="AA980" i="2"/>
  <c r="AA981" i="2"/>
  <c r="AA982" i="2"/>
  <c r="AA983" i="2"/>
  <c r="AA984" i="2"/>
  <c r="AA985" i="2"/>
  <c r="AA986" i="2"/>
  <c r="AA987" i="2"/>
  <c r="AA988" i="2"/>
  <c r="AA989" i="2"/>
  <c r="AA990" i="2"/>
  <c r="AA991" i="2"/>
  <c r="AA992" i="2"/>
  <c r="AA993" i="2"/>
  <c r="AA994" i="2"/>
  <c r="AA995" i="2"/>
  <c r="AA996" i="2"/>
  <c r="AA997" i="2"/>
  <c r="AA998" i="2"/>
  <c r="AA999" i="2"/>
  <c r="AA1000" i="2"/>
  <c r="AA1001" i="2"/>
  <c r="AA1002" i="2"/>
  <c r="AA1003" i="2"/>
  <c r="AA1004" i="2"/>
  <c r="AA1005" i="2"/>
  <c r="AA1006" i="2"/>
  <c r="AA1007" i="2"/>
  <c r="AA1008" i="2"/>
  <c r="AA1009" i="2"/>
  <c r="AA1010" i="2"/>
  <c r="AA1011" i="2"/>
  <c r="AA1012" i="2"/>
  <c r="AA1013" i="2"/>
  <c r="AA1014" i="2"/>
  <c r="AA1015" i="2"/>
  <c r="AA1016" i="2"/>
  <c r="AA1017" i="2"/>
  <c r="AA1018" i="2"/>
  <c r="AA1019" i="2"/>
  <c r="AA1020" i="2"/>
  <c r="AA1021" i="2"/>
  <c r="AA1022" i="2"/>
  <c r="AA1023" i="2"/>
  <c r="AA1024" i="2"/>
  <c r="AA1025" i="2"/>
  <c r="AA1026" i="2"/>
  <c r="AA1027" i="2"/>
  <c r="AA1028" i="2"/>
  <c r="AA1029" i="2"/>
  <c r="AA1030" i="2"/>
  <c r="AA1031" i="2"/>
  <c r="AA1032" i="2"/>
  <c r="AA1033" i="2"/>
  <c r="AA1034" i="2"/>
  <c r="AA1035" i="2"/>
  <c r="AA1036" i="2"/>
  <c r="AA1037" i="2"/>
  <c r="AA1038" i="2"/>
  <c r="AA1039" i="2"/>
  <c r="AA1040" i="2"/>
  <c r="AA1041" i="2"/>
  <c r="AA1042" i="2"/>
  <c r="AA1043" i="2"/>
  <c r="AA1044" i="2"/>
  <c r="AA1045" i="2"/>
  <c r="AA1046" i="2"/>
  <c r="AA1047" i="2"/>
  <c r="AA1048" i="2"/>
  <c r="AA1049" i="2"/>
  <c r="AA1050" i="2"/>
  <c r="AA1051" i="2"/>
  <c r="AA1052" i="2"/>
  <c r="AA1053" i="2"/>
  <c r="AA1054" i="2"/>
  <c r="AA1055" i="2"/>
  <c r="AA1056" i="2"/>
  <c r="AA1057" i="2"/>
  <c r="AA1058" i="2"/>
  <c r="AA1059" i="2"/>
  <c r="AA1060" i="2"/>
  <c r="AA1061" i="2"/>
  <c r="AA1062" i="2"/>
  <c r="AA1063" i="2"/>
  <c r="AA1064" i="2"/>
  <c r="AA1065" i="2"/>
  <c r="AA1066" i="2"/>
  <c r="AA1067" i="2"/>
  <c r="AA1068" i="2"/>
  <c r="AA1069" i="2"/>
  <c r="AA1070" i="2"/>
  <c r="AA1071" i="2"/>
  <c r="AA1072" i="2"/>
  <c r="AA1073" i="2"/>
  <c r="AA1074" i="2"/>
  <c r="AA1075" i="2"/>
  <c r="AA1076" i="2"/>
  <c r="AA1077" i="2"/>
  <c r="AA1078" i="2"/>
  <c r="AA1079" i="2"/>
  <c r="AA1080" i="2"/>
  <c r="AA1081" i="2"/>
  <c r="AA1082" i="2"/>
  <c r="AA1083" i="2"/>
  <c r="AA1084" i="2"/>
  <c r="AA1085" i="2"/>
  <c r="AA1086" i="2"/>
  <c r="AA1087" i="2"/>
  <c r="AA1088" i="2"/>
  <c r="AA1089" i="2"/>
  <c r="AA1090" i="2"/>
  <c r="AA1091" i="2"/>
  <c r="AA1092" i="2"/>
  <c r="AA1093" i="2"/>
  <c r="AA1094" i="2"/>
  <c r="AA1095" i="2"/>
  <c r="AA1096" i="2"/>
  <c r="AA1097" i="2"/>
  <c r="AA1098" i="2"/>
  <c r="AA1099" i="2"/>
  <c r="AA1100" i="2"/>
  <c r="AA1101" i="2"/>
  <c r="AA1102" i="2"/>
  <c r="AA1103" i="2"/>
  <c r="AA1104" i="2"/>
  <c r="AA1105" i="2"/>
  <c r="AA1106" i="2"/>
  <c r="AA1107" i="2"/>
  <c r="AA1108" i="2"/>
  <c r="AA1109" i="2"/>
  <c r="AA1110" i="2"/>
  <c r="AA1111" i="2"/>
  <c r="AA1112" i="2"/>
  <c r="AA1113" i="2"/>
  <c r="AA1114" i="2"/>
  <c r="AA1115" i="2"/>
  <c r="AA1116" i="2"/>
  <c r="AA1117" i="2"/>
  <c r="AA1118" i="2"/>
  <c r="AA1119" i="2"/>
  <c r="AA1120" i="2"/>
  <c r="AA1121" i="2"/>
  <c r="AA1122" i="2"/>
  <c r="AA1123" i="2"/>
  <c r="AA1124" i="2"/>
  <c r="AA1125" i="2"/>
  <c r="AA1126" i="2"/>
  <c r="AA1127" i="2"/>
  <c r="AA1128" i="2"/>
  <c r="AA1129" i="2"/>
  <c r="AA1130" i="2"/>
  <c r="AA1131" i="2"/>
  <c r="AA1132" i="2"/>
  <c r="AA1133" i="2"/>
  <c r="AA1134" i="2"/>
  <c r="AA1135" i="2"/>
  <c r="AA1136" i="2"/>
  <c r="AA1137" i="2"/>
  <c r="AA1138" i="2"/>
  <c r="AA1139" i="2"/>
  <c r="AA1140" i="2"/>
  <c r="AA1141" i="2"/>
  <c r="AA1142" i="2"/>
  <c r="AA1143" i="2"/>
  <c r="AA1144" i="2"/>
  <c r="AA1145" i="2"/>
  <c r="AA1146" i="2"/>
  <c r="AA1147" i="2"/>
  <c r="AA1148" i="2"/>
  <c r="AA1149" i="2"/>
  <c r="AA1150" i="2"/>
  <c r="AA1151" i="2"/>
  <c r="AA1152" i="2"/>
  <c r="AA1153" i="2"/>
  <c r="AA1154" i="2"/>
  <c r="AA1155" i="2"/>
  <c r="AA1156" i="2"/>
  <c r="AA1157" i="2"/>
  <c r="AA1158" i="2"/>
  <c r="AA1159" i="2"/>
  <c r="AA1160" i="2"/>
  <c r="AA1161" i="2"/>
  <c r="AA1162" i="2"/>
  <c r="AA1163" i="2"/>
  <c r="AA1164" i="2"/>
  <c r="AA1165" i="2"/>
  <c r="AA1166" i="2"/>
  <c r="AA1167" i="2"/>
  <c r="AA1168" i="2"/>
  <c r="AA1169" i="2"/>
  <c r="AA1170" i="2"/>
  <c r="AA1171" i="2"/>
  <c r="AA1172" i="2"/>
  <c r="AA1173" i="2"/>
  <c r="AA1174" i="2"/>
  <c r="AA1175" i="2"/>
  <c r="AA1176" i="2"/>
  <c r="AA1177" i="2"/>
  <c r="AA1178" i="2"/>
  <c r="AA1179" i="2"/>
  <c r="AA1180" i="2"/>
  <c r="AA1181" i="2"/>
  <c r="AA1182" i="2"/>
  <c r="AA1183" i="2"/>
  <c r="AA1184" i="2"/>
  <c r="AA1185" i="2"/>
  <c r="AA1186" i="2"/>
  <c r="AA1187" i="2"/>
  <c r="AA1188" i="2"/>
  <c r="AA1189" i="2"/>
  <c r="AA1190" i="2"/>
  <c r="AA1191" i="2"/>
  <c r="AA1192" i="2"/>
  <c r="AA1193" i="2"/>
  <c r="AA1194" i="2"/>
  <c r="AA1195" i="2"/>
  <c r="AA1196" i="2"/>
  <c r="AA1197" i="2"/>
  <c r="AA1198" i="2"/>
  <c r="AA1199" i="2"/>
  <c r="AA1200" i="2"/>
  <c r="AA1201" i="2"/>
  <c r="AA1202" i="2"/>
  <c r="AA1203" i="2"/>
  <c r="AA1204" i="2"/>
  <c r="AA1205" i="2"/>
  <c r="AA1206" i="2"/>
  <c r="AA1207" i="2"/>
  <c r="AA1208" i="2"/>
  <c r="AA1209" i="2"/>
  <c r="AA1210" i="2"/>
  <c r="AA1211" i="2"/>
  <c r="AA1212" i="2"/>
  <c r="AA1213" i="2"/>
  <c r="AA1214" i="2"/>
  <c r="AA1215" i="2"/>
  <c r="AA1216" i="2"/>
  <c r="AA1217" i="2"/>
  <c r="AA1218" i="2"/>
  <c r="AA1219" i="2"/>
  <c r="AA1220" i="2"/>
  <c r="AA1221" i="2"/>
  <c r="AA1222" i="2"/>
  <c r="AA1223" i="2"/>
  <c r="AA1224" i="2"/>
  <c r="AA1225" i="2"/>
  <c r="AA1226" i="2"/>
  <c r="AA1227" i="2"/>
  <c r="AA1228" i="2"/>
  <c r="AA1229" i="2"/>
  <c r="AA1230" i="2"/>
  <c r="AA1231" i="2"/>
  <c r="AA1232" i="2"/>
  <c r="AA1233" i="2"/>
  <c r="AA1234" i="2"/>
  <c r="AA1235" i="2"/>
  <c r="AA1236" i="2"/>
  <c r="AA1237" i="2"/>
  <c r="AA1238" i="2"/>
  <c r="AA1239" i="2"/>
  <c r="AA1240" i="2"/>
  <c r="AA1241" i="2"/>
  <c r="AA1242" i="2"/>
  <c r="AA1243" i="2"/>
  <c r="AA1244" i="2"/>
  <c r="AA1245" i="2"/>
  <c r="AA1246" i="2"/>
  <c r="AA1247" i="2"/>
  <c r="AA1248" i="2"/>
  <c r="AA1249" i="2"/>
  <c r="AA1250" i="2"/>
  <c r="AA1251" i="2"/>
  <c r="AA1252" i="2"/>
  <c r="AA1253" i="2"/>
  <c r="AA1254" i="2"/>
  <c r="AA1255" i="2"/>
  <c r="AA1256" i="2"/>
  <c r="AA1257" i="2"/>
  <c r="AA1258" i="2"/>
  <c r="AA1259" i="2"/>
  <c r="AA1260" i="2"/>
  <c r="AA1261" i="2"/>
  <c r="AA1262" i="2"/>
  <c r="AA1263" i="2"/>
  <c r="AA1264" i="2"/>
  <c r="AA1265" i="2"/>
  <c r="AA1266" i="2"/>
  <c r="AA1267" i="2"/>
  <c r="AA1268" i="2"/>
  <c r="AA1269" i="2"/>
  <c r="AA1270" i="2"/>
  <c r="AA1271" i="2"/>
  <c r="AA1272" i="2"/>
  <c r="AA1273" i="2"/>
  <c r="AA1274" i="2"/>
  <c r="AA1275" i="2"/>
  <c r="AA1276" i="2"/>
  <c r="AA1277" i="2"/>
  <c r="AA1278" i="2"/>
  <c r="AA1279" i="2"/>
  <c r="AA1280" i="2"/>
  <c r="AA1281" i="2"/>
  <c r="AA1282" i="2"/>
  <c r="AA1283" i="2"/>
  <c r="AA1284" i="2"/>
  <c r="AA1285" i="2"/>
  <c r="AA1286" i="2"/>
  <c r="AA1287" i="2"/>
  <c r="AA1288" i="2"/>
  <c r="AA1289" i="2"/>
  <c r="AA1290" i="2"/>
  <c r="AA1291" i="2"/>
  <c r="AA1292" i="2"/>
  <c r="AA1293" i="2"/>
  <c r="AA1294" i="2"/>
  <c r="AA1295" i="2"/>
  <c r="AA1296" i="2"/>
  <c r="AA1297" i="2"/>
  <c r="AA1298" i="2"/>
  <c r="AA1299" i="2"/>
  <c r="AA1300" i="2"/>
  <c r="AA1301" i="2"/>
  <c r="AA1302" i="2"/>
  <c r="AA1303" i="2"/>
  <c r="AA1304" i="2"/>
  <c r="AA1305" i="2"/>
  <c r="AA1306" i="2"/>
  <c r="AA1307" i="2"/>
  <c r="AA1308" i="2"/>
  <c r="AA1309" i="2"/>
  <c r="AA1310" i="2"/>
  <c r="AA1311" i="2"/>
  <c r="AA1312" i="2"/>
  <c r="AA1313" i="2"/>
  <c r="AA1314" i="2"/>
  <c r="AA1315" i="2"/>
  <c r="AA1316" i="2"/>
  <c r="AA1317" i="2"/>
  <c r="AA1318" i="2"/>
  <c r="AA1319" i="2"/>
  <c r="AA1320" i="2"/>
  <c r="AA1321" i="2"/>
  <c r="AA1322" i="2"/>
  <c r="AA1323" i="2"/>
  <c r="AA1324" i="2"/>
  <c r="AA1325" i="2"/>
  <c r="AA1326" i="2"/>
  <c r="AA1327" i="2"/>
  <c r="AA1328" i="2"/>
  <c r="AA1329" i="2"/>
  <c r="AA1330" i="2"/>
  <c r="AA1331" i="2"/>
  <c r="AA1332" i="2"/>
  <c r="AA1333" i="2"/>
  <c r="AA1334" i="2"/>
  <c r="AA1335" i="2"/>
  <c r="AA1336" i="2"/>
  <c r="AA1337" i="2"/>
  <c r="AA1338" i="2"/>
  <c r="AA1339" i="2"/>
  <c r="AA1340" i="2"/>
  <c r="AA1341" i="2"/>
  <c r="AA1342" i="2"/>
  <c r="AA1343" i="2"/>
  <c r="AA1344" i="2"/>
  <c r="AA1345" i="2"/>
  <c r="AA1346" i="2"/>
  <c r="AA1347" i="2"/>
  <c r="AA1348" i="2"/>
  <c r="AA1349" i="2"/>
  <c r="AA1350" i="2"/>
  <c r="AA1351" i="2"/>
  <c r="AA1352" i="2"/>
  <c r="AA1353" i="2"/>
  <c r="AA1354" i="2"/>
  <c r="AA1355" i="2"/>
  <c r="AA1356" i="2"/>
  <c r="AA1357" i="2"/>
  <c r="AA1358" i="2"/>
  <c r="AA1359" i="2"/>
  <c r="AA1360" i="2"/>
  <c r="AA1361" i="2"/>
  <c r="AA1362" i="2"/>
  <c r="AA1363" i="2"/>
  <c r="AA1364" i="2"/>
  <c r="AA1365" i="2"/>
  <c r="AA1366" i="2"/>
  <c r="AA1367" i="2"/>
  <c r="AA1368" i="2"/>
  <c r="AA1369" i="2"/>
  <c r="AA1370" i="2"/>
  <c r="AA1371" i="2"/>
  <c r="AA1372" i="2"/>
  <c r="AA1373" i="2"/>
  <c r="AA1374" i="2"/>
  <c r="AA1375" i="2"/>
  <c r="AA1376" i="2"/>
  <c r="AA1377" i="2"/>
  <c r="AA1378" i="2"/>
  <c r="AA1379" i="2"/>
  <c r="AA1380" i="2"/>
  <c r="AA1381" i="2"/>
  <c r="AA1382" i="2"/>
  <c r="AA1383" i="2"/>
  <c r="AA1384" i="2"/>
  <c r="AA1385" i="2"/>
  <c r="AA1386" i="2"/>
  <c r="AA1387" i="2"/>
  <c r="AA1388" i="2"/>
  <c r="AA1389" i="2"/>
  <c r="AA1390" i="2"/>
  <c r="AA1391" i="2"/>
  <c r="AA1392" i="2"/>
  <c r="AA1393" i="2"/>
  <c r="AA1394" i="2"/>
  <c r="AA1395" i="2"/>
  <c r="AA1396" i="2"/>
  <c r="AA1397" i="2"/>
  <c r="AA1398" i="2"/>
  <c r="AA1399" i="2"/>
  <c r="AA1400" i="2"/>
  <c r="AA1401" i="2"/>
  <c r="AA1402" i="2"/>
  <c r="AA1403" i="2"/>
  <c r="AA1404" i="2"/>
  <c r="AA1405" i="2"/>
  <c r="AA1406" i="2"/>
  <c r="AA1407" i="2"/>
  <c r="AA1408" i="2"/>
  <c r="AA1409" i="2"/>
  <c r="AA1410" i="2"/>
  <c r="AA1411" i="2"/>
  <c r="AA1412" i="2"/>
  <c r="AA1413" i="2"/>
  <c r="AA1414" i="2"/>
  <c r="AA1415" i="2"/>
  <c r="AA1416" i="2"/>
  <c r="AA1417" i="2"/>
  <c r="AA1418" i="2"/>
  <c r="AA1419" i="2"/>
  <c r="AA1420" i="2"/>
  <c r="AA1421" i="2"/>
  <c r="AA1422" i="2"/>
  <c r="AA1423" i="2"/>
  <c r="AA1424" i="2"/>
  <c r="AA1425" i="2"/>
  <c r="AA1426" i="2"/>
  <c r="AA1427" i="2"/>
  <c r="AA1428" i="2"/>
  <c r="AA1429" i="2"/>
  <c r="AA1430" i="2"/>
  <c r="AA1431" i="2"/>
  <c r="AA1432" i="2"/>
  <c r="AA1433" i="2"/>
  <c r="AA1434" i="2"/>
  <c r="AA1435" i="2"/>
  <c r="AA1436" i="2"/>
  <c r="AA1437" i="2"/>
  <c r="AA1438" i="2"/>
  <c r="AA1439" i="2"/>
  <c r="AA1440" i="2"/>
  <c r="AA1441" i="2"/>
  <c r="AA1442" i="2"/>
  <c r="AA1443" i="2"/>
  <c r="AA1444" i="2"/>
  <c r="AA1445" i="2"/>
  <c r="AA1446" i="2"/>
  <c r="AA1447" i="2"/>
  <c r="AA1448" i="2"/>
  <c r="AA1449" i="2"/>
  <c r="AA1450" i="2"/>
  <c r="AA1451" i="2"/>
  <c r="AA1452" i="2"/>
  <c r="AA1453" i="2"/>
  <c r="AA1454" i="2"/>
  <c r="AA1455" i="2"/>
  <c r="AA1456" i="2"/>
  <c r="AA1457" i="2"/>
  <c r="AA1458" i="2"/>
  <c r="AA1459" i="2"/>
  <c r="AA1460" i="2"/>
  <c r="AA1461" i="2"/>
  <c r="AA1462" i="2"/>
  <c r="AA1463" i="2"/>
  <c r="AA1464" i="2"/>
  <c r="AA1465" i="2"/>
  <c r="AA1466" i="2"/>
  <c r="AA1467" i="2"/>
  <c r="AA1468" i="2"/>
  <c r="AA1469" i="2"/>
  <c r="AA1470" i="2"/>
  <c r="AA1471" i="2"/>
  <c r="AA1472" i="2"/>
  <c r="AA1473" i="2"/>
  <c r="AA1474" i="2"/>
  <c r="AA1475" i="2"/>
  <c r="AA1476" i="2"/>
  <c r="AA1477" i="2"/>
  <c r="AA1478" i="2"/>
  <c r="AA1479" i="2"/>
  <c r="AA1480" i="2"/>
  <c r="AA1481" i="2"/>
  <c r="AA1482" i="2"/>
  <c r="AA1483" i="2"/>
  <c r="AA1484" i="2"/>
  <c r="AA1485" i="2"/>
  <c r="AA1486" i="2"/>
  <c r="AA1487" i="2"/>
  <c r="AA1488" i="2"/>
  <c r="AA1489" i="2"/>
  <c r="AA1490" i="2"/>
  <c r="AA1491" i="2"/>
  <c r="AA1492" i="2"/>
  <c r="AA1493" i="2"/>
  <c r="AA1494" i="2"/>
  <c r="AA1495" i="2"/>
  <c r="AA1496" i="2"/>
  <c r="AA1497" i="2"/>
  <c r="AA1498" i="2"/>
  <c r="AA1499" i="2"/>
  <c r="AA1500" i="2"/>
  <c r="AA1501" i="2"/>
  <c r="AA1502" i="2"/>
  <c r="AA1503" i="2"/>
  <c r="AA1504" i="2"/>
  <c r="AA1505" i="2"/>
  <c r="AA1506" i="2"/>
  <c r="AA1507" i="2"/>
  <c r="AA1508" i="2"/>
  <c r="AA1509" i="2"/>
  <c r="AA1510" i="2"/>
  <c r="AA1511" i="2"/>
  <c r="AA1512" i="2"/>
  <c r="AA1513" i="2"/>
  <c r="AA1514" i="2"/>
  <c r="AA1515" i="2"/>
  <c r="AA1516" i="2"/>
  <c r="AA1517" i="2"/>
  <c r="AA1518" i="2"/>
  <c r="AA1519" i="2"/>
  <c r="AA1520" i="2"/>
  <c r="AA1521" i="2"/>
  <c r="AA1522" i="2"/>
  <c r="AA1523" i="2"/>
  <c r="AA1524" i="2"/>
  <c r="AA1525" i="2"/>
  <c r="AA1526" i="2"/>
  <c r="AA1527" i="2"/>
  <c r="AA1528" i="2"/>
  <c r="AA1529" i="2"/>
  <c r="AA1530" i="2"/>
  <c r="AA1531" i="2"/>
  <c r="AA1532" i="2"/>
  <c r="AA1533" i="2"/>
  <c r="AA1534" i="2"/>
  <c r="AA1535" i="2"/>
  <c r="AA1536" i="2"/>
  <c r="AA1537" i="2"/>
  <c r="AA1538" i="2"/>
  <c r="AA1539" i="2"/>
  <c r="AA1540" i="2"/>
  <c r="AA1541" i="2"/>
  <c r="AA1542" i="2"/>
  <c r="AA1543" i="2"/>
  <c r="AA1544" i="2"/>
  <c r="AA1545" i="2"/>
  <c r="AA1546" i="2"/>
  <c r="AA1547" i="2"/>
  <c r="AA1548" i="2"/>
  <c r="AA1549" i="2"/>
  <c r="AA1550" i="2"/>
  <c r="AA1551" i="2"/>
  <c r="AA1552" i="2"/>
  <c r="AA1553" i="2"/>
  <c r="AA1554" i="2"/>
  <c r="AA1555" i="2"/>
  <c r="AA1556" i="2"/>
  <c r="AA1557" i="2"/>
  <c r="AA1558" i="2"/>
  <c r="AA1559" i="2"/>
  <c r="AA1560" i="2"/>
  <c r="AA1561" i="2"/>
  <c r="AA1562" i="2"/>
  <c r="AA1563" i="2"/>
  <c r="AA1564" i="2"/>
  <c r="AA1565" i="2"/>
  <c r="AA1566" i="2"/>
  <c r="AA1567" i="2"/>
  <c r="AA1568" i="2"/>
  <c r="AA1569" i="2"/>
  <c r="AA1570" i="2"/>
  <c r="AA1571" i="2"/>
  <c r="AA1572" i="2"/>
  <c r="AA1573" i="2"/>
  <c r="AA1574" i="2"/>
  <c r="AA1575" i="2"/>
  <c r="AA1576" i="2"/>
  <c r="AA1577" i="2"/>
  <c r="AA1578" i="2"/>
  <c r="AA1579" i="2"/>
  <c r="AA1580" i="2"/>
  <c r="AA1581" i="2"/>
  <c r="AA1582" i="2"/>
  <c r="AA1583" i="2"/>
  <c r="AA1584" i="2"/>
  <c r="AA1585" i="2"/>
  <c r="AA1586" i="2"/>
  <c r="AA1587" i="2"/>
  <c r="AA1588" i="2"/>
  <c r="AA1589" i="2"/>
  <c r="AA1590" i="2"/>
  <c r="AA1591" i="2"/>
  <c r="AA1592" i="2"/>
  <c r="AA1593" i="2"/>
  <c r="AA1594" i="2"/>
  <c r="AA1595" i="2"/>
  <c r="AA1596" i="2"/>
  <c r="AA1597" i="2"/>
  <c r="AA1598" i="2"/>
  <c r="AA1599" i="2"/>
  <c r="AA1600" i="2"/>
  <c r="AA1601" i="2"/>
  <c r="AA1602" i="2"/>
  <c r="AA1603" i="2"/>
  <c r="AA1604" i="2"/>
  <c r="AA1605" i="2"/>
  <c r="AA1606" i="2"/>
  <c r="AA1607" i="2"/>
  <c r="AA1608" i="2"/>
  <c r="AA1609" i="2"/>
  <c r="AA1610" i="2"/>
  <c r="AA1611" i="2"/>
  <c r="AA1612" i="2"/>
  <c r="AA1613" i="2"/>
  <c r="AA1614" i="2"/>
  <c r="AA1615" i="2"/>
  <c r="AA1616" i="2"/>
  <c r="AA1617" i="2"/>
  <c r="AA1618" i="2"/>
  <c r="AA1619" i="2"/>
  <c r="AA1620" i="2"/>
  <c r="AA1621" i="2"/>
  <c r="AA1622" i="2"/>
  <c r="AA1623" i="2"/>
  <c r="AA1624" i="2"/>
  <c r="AA1625" i="2"/>
  <c r="AA1626" i="2"/>
  <c r="AA1627" i="2"/>
  <c r="AA1628" i="2"/>
  <c r="AA1629" i="2"/>
  <c r="AA1630" i="2"/>
  <c r="AA1631" i="2"/>
  <c r="AA1632" i="2"/>
  <c r="AA1633" i="2"/>
  <c r="AA1634" i="2"/>
  <c r="AA1635" i="2"/>
  <c r="AA1636" i="2"/>
  <c r="AA1637" i="2"/>
  <c r="AA1638" i="2"/>
  <c r="AA1639" i="2"/>
  <c r="AA1640" i="2"/>
  <c r="AA1641" i="2"/>
  <c r="AA1642" i="2"/>
  <c r="AA1643" i="2"/>
  <c r="AA1644" i="2"/>
  <c r="AA1645" i="2"/>
  <c r="AA1646" i="2"/>
  <c r="AA1647" i="2"/>
  <c r="AA1648" i="2"/>
  <c r="AA1649" i="2"/>
  <c r="AA1650" i="2"/>
  <c r="AA1651" i="2"/>
  <c r="AA1652" i="2"/>
  <c r="AA1653" i="2"/>
  <c r="AA1654" i="2"/>
  <c r="AA1655" i="2"/>
  <c r="AA1656" i="2"/>
  <c r="AA1657" i="2"/>
  <c r="AA1658" i="2"/>
  <c r="AA1659" i="2"/>
  <c r="AA1660" i="2"/>
  <c r="AA1661" i="2"/>
  <c r="AA1662" i="2"/>
  <c r="AA1663" i="2"/>
  <c r="AA1664" i="2"/>
  <c r="AA1665" i="2"/>
  <c r="AA1666" i="2"/>
  <c r="AA1667" i="2"/>
  <c r="AA1668" i="2"/>
  <c r="AA1669" i="2"/>
  <c r="AA1670" i="2"/>
  <c r="AA1671" i="2"/>
  <c r="AA1672" i="2"/>
  <c r="AA1673" i="2"/>
  <c r="AA1674" i="2"/>
  <c r="AA1675" i="2"/>
  <c r="AA1676" i="2"/>
  <c r="AA1677" i="2"/>
  <c r="AA1678" i="2"/>
  <c r="AA1679" i="2"/>
  <c r="AA1680" i="2"/>
  <c r="AA1681" i="2"/>
  <c r="AA1682" i="2"/>
  <c r="AA1683" i="2"/>
  <c r="AA1684" i="2"/>
  <c r="AA1685" i="2"/>
  <c r="AA1686" i="2"/>
  <c r="AA1687" i="2"/>
  <c r="AA1688" i="2"/>
  <c r="AA1689" i="2"/>
  <c r="AA1690" i="2"/>
  <c r="AA1691" i="2"/>
  <c r="AA1692" i="2"/>
  <c r="AA1693" i="2"/>
  <c r="AA1694" i="2"/>
  <c r="AA1695" i="2"/>
  <c r="AA1696" i="2"/>
  <c r="AA1697" i="2"/>
  <c r="AA1698" i="2"/>
  <c r="AA1699" i="2"/>
  <c r="AA1700" i="2"/>
  <c r="AA1701" i="2"/>
  <c r="AA1702" i="2"/>
  <c r="AA1703" i="2"/>
  <c r="AA1704" i="2"/>
  <c r="AA1705" i="2"/>
  <c r="AA1706" i="2"/>
  <c r="AA1707" i="2"/>
  <c r="AA1708" i="2"/>
  <c r="AA1709" i="2"/>
  <c r="AA1710" i="2"/>
  <c r="AA1711" i="2"/>
  <c r="AA1712" i="2"/>
  <c r="AA1713" i="2"/>
  <c r="AA1714" i="2"/>
  <c r="AA1715" i="2"/>
  <c r="AA1716" i="2"/>
  <c r="AA1717" i="2"/>
  <c r="AA1718" i="2"/>
  <c r="AA1719" i="2"/>
  <c r="AA1720" i="2"/>
  <c r="AA1721" i="2"/>
  <c r="AA1722" i="2"/>
  <c r="AA1723" i="2"/>
  <c r="AA1724" i="2"/>
  <c r="AA1725" i="2"/>
  <c r="AA1726" i="2"/>
  <c r="AA1727" i="2"/>
  <c r="AA1728" i="2"/>
  <c r="AA1729" i="2"/>
  <c r="AA1730" i="2"/>
  <c r="AA1731" i="2"/>
  <c r="AA1732" i="2"/>
  <c r="AA1733" i="2"/>
  <c r="AA1734" i="2"/>
  <c r="AA1735" i="2"/>
  <c r="AA1736" i="2"/>
  <c r="AA1737" i="2"/>
  <c r="AA1738" i="2"/>
  <c r="AA1739" i="2"/>
  <c r="AA1740" i="2"/>
  <c r="AA1741" i="2"/>
  <c r="AA1742" i="2"/>
  <c r="AA1743" i="2"/>
  <c r="AA1744" i="2"/>
  <c r="AA1745" i="2"/>
  <c r="AA1746" i="2"/>
  <c r="AA1747" i="2"/>
  <c r="AA1748" i="2"/>
  <c r="AA1749" i="2"/>
  <c r="AA1750" i="2"/>
  <c r="AA1751" i="2"/>
  <c r="AA1752" i="2"/>
  <c r="AA1753" i="2"/>
  <c r="AA1754" i="2"/>
  <c r="AA1755" i="2"/>
  <c r="AA1756" i="2"/>
  <c r="AA1757" i="2"/>
  <c r="AA1758" i="2"/>
  <c r="AA1759" i="2"/>
  <c r="AA1760" i="2"/>
  <c r="AA1761" i="2"/>
  <c r="AA1762" i="2"/>
  <c r="AA1763" i="2"/>
  <c r="AA1764" i="2"/>
  <c r="AA1765" i="2"/>
  <c r="AA1766" i="2"/>
  <c r="AA1767" i="2"/>
  <c r="AA1768" i="2"/>
  <c r="AA1769" i="2"/>
  <c r="AA1770" i="2"/>
  <c r="AA1771" i="2"/>
  <c r="AA1772" i="2"/>
  <c r="AA1773" i="2"/>
  <c r="AA1774" i="2"/>
  <c r="AA1775" i="2"/>
  <c r="AA1776" i="2"/>
  <c r="AA1777" i="2"/>
  <c r="AA1778" i="2"/>
  <c r="AA1779" i="2"/>
  <c r="AA1780" i="2"/>
  <c r="AA1781" i="2"/>
  <c r="AA1782" i="2"/>
  <c r="AA1783" i="2"/>
  <c r="AA1784" i="2"/>
  <c r="AA1785" i="2"/>
  <c r="AA1786" i="2"/>
  <c r="AA1787" i="2"/>
  <c r="AA1788" i="2"/>
  <c r="AA1789" i="2"/>
  <c r="AA1790" i="2"/>
  <c r="AA1791" i="2"/>
  <c r="AA1792" i="2"/>
  <c r="AA1793" i="2"/>
  <c r="AA1794" i="2"/>
  <c r="AA1795" i="2"/>
  <c r="AA1796" i="2"/>
  <c r="AA1797" i="2"/>
  <c r="AA1798" i="2"/>
  <c r="AA1799" i="2"/>
  <c r="AA1800" i="2"/>
  <c r="AA1801" i="2"/>
  <c r="AA1802" i="2"/>
  <c r="AA1803" i="2"/>
  <c r="AA1804" i="2"/>
  <c r="AA1805" i="2"/>
  <c r="AA1806" i="2"/>
  <c r="AA1807" i="2"/>
  <c r="AA1808" i="2"/>
  <c r="AA1809" i="2"/>
  <c r="AA1810" i="2"/>
  <c r="AA1811" i="2"/>
  <c r="AA1812" i="2"/>
  <c r="AA1813" i="2"/>
  <c r="AA1814" i="2"/>
  <c r="AA1815" i="2"/>
  <c r="AA1816" i="2"/>
  <c r="AA1817" i="2"/>
  <c r="AA1818" i="2"/>
  <c r="AA1819" i="2"/>
  <c r="AA1820" i="2"/>
  <c r="AA1821" i="2"/>
  <c r="AA1822" i="2"/>
  <c r="AA1823" i="2"/>
  <c r="AA1824" i="2"/>
  <c r="AA1825" i="2"/>
  <c r="AA1826" i="2"/>
  <c r="AA1827" i="2"/>
  <c r="AA1828" i="2"/>
  <c r="AA1829" i="2"/>
  <c r="AA1830" i="2"/>
  <c r="AA1831" i="2"/>
  <c r="AA1832" i="2"/>
  <c r="AA1833" i="2"/>
  <c r="AA1834" i="2"/>
  <c r="AA1835" i="2"/>
  <c r="AA1836" i="2"/>
  <c r="AA1837" i="2"/>
  <c r="AA1838" i="2"/>
  <c r="AA1839" i="2"/>
  <c r="AA1840" i="2"/>
  <c r="AA1841" i="2"/>
  <c r="AA1842" i="2"/>
  <c r="AA1843" i="2"/>
  <c r="AA1844" i="2"/>
  <c r="AA1845" i="2"/>
  <c r="AA1846" i="2"/>
  <c r="AA1847" i="2"/>
  <c r="AA1848" i="2"/>
  <c r="AA1849" i="2"/>
  <c r="AA1850" i="2"/>
  <c r="AA1851" i="2"/>
  <c r="AA1852" i="2"/>
  <c r="AA1853" i="2"/>
  <c r="AA1854" i="2"/>
  <c r="AA1855" i="2"/>
  <c r="AA1856" i="2"/>
  <c r="AA1857" i="2"/>
  <c r="AA1858" i="2"/>
  <c r="AA1859" i="2"/>
  <c r="AA1860" i="2"/>
  <c r="AA1861" i="2"/>
  <c r="AA1862" i="2"/>
  <c r="AA1863" i="2"/>
  <c r="AA1864" i="2"/>
  <c r="AA1865" i="2"/>
  <c r="AA1866" i="2"/>
  <c r="AA1867" i="2"/>
  <c r="AA1868" i="2"/>
  <c r="AA1869" i="2"/>
  <c r="AA1870" i="2"/>
  <c r="AA1871" i="2"/>
  <c r="AA1872" i="2"/>
  <c r="AA1873" i="2"/>
  <c r="AA1874" i="2"/>
  <c r="AA1875" i="2"/>
  <c r="AA1876" i="2"/>
  <c r="AA1877" i="2"/>
  <c r="AA1878" i="2"/>
  <c r="AA1879" i="2"/>
  <c r="AA1880" i="2"/>
  <c r="AA1881" i="2"/>
  <c r="AA1882" i="2"/>
  <c r="AA1883" i="2"/>
  <c r="AA1884" i="2"/>
  <c r="AA1885" i="2"/>
  <c r="AA1886" i="2"/>
  <c r="AA1887" i="2"/>
  <c r="AA1888" i="2"/>
  <c r="AA1889" i="2"/>
  <c r="AA1890" i="2"/>
  <c r="AA1891" i="2"/>
  <c r="AA1892" i="2"/>
  <c r="AA1893" i="2"/>
  <c r="AA1894" i="2"/>
  <c r="AA1895" i="2"/>
  <c r="AA1896" i="2"/>
  <c r="AA1897" i="2"/>
  <c r="AA1898" i="2"/>
  <c r="AA1899" i="2"/>
  <c r="AA1900" i="2"/>
  <c r="AA1901" i="2"/>
  <c r="AA1902" i="2"/>
  <c r="AA1903" i="2"/>
  <c r="AA1904" i="2"/>
  <c r="AA1905" i="2"/>
  <c r="AA1906" i="2"/>
  <c r="AA1907" i="2"/>
  <c r="AA1908" i="2"/>
  <c r="AA1909" i="2"/>
  <c r="AA1910" i="2"/>
  <c r="AA1911" i="2"/>
  <c r="AA1912" i="2"/>
  <c r="AA1913" i="2"/>
  <c r="AA1914" i="2"/>
  <c r="AA1915" i="2"/>
  <c r="AA1916" i="2"/>
  <c r="AA1917" i="2"/>
  <c r="AA1918" i="2"/>
  <c r="AA1919" i="2"/>
  <c r="AA1920" i="2"/>
  <c r="AA1921" i="2"/>
  <c r="AA1922" i="2"/>
  <c r="AA1923" i="2"/>
  <c r="AA1924" i="2"/>
  <c r="AA1925" i="2"/>
  <c r="AA1926" i="2"/>
  <c r="AA1927" i="2"/>
  <c r="AA1928" i="2"/>
  <c r="AA1929" i="2"/>
  <c r="AA1930" i="2"/>
  <c r="AA1931" i="2"/>
  <c r="AB3" i="2"/>
  <c r="AB4" i="2"/>
  <c r="AB5" i="2"/>
  <c r="AB6" i="2"/>
  <c r="AD6" i="2" s="1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23" i="2"/>
  <c r="AB24" i="2"/>
  <c r="AB25" i="2"/>
  <c r="AB26" i="2"/>
  <c r="AB27" i="2"/>
  <c r="AB28" i="2"/>
  <c r="AB29" i="2"/>
  <c r="AB30" i="2"/>
  <c r="AB31" i="2"/>
  <c r="AB32" i="2"/>
  <c r="AD32" i="2" s="1"/>
  <c r="AB33" i="2"/>
  <c r="AB34" i="2"/>
  <c r="AB35" i="2"/>
  <c r="AB36" i="2"/>
  <c r="AB37" i="2"/>
  <c r="AB38" i="2"/>
  <c r="AB39" i="2"/>
  <c r="AB40" i="2"/>
  <c r="AB41" i="2"/>
  <c r="AB42" i="2"/>
  <c r="AB43" i="2"/>
  <c r="AB44" i="2"/>
  <c r="AB45" i="2"/>
  <c r="AB46" i="2"/>
  <c r="AB47" i="2"/>
  <c r="AB48" i="2"/>
  <c r="AB49" i="2"/>
  <c r="AB50" i="2"/>
  <c r="AB51" i="2"/>
  <c r="AB52" i="2"/>
  <c r="AB53" i="2"/>
  <c r="AB54" i="2"/>
  <c r="AB55" i="2"/>
  <c r="AB56" i="2"/>
  <c r="AD56" i="2" s="1"/>
  <c r="AB57" i="2"/>
  <c r="AB58" i="2"/>
  <c r="AB59" i="2"/>
  <c r="AB60" i="2"/>
  <c r="AB61" i="2"/>
  <c r="AB62" i="2"/>
  <c r="AB63" i="2"/>
  <c r="AB64" i="2"/>
  <c r="AB65" i="2"/>
  <c r="AB66" i="2"/>
  <c r="AB67" i="2"/>
  <c r="AB68" i="2"/>
  <c r="AD68" i="2" s="1"/>
  <c r="AB69" i="2"/>
  <c r="AB70" i="2"/>
  <c r="AB71" i="2"/>
  <c r="AB72" i="2"/>
  <c r="AB73" i="2"/>
  <c r="AB74" i="2"/>
  <c r="AB75" i="2"/>
  <c r="AB76" i="2"/>
  <c r="AB77" i="2"/>
  <c r="AB78" i="2"/>
  <c r="AB79" i="2"/>
  <c r="AB80" i="2"/>
  <c r="AD80" i="2" s="1"/>
  <c r="AB81" i="2"/>
  <c r="AB82" i="2"/>
  <c r="AB83" i="2"/>
  <c r="AB84" i="2"/>
  <c r="AB85" i="2"/>
  <c r="AB86" i="2"/>
  <c r="AB87" i="2"/>
  <c r="AB88" i="2"/>
  <c r="AB89" i="2"/>
  <c r="AB90" i="2"/>
  <c r="AB91" i="2"/>
  <c r="AB92" i="2"/>
  <c r="AD92" i="2" s="1"/>
  <c r="AB93" i="2"/>
  <c r="AB94" i="2"/>
  <c r="AB95" i="2"/>
  <c r="AB96" i="2"/>
  <c r="AB97" i="2"/>
  <c r="AB98" i="2"/>
  <c r="AB99" i="2"/>
  <c r="AB100" i="2"/>
  <c r="AB101" i="2"/>
  <c r="AB102" i="2"/>
  <c r="AB103" i="2"/>
  <c r="AB104" i="2"/>
  <c r="AB105" i="2"/>
  <c r="AB106" i="2"/>
  <c r="AB107" i="2"/>
  <c r="AB108" i="2"/>
  <c r="AB109" i="2"/>
  <c r="AB110" i="2"/>
  <c r="AB111" i="2"/>
  <c r="AB112" i="2"/>
  <c r="AB113" i="2"/>
  <c r="AB114" i="2"/>
  <c r="AB115" i="2"/>
  <c r="AB116" i="2"/>
  <c r="AB117" i="2"/>
  <c r="AB118" i="2"/>
  <c r="AB119" i="2"/>
  <c r="AB120" i="2"/>
  <c r="AB121" i="2"/>
  <c r="AB122" i="2"/>
  <c r="AB123" i="2"/>
  <c r="AB124" i="2"/>
  <c r="AB125" i="2"/>
  <c r="AB126" i="2"/>
  <c r="AB127" i="2"/>
  <c r="AB128" i="2"/>
  <c r="AB129" i="2"/>
  <c r="AB130" i="2"/>
  <c r="AB131" i="2"/>
  <c r="AB132" i="2"/>
  <c r="AB133" i="2"/>
  <c r="AB134" i="2"/>
  <c r="AB135" i="2"/>
  <c r="AB136" i="2"/>
  <c r="AB137" i="2"/>
  <c r="AB138" i="2"/>
  <c r="AB139" i="2"/>
  <c r="AB140" i="2"/>
  <c r="AB141" i="2"/>
  <c r="AB142" i="2"/>
  <c r="AB143" i="2"/>
  <c r="AB144" i="2"/>
  <c r="AB145" i="2"/>
  <c r="AB146" i="2"/>
  <c r="AB147" i="2"/>
  <c r="AB148" i="2"/>
  <c r="AB149" i="2"/>
  <c r="AB150" i="2"/>
  <c r="AB151" i="2"/>
  <c r="AB152" i="2"/>
  <c r="AB153" i="2"/>
  <c r="AB154" i="2"/>
  <c r="AB155" i="2"/>
  <c r="AB156" i="2"/>
  <c r="AB157" i="2"/>
  <c r="AB158" i="2"/>
  <c r="AB159" i="2"/>
  <c r="AB160" i="2"/>
  <c r="AB161" i="2"/>
  <c r="AB162" i="2"/>
  <c r="AB163" i="2"/>
  <c r="AB164" i="2"/>
  <c r="AB165" i="2"/>
  <c r="AB166" i="2"/>
  <c r="AB167" i="2"/>
  <c r="AB168" i="2"/>
  <c r="AB169" i="2"/>
  <c r="AB170" i="2"/>
  <c r="AB171" i="2"/>
  <c r="AB172" i="2"/>
  <c r="AB173" i="2"/>
  <c r="AB174" i="2"/>
  <c r="AB175" i="2"/>
  <c r="AB176" i="2"/>
  <c r="AB177" i="2"/>
  <c r="AB178" i="2"/>
  <c r="AB179" i="2"/>
  <c r="AB180" i="2"/>
  <c r="AB181" i="2"/>
  <c r="AB182" i="2"/>
  <c r="AB183" i="2"/>
  <c r="AB184" i="2"/>
  <c r="AB185" i="2"/>
  <c r="AB186" i="2"/>
  <c r="AB187" i="2"/>
  <c r="AB188" i="2"/>
  <c r="AD188" i="2" s="1"/>
  <c r="AB189" i="2"/>
  <c r="AB190" i="2"/>
  <c r="AB191" i="2"/>
  <c r="AB192" i="2"/>
  <c r="AB193" i="2"/>
  <c r="AB194" i="2"/>
  <c r="AB195" i="2"/>
  <c r="AB196" i="2"/>
  <c r="AB197" i="2"/>
  <c r="AB198" i="2"/>
  <c r="AB199" i="2"/>
  <c r="AB200" i="2"/>
  <c r="AB201" i="2"/>
  <c r="AB202" i="2"/>
  <c r="AB203" i="2"/>
  <c r="AB204" i="2"/>
  <c r="AB205" i="2"/>
  <c r="AB206" i="2"/>
  <c r="AB207" i="2"/>
  <c r="AB208" i="2"/>
  <c r="AB209" i="2"/>
  <c r="AB210" i="2"/>
  <c r="AB211" i="2"/>
  <c r="AB212" i="2"/>
  <c r="AB213" i="2"/>
  <c r="AB214" i="2"/>
  <c r="AB215" i="2"/>
  <c r="AB216" i="2"/>
  <c r="AB217" i="2"/>
  <c r="AB218" i="2"/>
  <c r="AB219" i="2"/>
  <c r="AB220" i="2"/>
  <c r="AB221" i="2"/>
  <c r="AB222" i="2"/>
  <c r="AB223" i="2"/>
  <c r="AD223" i="2" s="1"/>
  <c r="AB224" i="2"/>
  <c r="AB225" i="2"/>
  <c r="AB226" i="2"/>
  <c r="AB227" i="2"/>
  <c r="AB228" i="2"/>
  <c r="AB229" i="2"/>
  <c r="AB230" i="2"/>
  <c r="AB231" i="2"/>
  <c r="AB232" i="2"/>
  <c r="AB233" i="2"/>
  <c r="AB234" i="2"/>
  <c r="AB235" i="2"/>
  <c r="AB236" i="2"/>
  <c r="AB237" i="2"/>
  <c r="AB238" i="2"/>
  <c r="AB239" i="2"/>
  <c r="AB240" i="2"/>
  <c r="AB241" i="2"/>
  <c r="AB242" i="2"/>
  <c r="AB243" i="2"/>
  <c r="AB244" i="2"/>
  <c r="AB245" i="2"/>
  <c r="AB246" i="2"/>
  <c r="AB247" i="2"/>
  <c r="AB248" i="2"/>
  <c r="AB249" i="2"/>
  <c r="AB250" i="2"/>
  <c r="AB251" i="2"/>
  <c r="AB252" i="2"/>
  <c r="AB253" i="2"/>
  <c r="AB254" i="2"/>
  <c r="AB255" i="2"/>
  <c r="AB256" i="2"/>
  <c r="AB257" i="2"/>
  <c r="AB258" i="2"/>
  <c r="AB259" i="2"/>
  <c r="AB260" i="2"/>
  <c r="AD260" i="2" s="1"/>
  <c r="AB261" i="2"/>
  <c r="AB262" i="2"/>
  <c r="AB263" i="2"/>
  <c r="AB264" i="2"/>
  <c r="AB265" i="2"/>
  <c r="AB266" i="2"/>
  <c r="AB267" i="2"/>
  <c r="AB268" i="2"/>
  <c r="AB269" i="2"/>
  <c r="AB270" i="2"/>
  <c r="AB271" i="2"/>
  <c r="AB272" i="2"/>
  <c r="AB273" i="2"/>
  <c r="AB274" i="2"/>
  <c r="AB275" i="2"/>
  <c r="AB276" i="2"/>
  <c r="AB277" i="2"/>
  <c r="AB278" i="2"/>
  <c r="AB279" i="2"/>
  <c r="AB280" i="2"/>
  <c r="AB281" i="2"/>
  <c r="AB282" i="2"/>
  <c r="AB283" i="2"/>
  <c r="AB284" i="2"/>
  <c r="AB285" i="2"/>
  <c r="AB286" i="2"/>
  <c r="AB287" i="2"/>
  <c r="AB288" i="2"/>
  <c r="AB289" i="2"/>
  <c r="AB290" i="2"/>
  <c r="AB291" i="2"/>
  <c r="AB292" i="2"/>
  <c r="AB293" i="2"/>
  <c r="AB294" i="2"/>
  <c r="AB295" i="2"/>
  <c r="AB296" i="2"/>
  <c r="AB297" i="2"/>
  <c r="AB298" i="2"/>
  <c r="AB299" i="2"/>
  <c r="AB300" i="2"/>
  <c r="AB301" i="2"/>
  <c r="AB302" i="2"/>
  <c r="AB303" i="2"/>
  <c r="AB304" i="2"/>
  <c r="AB305" i="2"/>
  <c r="AB306" i="2"/>
  <c r="AB307" i="2"/>
  <c r="AB308" i="2"/>
  <c r="AD308" i="2" s="1"/>
  <c r="AB309" i="2"/>
  <c r="AB310" i="2"/>
  <c r="AB311" i="2"/>
  <c r="AB312" i="2"/>
  <c r="AB313" i="2"/>
  <c r="AB314" i="2"/>
  <c r="AB315" i="2"/>
  <c r="AB316" i="2"/>
  <c r="AB317" i="2"/>
  <c r="AB318" i="2"/>
  <c r="AB319" i="2"/>
  <c r="AB320" i="2"/>
  <c r="AB321" i="2"/>
  <c r="AB322" i="2"/>
  <c r="AB323" i="2"/>
  <c r="AB324" i="2"/>
  <c r="AB325" i="2"/>
  <c r="AB326" i="2"/>
  <c r="AB327" i="2"/>
  <c r="AB328" i="2"/>
  <c r="AB329" i="2"/>
  <c r="AB330" i="2"/>
  <c r="AB331" i="2"/>
  <c r="AB332" i="2"/>
  <c r="AB333" i="2"/>
  <c r="AB334" i="2"/>
  <c r="AB335" i="2"/>
  <c r="AB336" i="2"/>
  <c r="AB337" i="2"/>
  <c r="AB338" i="2"/>
  <c r="AB339" i="2"/>
  <c r="AB340" i="2"/>
  <c r="AB341" i="2"/>
  <c r="AB342" i="2"/>
  <c r="AB343" i="2"/>
  <c r="AB344" i="2"/>
  <c r="AB345" i="2"/>
  <c r="AB346" i="2"/>
  <c r="AB347" i="2"/>
  <c r="AB348" i="2"/>
  <c r="AB349" i="2"/>
  <c r="AB350" i="2"/>
  <c r="AB351" i="2"/>
  <c r="AB352" i="2"/>
  <c r="AB353" i="2"/>
  <c r="AB354" i="2"/>
  <c r="AB355" i="2"/>
  <c r="AB356" i="2"/>
  <c r="AB357" i="2"/>
  <c r="AB358" i="2"/>
  <c r="AB359" i="2"/>
  <c r="AB360" i="2"/>
  <c r="AB361" i="2"/>
  <c r="AB362" i="2"/>
  <c r="AB363" i="2"/>
  <c r="AB364" i="2"/>
  <c r="AB365" i="2"/>
  <c r="AB366" i="2"/>
  <c r="AB367" i="2"/>
  <c r="AB368" i="2"/>
  <c r="AB369" i="2"/>
  <c r="AB370" i="2"/>
  <c r="AB371" i="2"/>
  <c r="AB372" i="2"/>
  <c r="AB373" i="2"/>
  <c r="AB374" i="2"/>
  <c r="AB375" i="2"/>
  <c r="AB376" i="2"/>
  <c r="AB377" i="2"/>
  <c r="AB378" i="2"/>
  <c r="AB379" i="2"/>
  <c r="AB380" i="2"/>
  <c r="AB381" i="2"/>
  <c r="AB382" i="2"/>
  <c r="AB383" i="2"/>
  <c r="AB384" i="2"/>
  <c r="AB385" i="2"/>
  <c r="AB386" i="2"/>
  <c r="AB387" i="2"/>
  <c r="AB388" i="2"/>
  <c r="AB389" i="2"/>
  <c r="AB390" i="2"/>
  <c r="AB391" i="2"/>
  <c r="AB392" i="2"/>
  <c r="AB393" i="2"/>
  <c r="AB394" i="2"/>
  <c r="AB395" i="2"/>
  <c r="AB396" i="2"/>
  <c r="AB397" i="2"/>
  <c r="AB398" i="2"/>
  <c r="AB399" i="2"/>
  <c r="AB400" i="2"/>
  <c r="AB401" i="2"/>
  <c r="AB402" i="2"/>
  <c r="AB403" i="2"/>
  <c r="AB404" i="2"/>
  <c r="AB405" i="2"/>
  <c r="AB406" i="2"/>
  <c r="AB407" i="2"/>
  <c r="AB408" i="2"/>
  <c r="AB409" i="2"/>
  <c r="AB410" i="2"/>
  <c r="AB411" i="2"/>
  <c r="AB412" i="2"/>
  <c r="AB413" i="2"/>
  <c r="AB414" i="2"/>
  <c r="AB415" i="2"/>
  <c r="AB416" i="2"/>
  <c r="AD416" i="2" s="1"/>
  <c r="AB417" i="2"/>
  <c r="AB418" i="2"/>
  <c r="AB419" i="2"/>
  <c r="AB420" i="2"/>
  <c r="AB421" i="2"/>
  <c r="AB422" i="2"/>
  <c r="AB423" i="2"/>
  <c r="AB424" i="2"/>
  <c r="AB425" i="2"/>
  <c r="AB426" i="2"/>
  <c r="AB427" i="2"/>
  <c r="AB428" i="2"/>
  <c r="AB429" i="2"/>
  <c r="AB430" i="2"/>
  <c r="AB431" i="2"/>
  <c r="AB432" i="2"/>
  <c r="AB433" i="2"/>
  <c r="AB434" i="2"/>
  <c r="AB435" i="2"/>
  <c r="AB436" i="2"/>
  <c r="AB437" i="2"/>
  <c r="AB438" i="2"/>
  <c r="AB439" i="2"/>
  <c r="AB440" i="2"/>
  <c r="AB441" i="2"/>
  <c r="AB442" i="2"/>
  <c r="AB443" i="2"/>
  <c r="AB444" i="2"/>
  <c r="AB445" i="2"/>
  <c r="AB446" i="2"/>
  <c r="AB447" i="2"/>
  <c r="AB448" i="2"/>
  <c r="AB449" i="2"/>
  <c r="AB450" i="2"/>
  <c r="AB451" i="2"/>
  <c r="AD451" i="2" s="1"/>
  <c r="AB452" i="2"/>
  <c r="AD452" i="2" s="1"/>
  <c r="AB453" i="2"/>
  <c r="AB454" i="2"/>
  <c r="AB455" i="2"/>
  <c r="AB456" i="2"/>
  <c r="AB457" i="2"/>
  <c r="AB458" i="2"/>
  <c r="AB459" i="2"/>
  <c r="AB460" i="2"/>
  <c r="AB461" i="2"/>
  <c r="AB462" i="2"/>
  <c r="AB463" i="2"/>
  <c r="AB464" i="2"/>
  <c r="AB465" i="2"/>
  <c r="AB466" i="2"/>
  <c r="AB467" i="2"/>
  <c r="AB468" i="2"/>
  <c r="AB469" i="2"/>
  <c r="AB470" i="2"/>
  <c r="AB471" i="2"/>
  <c r="AB472" i="2"/>
  <c r="AB473" i="2"/>
  <c r="AB474" i="2"/>
  <c r="AB475" i="2"/>
  <c r="AB476" i="2"/>
  <c r="AB477" i="2"/>
  <c r="AB478" i="2"/>
  <c r="AB479" i="2"/>
  <c r="AB480" i="2"/>
  <c r="AB481" i="2"/>
  <c r="AB482" i="2"/>
  <c r="AB483" i="2"/>
  <c r="AB484" i="2"/>
  <c r="AB485" i="2"/>
  <c r="AB486" i="2"/>
  <c r="AB487" i="2"/>
  <c r="AB488" i="2"/>
  <c r="AD488" i="2" s="1"/>
  <c r="AB489" i="2"/>
  <c r="AB490" i="2"/>
  <c r="AB491" i="2"/>
  <c r="AB492" i="2"/>
  <c r="AB493" i="2"/>
  <c r="AB494" i="2"/>
  <c r="AB495" i="2"/>
  <c r="AB496" i="2"/>
  <c r="AB497" i="2"/>
  <c r="AB498" i="2"/>
  <c r="AB499" i="2"/>
  <c r="AB500" i="2"/>
  <c r="AB501" i="2"/>
  <c r="AB502" i="2"/>
  <c r="AB503" i="2"/>
  <c r="AB504" i="2"/>
  <c r="AB505" i="2"/>
  <c r="AB506" i="2"/>
  <c r="AB507" i="2"/>
  <c r="AB508" i="2"/>
  <c r="AB509" i="2"/>
  <c r="AB510" i="2"/>
  <c r="AB511" i="2"/>
  <c r="AB512" i="2"/>
  <c r="AD512" i="2" s="1"/>
  <c r="AB513" i="2"/>
  <c r="AB514" i="2"/>
  <c r="AB515" i="2"/>
  <c r="AB516" i="2"/>
  <c r="AB517" i="2"/>
  <c r="AB518" i="2"/>
  <c r="AB519" i="2"/>
  <c r="AB520" i="2"/>
  <c r="AB521" i="2"/>
  <c r="AB522" i="2"/>
  <c r="AB523" i="2"/>
  <c r="AB524" i="2"/>
  <c r="AB525" i="2"/>
  <c r="AB526" i="2"/>
  <c r="AB527" i="2"/>
  <c r="AB528" i="2"/>
  <c r="AB529" i="2"/>
  <c r="AB530" i="2"/>
  <c r="AB531" i="2"/>
  <c r="AB532" i="2"/>
  <c r="AB533" i="2"/>
  <c r="AB534" i="2"/>
  <c r="AB535" i="2"/>
  <c r="AB536" i="2"/>
  <c r="AB537" i="2"/>
  <c r="AB538" i="2"/>
  <c r="AB539" i="2"/>
  <c r="AB540" i="2"/>
  <c r="AB541" i="2"/>
  <c r="AB542" i="2"/>
  <c r="AB543" i="2"/>
  <c r="AB544" i="2"/>
  <c r="AB545" i="2"/>
  <c r="AB546" i="2"/>
  <c r="AB547" i="2"/>
  <c r="AB548" i="2"/>
  <c r="AB549" i="2"/>
  <c r="AB550" i="2"/>
  <c r="AB551" i="2"/>
  <c r="AB552" i="2"/>
  <c r="AB553" i="2"/>
  <c r="AB554" i="2"/>
  <c r="AB555" i="2"/>
  <c r="AB556" i="2"/>
  <c r="AB557" i="2"/>
  <c r="AB558" i="2"/>
  <c r="AB559" i="2"/>
  <c r="AB560" i="2"/>
  <c r="AB561" i="2"/>
  <c r="AB562" i="2"/>
  <c r="AB563" i="2"/>
  <c r="AB564" i="2"/>
  <c r="AB565" i="2"/>
  <c r="AB566" i="2"/>
  <c r="AB567" i="2"/>
  <c r="AB568" i="2"/>
  <c r="AB569" i="2"/>
  <c r="AB570" i="2"/>
  <c r="AB571" i="2"/>
  <c r="AB572" i="2"/>
  <c r="AB573" i="2"/>
  <c r="AB574" i="2"/>
  <c r="AB575" i="2"/>
  <c r="AB576" i="2"/>
  <c r="AB577" i="2"/>
  <c r="AB578" i="2"/>
  <c r="AB579" i="2"/>
  <c r="AB580" i="2"/>
  <c r="AB581" i="2"/>
  <c r="AB582" i="2"/>
  <c r="AB583" i="2"/>
  <c r="AB584" i="2"/>
  <c r="AB585" i="2"/>
  <c r="AB586" i="2"/>
  <c r="AB587" i="2"/>
  <c r="AB588" i="2"/>
  <c r="AB589" i="2"/>
  <c r="AB590" i="2"/>
  <c r="AB591" i="2"/>
  <c r="AB592" i="2"/>
  <c r="AB593" i="2"/>
  <c r="AB594" i="2"/>
  <c r="AB595" i="2"/>
  <c r="AB596" i="2"/>
  <c r="AB597" i="2"/>
  <c r="AB598" i="2"/>
  <c r="AB599" i="2"/>
  <c r="AB600" i="2"/>
  <c r="AB601" i="2"/>
  <c r="AB602" i="2"/>
  <c r="AB603" i="2"/>
  <c r="AB604" i="2"/>
  <c r="AB605" i="2"/>
  <c r="AB606" i="2"/>
  <c r="AB607" i="2"/>
  <c r="AB608" i="2"/>
  <c r="AB609" i="2"/>
  <c r="AB610" i="2"/>
  <c r="AB611" i="2"/>
  <c r="AB612" i="2"/>
  <c r="AB613" i="2"/>
  <c r="AB614" i="2"/>
  <c r="AB615" i="2"/>
  <c r="AB616" i="2"/>
  <c r="AB617" i="2"/>
  <c r="AB618" i="2"/>
  <c r="AB619" i="2"/>
  <c r="AB620" i="2"/>
  <c r="AB621" i="2"/>
  <c r="AB622" i="2"/>
  <c r="AB623" i="2"/>
  <c r="AB624" i="2"/>
  <c r="AB625" i="2"/>
  <c r="AB626" i="2"/>
  <c r="AB627" i="2"/>
  <c r="AB628" i="2"/>
  <c r="AB629" i="2"/>
  <c r="AB630" i="2"/>
  <c r="AB631" i="2"/>
  <c r="AB632" i="2"/>
  <c r="AB633" i="2"/>
  <c r="AB634" i="2"/>
  <c r="AB635" i="2"/>
  <c r="AB636" i="2"/>
  <c r="AB637" i="2"/>
  <c r="AB638" i="2"/>
  <c r="AB639" i="2"/>
  <c r="AB640" i="2"/>
  <c r="AB641" i="2"/>
  <c r="AB642" i="2"/>
  <c r="AB643" i="2"/>
  <c r="AB644" i="2"/>
  <c r="AB645" i="2"/>
  <c r="AB646" i="2"/>
  <c r="AB647" i="2"/>
  <c r="AB648" i="2"/>
  <c r="AB649" i="2"/>
  <c r="AB650" i="2"/>
  <c r="AB651" i="2"/>
  <c r="AB652" i="2"/>
  <c r="AB653" i="2"/>
  <c r="AB654" i="2"/>
  <c r="AB655" i="2"/>
  <c r="AB656" i="2"/>
  <c r="AB657" i="2"/>
  <c r="AB658" i="2"/>
  <c r="AB659" i="2"/>
  <c r="AB660" i="2"/>
  <c r="AB661" i="2"/>
  <c r="AB662" i="2"/>
  <c r="AB663" i="2"/>
  <c r="AB664" i="2"/>
  <c r="AB665" i="2"/>
  <c r="AB666" i="2"/>
  <c r="AB667" i="2"/>
  <c r="AB668" i="2"/>
  <c r="AB669" i="2"/>
  <c r="AB670" i="2"/>
  <c r="AB671" i="2"/>
  <c r="AB672" i="2"/>
  <c r="AB673" i="2"/>
  <c r="AB674" i="2"/>
  <c r="AB675" i="2"/>
  <c r="AB676" i="2"/>
  <c r="AB677" i="2"/>
  <c r="AB678" i="2"/>
  <c r="AB679" i="2"/>
  <c r="AB680" i="2"/>
  <c r="AB681" i="2"/>
  <c r="AB682" i="2"/>
  <c r="AB683" i="2"/>
  <c r="AB684" i="2"/>
  <c r="AB685" i="2"/>
  <c r="AB686" i="2"/>
  <c r="AB687" i="2"/>
  <c r="AB688" i="2"/>
  <c r="AB689" i="2"/>
  <c r="AB690" i="2"/>
  <c r="AB691" i="2"/>
  <c r="AB692" i="2"/>
  <c r="AD692" i="2" s="1"/>
  <c r="AB693" i="2"/>
  <c r="AB694" i="2"/>
  <c r="AB695" i="2"/>
  <c r="AB696" i="2"/>
  <c r="AB697" i="2"/>
  <c r="AB698" i="2"/>
  <c r="AB699" i="2"/>
  <c r="AB700" i="2"/>
  <c r="AB701" i="2"/>
  <c r="AB702" i="2"/>
  <c r="AB703" i="2"/>
  <c r="AB704" i="2"/>
  <c r="AB705" i="2"/>
  <c r="AB706" i="2"/>
  <c r="AB707" i="2"/>
  <c r="AB708" i="2"/>
  <c r="AB709" i="2"/>
  <c r="AB710" i="2"/>
  <c r="AB711" i="2"/>
  <c r="AB712" i="2"/>
  <c r="AB713" i="2"/>
  <c r="AB714" i="2"/>
  <c r="AB715" i="2"/>
  <c r="AB716" i="2"/>
  <c r="AB717" i="2"/>
  <c r="AB718" i="2"/>
  <c r="AB719" i="2"/>
  <c r="AB720" i="2"/>
  <c r="AB721" i="2"/>
  <c r="AB722" i="2"/>
  <c r="AB723" i="2"/>
  <c r="AB724" i="2"/>
  <c r="AB725" i="2"/>
  <c r="AB726" i="2"/>
  <c r="AB727" i="2"/>
  <c r="AB728" i="2"/>
  <c r="AB729" i="2"/>
  <c r="AB730" i="2"/>
  <c r="AB731" i="2"/>
  <c r="AB732" i="2"/>
  <c r="AB733" i="2"/>
  <c r="AB734" i="2"/>
  <c r="AB735" i="2"/>
  <c r="AB736" i="2"/>
  <c r="AB737" i="2"/>
  <c r="AB738" i="2"/>
  <c r="AB739" i="2"/>
  <c r="AB740" i="2"/>
  <c r="AD740" i="2" s="1"/>
  <c r="AB741" i="2"/>
  <c r="AB742" i="2"/>
  <c r="AB743" i="2"/>
  <c r="AB744" i="2"/>
  <c r="AB745" i="2"/>
  <c r="AB746" i="2"/>
  <c r="AB747" i="2"/>
  <c r="AB748" i="2"/>
  <c r="AB749" i="2"/>
  <c r="AB750" i="2"/>
  <c r="AB751" i="2"/>
  <c r="AB752" i="2"/>
  <c r="AB753" i="2"/>
  <c r="AB754" i="2"/>
  <c r="AB755" i="2"/>
  <c r="AB756" i="2"/>
  <c r="AB757" i="2"/>
  <c r="AB758" i="2"/>
  <c r="AB759" i="2"/>
  <c r="AB760" i="2"/>
  <c r="AB761" i="2"/>
  <c r="AB762" i="2"/>
  <c r="AB763" i="2"/>
  <c r="AB764" i="2"/>
  <c r="AD764" i="2" s="1"/>
  <c r="AB765" i="2"/>
  <c r="AB766" i="2"/>
  <c r="AB767" i="2"/>
  <c r="AB768" i="2"/>
  <c r="AB769" i="2"/>
  <c r="AB770" i="2"/>
  <c r="AB771" i="2"/>
  <c r="AB772" i="2"/>
  <c r="AB773" i="2"/>
  <c r="AB774" i="2"/>
  <c r="AB775" i="2"/>
  <c r="AB776" i="2"/>
  <c r="AB777" i="2"/>
  <c r="AB778" i="2"/>
  <c r="AB779" i="2"/>
  <c r="AB780" i="2"/>
  <c r="AB781" i="2"/>
  <c r="AB782" i="2"/>
  <c r="AB783" i="2"/>
  <c r="AB784" i="2"/>
  <c r="AB785" i="2"/>
  <c r="AB786" i="2"/>
  <c r="AB787" i="2"/>
  <c r="AB788" i="2"/>
  <c r="AB789" i="2"/>
  <c r="AB790" i="2"/>
  <c r="AB791" i="2"/>
  <c r="AB792" i="2"/>
  <c r="AB793" i="2"/>
  <c r="AB794" i="2"/>
  <c r="AB795" i="2"/>
  <c r="AB796" i="2"/>
  <c r="AB797" i="2"/>
  <c r="AB798" i="2"/>
  <c r="AB799" i="2"/>
  <c r="AB800" i="2"/>
  <c r="AB801" i="2"/>
  <c r="AB802" i="2"/>
  <c r="AB803" i="2"/>
  <c r="AB804" i="2"/>
  <c r="AB805" i="2"/>
  <c r="AB806" i="2"/>
  <c r="AB807" i="2"/>
  <c r="AB808" i="2"/>
  <c r="AB809" i="2"/>
  <c r="AB810" i="2"/>
  <c r="AD810" i="2" s="1"/>
  <c r="AB811" i="2"/>
  <c r="AB812" i="2"/>
  <c r="AB813" i="2"/>
  <c r="AB814" i="2"/>
  <c r="AB815" i="2"/>
  <c r="AB816" i="2"/>
  <c r="AB817" i="2"/>
  <c r="AB818" i="2"/>
  <c r="AB819" i="2"/>
  <c r="AB820" i="2"/>
  <c r="AB821" i="2"/>
  <c r="AB822" i="2"/>
  <c r="AD822" i="2" s="1"/>
  <c r="AB823" i="2"/>
  <c r="AB824" i="2"/>
  <c r="AB825" i="2"/>
  <c r="AB826" i="2"/>
  <c r="AB827" i="2"/>
  <c r="AB828" i="2"/>
  <c r="AB829" i="2"/>
  <c r="AB830" i="2"/>
  <c r="AB831" i="2"/>
  <c r="AB832" i="2"/>
  <c r="AB833" i="2"/>
  <c r="AB834" i="2"/>
  <c r="AB835" i="2"/>
  <c r="AB836" i="2"/>
  <c r="AB837" i="2"/>
  <c r="AB838" i="2"/>
  <c r="AB839" i="2"/>
  <c r="AB840" i="2"/>
  <c r="AB841" i="2"/>
  <c r="AB842" i="2"/>
  <c r="AB843" i="2"/>
  <c r="AB844" i="2"/>
  <c r="AB845" i="2"/>
  <c r="AB846" i="2"/>
  <c r="AB847" i="2"/>
  <c r="AB848" i="2"/>
  <c r="AB849" i="2"/>
  <c r="AB850" i="2"/>
  <c r="AB851" i="2"/>
  <c r="AB852" i="2"/>
  <c r="AB853" i="2"/>
  <c r="AB854" i="2"/>
  <c r="AB855" i="2"/>
  <c r="AB856" i="2"/>
  <c r="AB857" i="2"/>
  <c r="AB858" i="2"/>
  <c r="AB859" i="2"/>
  <c r="AB860" i="2"/>
  <c r="AD860" i="2" s="1"/>
  <c r="AB861" i="2"/>
  <c r="AB862" i="2"/>
  <c r="AB863" i="2"/>
  <c r="AB864" i="2"/>
  <c r="AB865" i="2"/>
  <c r="AB866" i="2"/>
  <c r="AB867" i="2"/>
  <c r="AB868" i="2"/>
  <c r="AB869" i="2"/>
  <c r="AB870" i="2"/>
  <c r="AB871" i="2"/>
  <c r="AB872" i="2"/>
  <c r="AB873" i="2"/>
  <c r="AB874" i="2"/>
  <c r="AB875" i="2"/>
  <c r="AB876" i="2"/>
  <c r="AB877" i="2"/>
  <c r="AB878" i="2"/>
  <c r="AB879" i="2"/>
  <c r="AB880" i="2"/>
  <c r="AB881" i="2"/>
  <c r="AB882" i="2"/>
  <c r="AB883" i="2"/>
  <c r="AB884" i="2"/>
  <c r="AB885" i="2"/>
  <c r="AB886" i="2"/>
  <c r="AB887" i="2"/>
  <c r="AB888" i="2"/>
  <c r="AB889" i="2"/>
  <c r="AB890" i="2"/>
  <c r="AB891" i="2"/>
  <c r="AB892" i="2"/>
  <c r="AB893" i="2"/>
  <c r="AB894" i="2"/>
  <c r="AB895" i="2"/>
  <c r="AB896" i="2"/>
  <c r="AB897" i="2"/>
  <c r="AB898" i="2"/>
  <c r="AB899" i="2"/>
  <c r="AB900" i="2"/>
  <c r="AB901" i="2"/>
  <c r="AB902" i="2"/>
  <c r="AB903" i="2"/>
  <c r="AB904" i="2"/>
  <c r="AB905" i="2"/>
  <c r="AB906" i="2"/>
  <c r="AB907" i="2"/>
  <c r="AB908" i="2"/>
  <c r="AD908" i="2" s="1"/>
  <c r="AB909" i="2"/>
  <c r="AB910" i="2"/>
  <c r="AB911" i="2"/>
  <c r="AB912" i="2"/>
  <c r="AB913" i="2"/>
  <c r="AB914" i="2"/>
  <c r="AB915" i="2"/>
  <c r="AB916" i="2"/>
  <c r="AB917" i="2"/>
  <c r="AB918" i="2"/>
  <c r="AB919" i="2"/>
  <c r="AB920" i="2"/>
  <c r="AB921" i="2"/>
  <c r="AB922" i="2"/>
  <c r="AB923" i="2"/>
  <c r="AB924" i="2"/>
  <c r="AB925" i="2"/>
  <c r="AB926" i="2"/>
  <c r="AB927" i="2"/>
  <c r="AB928" i="2"/>
  <c r="AB929" i="2"/>
  <c r="AB930" i="2"/>
  <c r="AB931" i="2"/>
  <c r="AB932" i="2"/>
  <c r="AB933" i="2"/>
  <c r="AB934" i="2"/>
  <c r="AB935" i="2"/>
  <c r="AB936" i="2"/>
  <c r="AB937" i="2"/>
  <c r="AB938" i="2"/>
  <c r="AB939" i="2"/>
  <c r="AB940" i="2"/>
  <c r="AB941" i="2"/>
  <c r="AB942" i="2"/>
  <c r="AB943" i="2"/>
  <c r="AB944" i="2"/>
  <c r="AB945" i="2"/>
  <c r="AB946" i="2"/>
  <c r="AB947" i="2"/>
  <c r="AB948" i="2"/>
  <c r="AB949" i="2"/>
  <c r="AB950" i="2"/>
  <c r="AB951" i="2"/>
  <c r="AB952" i="2"/>
  <c r="AB953" i="2"/>
  <c r="AB954" i="2"/>
  <c r="AB955" i="2"/>
  <c r="AB956" i="2"/>
  <c r="AB957" i="2"/>
  <c r="AB958" i="2"/>
  <c r="AB959" i="2"/>
  <c r="AB960" i="2"/>
  <c r="AB961" i="2"/>
  <c r="AB962" i="2"/>
  <c r="AB963" i="2"/>
  <c r="AB964" i="2"/>
  <c r="AB965" i="2"/>
  <c r="AB966" i="2"/>
  <c r="AB967" i="2"/>
  <c r="AB968" i="2"/>
  <c r="AB969" i="2"/>
  <c r="AB970" i="2"/>
  <c r="AB971" i="2"/>
  <c r="AB972" i="2"/>
  <c r="AB973" i="2"/>
  <c r="AB974" i="2"/>
  <c r="AB975" i="2"/>
  <c r="AB976" i="2"/>
  <c r="AB977" i="2"/>
  <c r="AB978" i="2"/>
  <c r="AB979" i="2"/>
  <c r="AB980" i="2"/>
  <c r="AB981" i="2"/>
  <c r="AB982" i="2"/>
  <c r="AB983" i="2"/>
  <c r="AB984" i="2"/>
  <c r="AB985" i="2"/>
  <c r="AB986" i="2"/>
  <c r="AB987" i="2"/>
  <c r="AB988" i="2"/>
  <c r="AB989" i="2"/>
  <c r="AB990" i="2"/>
  <c r="AB991" i="2"/>
  <c r="AB992" i="2"/>
  <c r="AD992" i="2" s="1"/>
  <c r="AB993" i="2"/>
  <c r="AB994" i="2"/>
  <c r="AB995" i="2"/>
  <c r="AB996" i="2"/>
  <c r="AB997" i="2"/>
  <c r="AB998" i="2"/>
  <c r="AB999" i="2"/>
  <c r="AB1000" i="2"/>
  <c r="AB1001" i="2"/>
  <c r="AB1002" i="2"/>
  <c r="AD1002" i="2" s="1"/>
  <c r="AB1003" i="2"/>
  <c r="AB1004" i="2"/>
  <c r="AB1005" i="2"/>
  <c r="AB1006" i="2"/>
  <c r="AB1007" i="2"/>
  <c r="AB1008" i="2"/>
  <c r="AB1009" i="2"/>
  <c r="AB1010" i="2"/>
  <c r="AB1011" i="2"/>
  <c r="AB1012" i="2"/>
  <c r="AB1013" i="2"/>
  <c r="AB1014" i="2"/>
  <c r="AB1015" i="2"/>
  <c r="AB1016" i="2"/>
  <c r="AB1017" i="2"/>
  <c r="AB1018" i="2"/>
  <c r="AB1019" i="2"/>
  <c r="AB1020" i="2"/>
  <c r="AB1021" i="2"/>
  <c r="AB1022" i="2"/>
  <c r="AB1023" i="2"/>
  <c r="AB1024" i="2"/>
  <c r="AB1025" i="2"/>
  <c r="AB1026" i="2"/>
  <c r="AB1027" i="2"/>
  <c r="AB1028" i="2"/>
  <c r="AB1029" i="2"/>
  <c r="AB1030" i="2"/>
  <c r="AB1031" i="2"/>
  <c r="AB1032" i="2"/>
  <c r="AB1033" i="2"/>
  <c r="AB1034" i="2"/>
  <c r="AB1035" i="2"/>
  <c r="AB1036" i="2"/>
  <c r="AB1037" i="2"/>
  <c r="AB1038" i="2"/>
  <c r="AB1039" i="2"/>
  <c r="AB1040" i="2"/>
  <c r="AB1041" i="2"/>
  <c r="AB1042" i="2"/>
  <c r="AB1043" i="2"/>
  <c r="AB1044" i="2"/>
  <c r="AB1045" i="2"/>
  <c r="AB1046" i="2"/>
  <c r="AB1047" i="2"/>
  <c r="AB1048" i="2"/>
  <c r="AB1049" i="2"/>
  <c r="AB1050" i="2"/>
  <c r="AB1051" i="2"/>
  <c r="AB1052" i="2"/>
  <c r="AB1053" i="2"/>
  <c r="AB1054" i="2"/>
  <c r="AB1055" i="2"/>
  <c r="AB1056" i="2"/>
  <c r="AB1057" i="2"/>
  <c r="AB1058" i="2"/>
  <c r="AB1059" i="2"/>
  <c r="AB1060" i="2"/>
  <c r="AB1061" i="2"/>
  <c r="AB1062" i="2"/>
  <c r="AB1063" i="2"/>
  <c r="AB1064" i="2"/>
  <c r="AB1065" i="2"/>
  <c r="AB1066" i="2"/>
  <c r="AB1067" i="2"/>
  <c r="AB1068" i="2"/>
  <c r="AB1069" i="2"/>
  <c r="AB1070" i="2"/>
  <c r="AB1071" i="2"/>
  <c r="AB1072" i="2"/>
  <c r="AB1073" i="2"/>
  <c r="AB1074" i="2"/>
  <c r="AB1075" i="2"/>
  <c r="AB1076" i="2"/>
  <c r="AB1077" i="2"/>
  <c r="AB1078" i="2"/>
  <c r="AB1079" i="2"/>
  <c r="AB1080" i="2"/>
  <c r="AB1081" i="2"/>
  <c r="AB1082" i="2"/>
  <c r="AB1083" i="2"/>
  <c r="AB1084" i="2"/>
  <c r="AB1085" i="2"/>
  <c r="AB1086" i="2"/>
  <c r="AD1086" i="2" s="1"/>
  <c r="AB1087" i="2"/>
  <c r="AB1088" i="2"/>
  <c r="AB1089" i="2"/>
  <c r="AB1090" i="2"/>
  <c r="AB1091" i="2"/>
  <c r="AB1092" i="2"/>
  <c r="AB1093" i="2"/>
  <c r="AB1094" i="2"/>
  <c r="AB1095" i="2"/>
  <c r="AB1096" i="2"/>
  <c r="AB1097" i="2"/>
  <c r="AB1098" i="2"/>
  <c r="AB1099" i="2"/>
  <c r="AB1100" i="2"/>
  <c r="AD1100" i="2" s="1"/>
  <c r="AB1101" i="2"/>
  <c r="AB1102" i="2"/>
  <c r="AB1103" i="2"/>
  <c r="AB1104" i="2"/>
  <c r="AB1105" i="2"/>
  <c r="AB1106" i="2"/>
  <c r="AB1107" i="2"/>
  <c r="AB1108" i="2"/>
  <c r="AB1109" i="2"/>
  <c r="AB1110" i="2"/>
  <c r="AB1111" i="2"/>
  <c r="AB1112" i="2"/>
  <c r="AD1112" i="2" s="1"/>
  <c r="AB1113" i="2"/>
  <c r="AB1114" i="2"/>
  <c r="AB1115" i="2"/>
  <c r="AB1116" i="2"/>
  <c r="AB1117" i="2"/>
  <c r="AB1118" i="2"/>
  <c r="AB1119" i="2"/>
  <c r="AB1120" i="2"/>
  <c r="AB1121" i="2"/>
  <c r="AB1122" i="2"/>
  <c r="AB1123" i="2"/>
  <c r="AB1124" i="2"/>
  <c r="AD1124" i="2" s="1"/>
  <c r="AB1125" i="2"/>
  <c r="AB1126" i="2"/>
  <c r="AB1127" i="2"/>
  <c r="AB1128" i="2"/>
  <c r="AB1129" i="2"/>
  <c r="AB1130" i="2"/>
  <c r="AB1131" i="2"/>
  <c r="AB1132" i="2"/>
  <c r="AB1133" i="2"/>
  <c r="AB1134" i="2"/>
  <c r="AB1135" i="2"/>
  <c r="AB1136" i="2"/>
  <c r="AB1137" i="2"/>
  <c r="AB1138" i="2"/>
  <c r="AB1139" i="2"/>
  <c r="AB1140" i="2"/>
  <c r="AB1141" i="2"/>
  <c r="AB1142" i="2"/>
  <c r="AB1143" i="2"/>
  <c r="AB1144" i="2"/>
  <c r="AB1145" i="2"/>
  <c r="AB1146" i="2"/>
  <c r="AB1147" i="2"/>
  <c r="AB1148" i="2"/>
  <c r="AB1149" i="2"/>
  <c r="AB1150" i="2"/>
  <c r="AB1151" i="2"/>
  <c r="AB1152" i="2"/>
  <c r="AB1153" i="2"/>
  <c r="AB1154" i="2"/>
  <c r="AB1155" i="2"/>
  <c r="AB1156" i="2"/>
  <c r="AB1157" i="2"/>
  <c r="AB1158" i="2"/>
  <c r="AB1159" i="2"/>
  <c r="AB1160" i="2"/>
  <c r="AD1160" i="2" s="1"/>
  <c r="AB1161" i="2"/>
  <c r="AB1162" i="2"/>
  <c r="AB1163" i="2"/>
  <c r="AB1164" i="2"/>
  <c r="AB1165" i="2"/>
  <c r="AB1166" i="2"/>
  <c r="AB1167" i="2"/>
  <c r="AB1168" i="2"/>
  <c r="AB1169" i="2"/>
  <c r="AB1170" i="2"/>
  <c r="AB1171" i="2"/>
  <c r="AB1172" i="2"/>
  <c r="AB1173" i="2"/>
  <c r="AB1174" i="2"/>
  <c r="AB1175" i="2"/>
  <c r="AB1176" i="2"/>
  <c r="AB1177" i="2"/>
  <c r="AB1178" i="2"/>
  <c r="AB1179" i="2"/>
  <c r="AB1180" i="2"/>
  <c r="AB1181" i="2"/>
  <c r="AB1182" i="2"/>
  <c r="AB1183" i="2"/>
  <c r="AB1184" i="2"/>
  <c r="AB1185" i="2"/>
  <c r="AB1186" i="2"/>
  <c r="AB1187" i="2"/>
  <c r="AB1188" i="2"/>
  <c r="AB1189" i="2"/>
  <c r="AB1190" i="2"/>
  <c r="AB1191" i="2"/>
  <c r="AB1192" i="2"/>
  <c r="AB1193" i="2"/>
  <c r="AB1194" i="2"/>
  <c r="AB1195" i="2"/>
  <c r="AB1196" i="2"/>
  <c r="AB1197" i="2"/>
  <c r="AB1198" i="2"/>
  <c r="AB1199" i="2"/>
  <c r="AB1200" i="2"/>
  <c r="AB1201" i="2"/>
  <c r="AB1202" i="2"/>
  <c r="AB1203" i="2"/>
  <c r="AB1204" i="2"/>
  <c r="AB1205" i="2"/>
  <c r="AB1206" i="2"/>
  <c r="AB1207" i="2"/>
  <c r="AB1208" i="2"/>
  <c r="AB1209" i="2"/>
  <c r="AB1210" i="2"/>
  <c r="AB1211" i="2"/>
  <c r="AB1212" i="2"/>
  <c r="AB1213" i="2"/>
  <c r="AB1214" i="2"/>
  <c r="AB1215" i="2"/>
  <c r="AB1216" i="2"/>
  <c r="AB1217" i="2"/>
  <c r="AB1218" i="2"/>
  <c r="AB1219" i="2"/>
  <c r="AB1220" i="2"/>
  <c r="AD1220" i="2" s="1"/>
  <c r="AB1221" i="2"/>
  <c r="AB1222" i="2"/>
  <c r="AB1223" i="2"/>
  <c r="AB1224" i="2"/>
  <c r="AB1225" i="2"/>
  <c r="AB1226" i="2"/>
  <c r="AB1227" i="2"/>
  <c r="AB1228" i="2"/>
  <c r="AB1229" i="2"/>
  <c r="AB1230" i="2"/>
  <c r="AB1231" i="2"/>
  <c r="AB1232" i="2"/>
  <c r="AB1233" i="2"/>
  <c r="AB1234" i="2"/>
  <c r="AB1235" i="2"/>
  <c r="AB1236" i="2"/>
  <c r="AB1237" i="2"/>
  <c r="AB1238" i="2"/>
  <c r="AB1239" i="2"/>
  <c r="AB1240" i="2"/>
  <c r="AB1241" i="2"/>
  <c r="AB1242" i="2"/>
  <c r="AB1243" i="2"/>
  <c r="AB1244" i="2"/>
  <c r="AB1245" i="2"/>
  <c r="AB1246" i="2"/>
  <c r="AB1247" i="2"/>
  <c r="AB1248" i="2"/>
  <c r="AB1249" i="2"/>
  <c r="AB1250" i="2"/>
  <c r="AB1251" i="2"/>
  <c r="AB1252" i="2"/>
  <c r="AB1253" i="2"/>
  <c r="AB1254" i="2"/>
  <c r="AB1255" i="2"/>
  <c r="AB1256" i="2"/>
  <c r="AB1257" i="2"/>
  <c r="AB1258" i="2"/>
  <c r="AB1259" i="2"/>
  <c r="AB1260" i="2"/>
  <c r="AB1261" i="2"/>
  <c r="AB1262" i="2"/>
  <c r="AB1263" i="2"/>
  <c r="AB1264" i="2"/>
  <c r="AB1265" i="2"/>
  <c r="AB1266" i="2"/>
  <c r="AB1267" i="2"/>
  <c r="AB1268" i="2"/>
  <c r="AB1269" i="2"/>
  <c r="AB1270" i="2"/>
  <c r="AB1271" i="2"/>
  <c r="AB1272" i="2"/>
  <c r="AB1273" i="2"/>
  <c r="AB1274" i="2"/>
  <c r="AB1275" i="2"/>
  <c r="AB1276" i="2"/>
  <c r="AB1277" i="2"/>
  <c r="AB1278" i="2"/>
  <c r="AB1279" i="2"/>
  <c r="AB1280" i="2"/>
  <c r="AB1281" i="2"/>
  <c r="AB1282" i="2"/>
  <c r="AB1283" i="2"/>
  <c r="AB1284" i="2"/>
  <c r="AB1285" i="2"/>
  <c r="AB1286" i="2"/>
  <c r="AB1287" i="2"/>
  <c r="AB1288" i="2"/>
  <c r="AB1289" i="2"/>
  <c r="AB1290" i="2"/>
  <c r="AB1291" i="2"/>
  <c r="AB1292" i="2"/>
  <c r="AB1293" i="2"/>
  <c r="AB1294" i="2"/>
  <c r="AB1295" i="2"/>
  <c r="AB1296" i="2"/>
  <c r="AB1297" i="2"/>
  <c r="AB1298" i="2"/>
  <c r="AB1299" i="2"/>
  <c r="AB1300" i="2"/>
  <c r="AB1301" i="2"/>
  <c r="AB1302" i="2"/>
  <c r="AB1303" i="2"/>
  <c r="AB1304" i="2"/>
  <c r="AB1305" i="2"/>
  <c r="AB1306" i="2"/>
  <c r="AB1307" i="2"/>
  <c r="AB1308" i="2"/>
  <c r="AB1309" i="2"/>
  <c r="AB1310" i="2"/>
  <c r="AB1311" i="2"/>
  <c r="AB1312" i="2"/>
  <c r="AB1313" i="2"/>
  <c r="AB1314" i="2"/>
  <c r="AB1315" i="2"/>
  <c r="AB1316" i="2"/>
  <c r="AB1317" i="2"/>
  <c r="AB1318" i="2"/>
  <c r="AB1319" i="2"/>
  <c r="AB1320" i="2"/>
  <c r="AB1321" i="2"/>
  <c r="AB1322" i="2"/>
  <c r="AB1323" i="2"/>
  <c r="AB1324" i="2"/>
  <c r="AB1325" i="2"/>
  <c r="AB1326" i="2"/>
  <c r="AB1327" i="2"/>
  <c r="AB1328" i="2"/>
  <c r="AB1329" i="2"/>
  <c r="AB1330" i="2"/>
  <c r="AB1331" i="2"/>
  <c r="AB1332" i="2"/>
  <c r="AB1333" i="2"/>
  <c r="AB1334" i="2"/>
  <c r="AB1335" i="2"/>
  <c r="AB1336" i="2"/>
  <c r="AB1337" i="2"/>
  <c r="AB1338" i="2"/>
  <c r="AB1339" i="2"/>
  <c r="AB1340" i="2"/>
  <c r="AB1341" i="2"/>
  <c r="AB1342" i="2"/>
  <c r="AB1343" i="2"/>
  <c r="AB1344" i="2"/>
  <c r="AB1345" i="2"/>
  <c r="AB1346" i="2"/>
  <c r="AB1347" i="2"/>
  <c r="AB1348" i="2"/>
  <c r="AB1349" i="2"/>
  <c r="AB1350" i="2"/>
  <c r="AB1351" i="2"/>
  <c r="AD1351" i="2" s="1"/>
  <c r="AB1352" i="2"/>
  <c r="AB1353" i="2"/>
  <c r="AB1354" i="2"/>
  <c r="AB1355" i="2"/>
  <c r="AB1356" i="2"/>
  <c r="AB1357" i="2"/>
  <c r="AB1358" i="2"/>
  <c r="AB1359" i="2"/>
  <c r="AB1360" i="2"/>
  <c r="AB1361" i="2"/>
  <c r="AB1362" i="2"/>
  <c r="AD1362" i="2" s="1"/>
  <c r="AB1363" i="2"/>
  <c r="AB1364" i="2"/>
  <c r="AB1365" i="2"/>
  <c r="AB1366" i="2"/>
  <c r="AB1367" i="2"/>
  <c r="AB1368" i="2"/>
  <c r="AB1369" i="2"/>
  <c r="AB1370" i="2"/>
  <c r="AB1371" i="2"/>
  <c r="AB1372" i="2"/>
  <c r="AB1373" i="2"/>
  <c r="AB1374" i="2"/>
  <c r="AB1375" i="2"/>
  <c r="AB1376" i="2"/>
  <c r="AD1376" i="2" s="1"/>
  <c r="AB1377" i="2"/>
  <c r="AB1378" i="2"/>
  <c r="AB1379" i="2"/>
  <c r="AB1380" i="2"/>
  <c r="AB1381" i="2"/>
  <c r="AB1382" i="2"/>
  <c r="AB1383" i="2"/>
  <c r="AB1384" i="2"/>
  <c r="AB1385" i="2"/>
  <c r="AB1386" i="2"/>
  <c r="AB1387" i="2"/>
  <c r="AB1388" i="2"/>
  <c r="AB1389" i="2"/>
  <c r="AB1390" i="2"/>
  <c r="AB1391" i="2"/>
  <c r="AB1392" i="2"/>
  <c r="AB1393" i="2"/>
  <c r="AB1394" i="2"/>
  <c r="AB1395" i="2"/>
  <c r="AB1396" i="2"/>
  <c r="AB1397" i="2"/>
  <c r="AB1398" i="2"/>
  <c r="AB1399" i="2"/>
  <c r="AB1400" i="2"/>
  <c r="AD1400" i="2" s="1"/>
  <c r="AB1401" i="2"/>
  <c r="AB1402" i="2"/>
  <c r="AB1403" i="2"/>
  <c r="AB1404" i="2"/>
  <c r="AB1405" i="2"/>
  <c r="AB1406" i="2"/>
  <c r="AB1407" i="2"/>
  <c r="AB1408" i="2"/>
  <c r="AB1409" i="2"/>
  <c r="AB1410" i="2"/>
  <c r="AB1411" i="2"/>
  <c r="AB1412" i="2"/>
  <c r="AB1413" i="2"/>
  <c r="AB1414" i="2"/>
  <c r="AB1415" i="2"/>
  <c r="AB1416" i="2"/>
  <c r="AB1417" i="2"/>
  <c r="AB1418" i="2"/>
  <c r="AB1419" i="2"/>
  <c r="AB1420" i="2"/>
  <c r="AB1421" i="2"/>
  <c r="AB1422" i="2"/>
  <c r="AB1423" i="2"/>
  <c r="AB1424" i="2"/>
  <c r="AD1424" i="2" s="1"/>
  <c r="AB1425" i="2"/>
  <c r="AB1426" i="2"/>
  <c r="AB1427" i="2"/>
  <c r="AB1428" i="2"/>
  <c r="AB1429" i="2"/>
  <c r="AB1430" i="2"/>
  <c r="AB1431" i="2"/>
  <c r="AB1432" i="2"/>
  <c r="AB1433" i="2"/>
  <c r="AB1434" i="2"/>
  <c r="AB1435" i="2"/>
  <c r="AB1436" i="2"/>
  <c r="AB1437" i="2"/>
  <c r="AB1438" i="2"/>
  <c r="AB1439" i="2"/>
  <c r="AB1440" i="2"/>
  <c r="AB1441" i="2"/>
  <c r="AB1442" i="2"/>
  <c r="AB1443" i="2"/>
  <c r="AB1444" i="2"/>
  <c r="AB1445" i="2"/>
  <c r="AB1446" i="2"/>
  <c r="AB1447" i="2"/>
  <c r="AB1448" i="2"/>
  <c r="AB1449" i="2"/>
  <c r="AB1450" i="2"/>
  <c r="AB1451" i="2"/>
  <c r="AB1452" i="2"/>
  <c r="AB1453" i="2"/>
  <c r="AB1454" i="2"/>
  <c r="AB1455" i="2"/>
  <c r="AB1456" i="2"/>
  <c r="AB1457" i="2"/>
  <c r="AB1458" i="2"/>
  <c r="AB1459" i="2"/>
  <c r="AB1460" i="2"/>
  <c r="AD1460" i="2" s="1"/>
  <c r="AB1461" i="2"/>
  <c r="AB1462" i="2"/>
  <c r="AB1463" i="2"/>
  <c r="AB1464" i="2"/>
  <c r="AB1465" i="2"/>
  <c r="AB1466" i="2"/>
  <c r="AB1467" i="2"/>
  <c r="AB1468" i="2"/>
  <c r="AB1469" i="2"/>
  <c r="AB1470" i="2"/>
  <c r="AB1471" i="2"/>
  <c r="AB1472" i="2"/>
  <c r="AB1473" i="2"/>
  <c r="AB1474" i="2"/>
  <c r="AB1475" i="2"/>
  <c r="AB1476" i="2"/>
  <c r="AB1477" i="2"/>
  <c r="AB1478" i="2"/>
  <c r="AB1479" i="2"/>
  <c r="AB1480" i="2"/>
  <c r="AB1481" i="2"/>
  <c r="AB1482" i="2"/>
  <c r="AB1483" i="2"/>
  <c r="AB1484" i="2"/>
  <c r="AB1485" i="2"/>
  <c r="AB1486" i="2"/>
  <c r="AB1487" i="2"/>
  <c r="AB1488" i="2"/>
  <c r="AB1489" i="2"/>
  <c r="AB1490" i="2"/>
  <c r="AB1491" i="2"/>
  <c r="AB1492" i="2"/>
  <c r="AB1493" i="2"/>
  <c r="AB1494" i="2"/>
  <c r="AB1495" i="2"/>
  <c r="AB1496" i="2"/>
  <c r="AB1497" i="2"/>
  <c r="AB1498" i="2"/>
  <c r="AB1499" i="2"/>
  <c r="AB1500" i="2"/>
  <c r="AB1501" i="2"/>
  <c r="AB1502" i="2"/>
  <c r="AB1503" i="2"/>
  <c r="AB1504" i="2"/>
  <c r="AB1505" i="2"/>
  <c r="AB1506" i="2"/>
  <c r="AD1506" i="2" s="1"/>
  <c r="AB1507" i="2"/>
  <c r="AB1508" i="2"/>
  <c r="AB1509" i="2"/>
  <c r="AB1510" i="2"/>
  <c r="AB1511" i="2"/>
  <c r="AB1512" i="2"/>
  <c r="AB1513" i="2"/>
  <c r="AB1514" i="2"/>
  <c r="AB1515" i="2"/>
  <c r="AB1516" i="2"/>
  <c r="AB1517" i="2"/>
  <c r="AB1518" i="2"/>
  <c r="AB1519" i="2"/>
  <c r="AB1520" i="2"/>
  <c r="AB1521" i="2"/>
  <c r="AB1522" i="2"/>
  <c r="AB1523" i="2"/>
  <c r="AB1524" i="2"/>
  <c r="AB1525" i="2"/>
  <c r="AB1526" i="2"/>
  <c r="AB1527" i="2"/>
  <c r="AB1528" i="2"/>
  <c r="AB1529" i="2"/>
  <c r="AB1530" i="2"/>
  <c r="AB1531" i="2"/>
  <c r="AB1532" i="2"/>
  <c r="AB1533" i="2"/>
  <c r="AB1534" i="2"/>
  <c r="AB1535" i="2"/>
  <c r="AB1536" i="2"/>
  <c r="AB1537" i="2"/>
  <c r="AB1538" i="2"/>
  <c r="AB1539" i="2"/>
  <c r="AB1540" i="2"/>
  <c r="AB1541" i="2"/>
  <c r="AB1542" i="2"/>
  <c r="AB1543" i="2"/>
  <c r="AB1544" i="2"/>
  <c r="AB1545" i="2"/>
  <c r="AB1546" i="2"/>
  <c r="AB1547" i="2"/>
  <c r="AB1548" i="2"/>
  <c r="AB1549" i="2"/>
  <c r="AB1550" i="2"/>
  <c r="AB1551" i="2"/>
  <c r="AB1552" i="2"/>
  <c r="AB1553" i="2"/>
  <c r="AB1554" i="2"/>
  <c r="AB1555" i="2"/>
  <c r="AB1556" i="2"/>
  <c r="AB1557" i="2"/>
  <c r="AB1558" i="2"/>
  <c r="AB1559" i="2"/>
  <c r="AB1560" i="2"/>
  <c r="AB1561" i="2"/>
  <c r="AB1562" i="2"/>
  <c r="AB1563" i="2"/>
  <c r="AB1564" i="2"/>
  <c r="AB1565" i="2"/>
  <c r="AB1566" i="2"/>
  <c r="AD1566" i="2" s="1"/>
  <c r="AB1567" i="2"/>
  <c r="AB1568" i="2"/>
  <c r="AB1569" i="2"/>
  <c r="AB1570" i="2"/>
  <c r="AB1571" i="2"/>
  <c r="AB1572" i="2"/>
  <c r="AB1573" i="2"/>
  <c r="AB1574" i="2"/>
  <c r="AB1575" i="2"/>
  <c r="AB1576" i="2"/>
  <c r="AB1577" i="2"/>
  <c r="AB1578" i="2"/>
  <c r="AB1579" i="2"/>
  <c r="AB1580" i="2"/>
  <c r="AB1581" i="2"/>
  <c r="AB1582" i="2"/>
  <c r="AB1583" i="2"/>
  <c r="AB1584" i="2"/>
  <c r="AB1585" i="2"/>
  <c r="AB1586" i="2"/>
  <c r="AB1587" i="2"/>
  <c r="AB1588" i="2"/>
  <c r="AB1589" i="2"/>
  <c r="AB1590" i="2"/>
  <c r="AB1591" i="2"/>
  <c r="AB1592" i="2"/>
  <c r="AB1593" i="2"/>
  <c r="AB1594" i="2"/>
  <c r="AB1595" i="2"/>
  <c r="AB1596" i="2"/>
  <c r="AB1597" i="2"/>
  <c r="AB1598" i="2"/>
  <c r="AB1599" i="2"/>
  <c r="AB1600" i="2"/>
  <c r="AB1601" i="2"/>
  <c r="AB1602" i="2"/>
  <c r="AB1603" i="2"/>
  <c r="AB1604" i="2"/>
  <c r="AB1605" i="2"/>
  <c r="AB1606" i="2"/>
  <c r="AB1607" i="2"/>
  <c r="AB1608" i="2"/>
  <c r="AB1609" i="2"/>
  <c r="AB1610" i="2"/>
  <c r="AB1611" i="2"/>
  <c r="AB1612" i="2"/>
  <c r="AB1613" i="2"/>
  <c r="AB1614" i="2"/>
  <c r="AB1615" i="2"/>
  <c r="AB1616" i="2"/>
  <c r="AB1617" i="2"/>
  <c r="AB1618" i="2"/>
  <c r="AB1619" i="2"/>
  <c r="AB1620" i="2"/>
  <c r="AB1621" i="2"/>
  <c r="AB1622" i="2"/>
  <c r="AB1623" i="2"/>
  <c r="AB1624" i="2"/>
  <c r="AB1625" i="2"/>
  <c r="AB1626" i="2"/>
  <c r="AB1627" i="2"/>
  <c r="AB1628" i="2"/>
  <c r="AB1629" i="2"/>
  <c r="AB1630" i="2"/>
  <c r="AB1631" i="2"/>
  <c r="AB1632" i="2"/>
  <c r="AB1633" i="2"/>
  <c r="AB1634" i="2"/>
  <c r="AB1635" i="2"/>
  <c r="AB1636" i="2"/>
  <c r="AB1637" i="2"/>
  <c r="AB1638" i="2"/>
  <c r="AB1639" i="2"/>
  <c r="AB1640" i="2"/>
  <c r="AB1641" i="2"/>
  <c r="AB1642" i="2"/>
  <c r="AB1643" i="2"/>
  <c r="AB1644" i="2"/>
  <c r="AB1645" i="2"/>
  <c r="AB1646" i="2"/>
  <c r="AB1647" i="2"/>
  <c r="AB1648" i="2"/>
  <c r="AB1649" i="2"/>
  <c r="AB1650" i="2"/>
  <c r="AB1651" i="2"/>
  <c r="AB1652" i="2"/>
  <c r="AB1653" i="2"/>
  <c r="AB1654" i="2"/>
  <c r="AB1655" i="2"/>
  <c r="AB1656" i="2"/>
  <c r="AB1657" i="2"/>
  <c r="AB1658" i="2"/>
  <c r="AB1659" i="2"/>
  <c r="AB1660" i="2"/>
  <c r="AB1661" i="2"/>
  <c r="AB1662" i="2"/>
  <c r="AB1663" i="2"/>
  <c r="AB1664" i="2"/>
  <c r="AB1665" i="2"/>
  <c r="AB1666" i="2"/>
  <c r="AB1667" i="2"/>
  <c r="AB1668" i="2"/>
  <c r="AB1669" i="2"/>
  <c r="AB1670" i="2"/>
  <c r="AB1671" i="2"/>
  <c r="AB1672" i="2"/>
  <c r="AB1673" i="2"/>
  <c r="AB1674" i="2"/>
  <c r="AB1675" i="2"/>
  <c r="AB1676" i="2"/>
  <c r="AB1677" i="2"/>
  <c r="AB1678" i="2"/>
  <c r="AB1679" i="2"/>
  <c r="AB1680" i="2"/>
  <c r="AB1681" i="2"/>
  <c r="AB1682" i="2"/>
  <c r="AB1683" i="2"/>
  <c r="AB1684" i="2"/>
  <c r="AB1685" i="2"/>
  <c r="AB1686" i="2"/>
  <c r="AB1687" i="2"/>
  <c r="AB1688" i="2"/>
  <c r="AB1689" i="2"/>
  <c r="AB1690" i="2"/>
  <c r="AB1691" i="2"/>
  <c r="AB1692" i="2"/>
  <c r="AB1693" i="2"/>
  <c r="AB1694" i="2"/>
  <c r="AB1695" i="2"/>
  <c r="AB1696" i="2"/>
  <c r="AB1697" i="2"/>
  <c r="AB1698" i="2"/>
  <c r="AB1699" i="2"/>
  <c r="AB1700" i="2"/>
  <c r="AB1701" i="2"/>
  <c r="AB1702" i="2"/>
  <c r="AB1703" i="2"/>
  <c r="AB1704" i="2"/>
  <c r="AB1705" i="2"/>
  <c r="AB1706" i="2"/>
  <c r="AB1707" i="2"/>
  <c r="AB1708" i="2"/>
  <c r="AB1709" i="2"/>
  <c r="AB1710" i="2"/>
  <c r="AB1711" i="2"/>
  <c r="AB1712" i="2"/>
  <c r="AB1713" i="2"/>
  <c r="AB1714" i="2"/>
  <c r="AB1715" i="2"/>
  <c r="AB1716" i="2"/>
  <c r="AB1717" i="2"/>
  <c r="AB1718" i="2"/>
  <c r="AB1719" i="2"/>
  <c r="AB1720" i="2"/>
  <c r="AB1721" i="2"/>
  <c r="AB1722" i="2"/>
  <c r="AB1723" i="2"/>
  <c r="AB1724" i="2"/>
  <c r="AB1725" i="2"/>
  <c r="AB1726" i="2"/>
  <c r="AB1727" i="2"/>
  <c r="AB1728" i="2"/>
  <c r="AB1729" i="2"/>
  <c r="AB1730" i="2"/>
  <c r="AB1731" i="2"/>
  <c r="AB1732" i="2"/>
  <c r="AB1733" i="2"/>
  <c r="AB1734" i="2"/>
  <c r="AB1735" i="2"/>
  <c r="AB1736" i="2"/>
  <c r="AB1737" i="2"/>
  <c r="AB1738" i="2"/>
  <c r="AB1739" i="2"/>
  <c r="AB1740" i="2"/>
  <c r="AB1741" i="2"/>
  <c r="AB1742" i="2"/>
  <c r="AB1743" i="2"/>
  <c r="AB1744" i="2"/>
  <c r="AB1745" i="2"/>
  <c r="AB1746" i="2"/>
  <c r="AB1747" i="2"/>
  <c r="AB1748" i="2"/>
  <c r="AB1749" i="2"/>
  <c r="AB1750" i="2"/>
  <c r="AB1751" i="2"/>
  <c r="AB1752" i="2"/>
  <c r="AB1753" i="2"/>
  <c r="AB1754" i="2"/>
  <c r="AB1755" i="2"/>
  <c r="AB1756" i="2"/>
  <c r="AB1757" i="2"/>
  <c r="AB1758" i="2"/>
  <c r="AB1759" i="2"/>
  <c r="AB1760" i="2"/>
  <c r="AB1761" i="2"/>
  <c r="AB1762" i="2"/>
  <c r="AB1763" i="2"/>
  <c r="AB1764" i="2"/>
  <c r="AB1765" i="2"/>
  <c r="AB1766" i="2"/>
  <c r="AB1767" i="2"/>
  <c r="AB1768" i="2"/>
  <c r="AB1769" i="2"/>
  <c r="AB1770" i="2"/>
  <c r="AB1771" i="2"/>
  <c r="AB1772" i="2"/>
  <c r="AB1773" i="2"/>
  <c r="AB1774" i="2"/>
  <c r="AB1775" i="2"/>
  <c r="AB1776" i="2"/>
  <c r="AB1777" i="2"/>
  <c r="AB1778" i="2"/>
  <c r="AB1779" i="2"/>
  <c r="AB1780" i="2"/>
  <c r="AB1781" i="2"/>
  <c r="AB1782" i="2"/>
  <c r="AD1782" i="2" s="1"/>
  <c r="AB1783" i="2"/>
  <c r="AB1784" i="2"/>
  <c r="AB1785" i="2"/>
  <c r="AB1786" i="2"/>
  <c r="AB1787" i="2"/>
  <c r="AB1788" i="2"/>
  <c r="AB1789" i="2"/>
  <c r="AB1790" i="2"/>
  <c r="AB1791" i="2"/>
  <c r="AB1792" i="2"/>
  <c r="AB1793" i="2"/>
  <c r="AB1794" i="2"/>
  <c r="AB1795" i="2"/>
  <c r="AB1796" i="2"/>
  <c r="AB1797" i="2"/>
  <c r="AB1798" i="2"/>
  <c r="AB1799" i="2"/>
  <c r="AB1800" i="2"/>
  <c r="AB1801" i="2"/>
  <c r="AB1802" i="2"/>
  <c r="AB1803" i="2"/>
  <c r="AB1804" i="2"/>
  <c r="AB1805" i="2"/>
  <c r="AB1806" i="2"/>
  <c r="AB1807" i="2"/>
  <c r="AB1808" i="2"/>
  <c r="AB1809" i="2"/>
  <c r="AB1810" i="2"/>
  <c r="AB1811" i="2"/>
  <c r="AB1812" i="2"/>
  <c r="AB1813" i="2"/>
  <c r="AB1814" i="2"/>
  <c r="AB1815" i="2"/>
  <c r="AB1816" i="2"/>
  <c r="AB1817" i="2"/>
  <c r="AB1818" i="2"/>
  <c r="AB1819" i="2"/>
  <c r="AB1820" i="2"/>
  <c r="AB1821" i="2"/>
  <c r="AB1822" i="2"/>
  <c r="AB1823" i="2"/>
  <c r="AB1824" i="2"/>
  <c r="AB1825" i="2"/>
  <c r="AB1826" i="2"/>
  <c r="AB1827" i="2"/>
  <c r="AB1828" i="2"/>
  <c r="AB1829" i="2"/>
  <c r="AB1830" i="2"/>
  <c r="AB1831" i="2"/>
  <c r="AB1832" i="2"/>
  <c r="AB1833" i="2"/>
  <c r="AB1834" i="2"/>
  <c r="AB1835" i="2"/>
  <c r="AB1836" i="2"/>
  <c r="AB1837" i="2"/>
  <c r="AB1838" i="2"/>
  <c r="AB1839" i="2"/>
  <c r="AB1840" i="2"/>
  <c r="AB1841" i="2"/>
  <c r="AB1842" i="2"/>
  <c r="AB1843" i="2"/>
  <c r="AB1844" i="2"/>
  <c r="AB1845" i="2"/>
  <c r="AB1846" i="2"/>
  <c r="AB1847" i="2"/>
  <c r="AB1848" i="2"/>
  <c r="AB1849" i="2"/>
  <c r="AB1850" i="2"/>
  <c r="AB1851" i="2"/>
  <c r="AB1852" i="2"/>
  <c r="AB1853" i="2"/>
  <c r="AB1854" i="2"/>
  <c r="AB1855" i="2"/>
  <c r="AB1856" i="2"/>
  <c r="AB1857" i="2"/>
  <c r="AB1858" i="2"/>
  <c r="AB1859" i="2"/>
  <c r="AB1860" i="2"/>
  <c r="AB1861" i="2"/>
  <c r="AB1862" i="2"/>
  <c r="AB1863" i="2"/>
  <c r="AB1864" i="2"/>
  <c r="AB1865" i="2"/>
  <c r="AB1866" i="2"/>
  <c r="AB1867" i="2"/>
  <c r="AB1868" i="2"/>
  <c r="AB1869" i="2"/>
  <c r="AB1870" i="2"/>
  <c r="AB1871" i="2"/>
  <c r="AB1872" i="2"/>
  <c r="AB1873" i="2"/>
  <c r="AB1874" i="2"/>
  <c r="AB1875" i="2"/>
  <c r="AB1876" i="2"/>
  <c r="AB1877" i="2"/>
  <c r="AB1878" i="2"/>
  <c r="AB1879" i="2"/>
  <c r="AB1880" i="2"/>
  <c r="AD1880" i="2" s="1"/>
  <c r="AB1881" i="2"/>
  <c r="AB1882" i="2"/>
  <c r="AB1883" i="2"/>
  <c r="AB1884" i="2"/>
  <c r="AB1885" i="2"/>
  <c r="AB1886" i="2"/>
  <c r="AB1887" i="2"/>
  <c r="AB1888" i="2"/>
  <c r="AB1889" i="2"/>
  <c r="AB1890" i="2"/>
  <c r="AB1891" i="2"/>
  <c r="AB1892" i="2"/>
  <c r="AB1893" i="2"/>
  <c r="AB1894" i="2"/>
  <c r="AB1895" i="2"/>
  <c r="AB1896" i="2"/>
  <c r="AB1897" i="2"/>
  <c r="AB1898" i="2"/>
  <c r="AB1899" i="2"/>
  <c r="AB1900" i="2"/>
  <c r="AB1901" i="2"/>
  <c r="AB1902" i="2"/>
  <c r="AB1903" i="2"/>
  <c r="AB1904" i="2"/>
  <c r="AB1905" i="2"/>
  <c r="AB1906" i="2"/>
  <c r="AB1907" i="2"/>
  <c r="AB1908" i="2"/>
  <c r="AB1909" i="2"/>
  <c r="AB1910" i="2"/>
  <c r="AB1911" i="2"/>
  <c r="AB1912" i="2"/>
  <c r="AB1913" i="2"/>
  <c r="AB1914" i="2"/>
  <c r="AB1915" i="2"/>
  <c r="AB1916" i="2"/>
  <c r="AB1917" i="2"/>
  <c r="AB1918" i="2"/>
  <c r="AB1919" i="2"/>
  <c r="AB1920" i="2"/>
  <c r="AB1921" i="2"/>
  <c r="AB1922" i="2"/>
  <c r="AB1923" i="2"/>
  <c r="AB1924" i="2"/>
  <c r="AB1925" i="2"/>
  <c r="AB1926" i="2"/>
  <c r="AB1927" i="2"/>
  <c r="AB1928" i="2"/>
  <c r="AB1929" i="2"/>
  <c r="AB1930" i="2"/>
  <c r="AB1931" i="2"/>
  <c r="AC3" i="2"/>
  <c r="AC4" i="2"/>
  <c r="AC5" i="2"/>
  <c r="AC6" i="2"/>
  <c r="AC7" i="2"/>
  <c r="AC8" i="2"/>
  <c r="AC9" i="2"/>
  <c r="AC10" i="2"/>
  <c r="AC11" i="2"/>
  <c r="AC12" i="2"/>
  <c r="AC13" i="2"/>
  <c r="AC14" i="2"/>
  <c r="AC15" i="2"/>
  <c r="AC16" i="2"/>
  <c r="AC17" i="2"/>
  <c r="AC18" i="2"/>
  <c r="AC19" i="2"/>
  <c r="AC20" i="2"/>
  <c r="AC21" i="2"/>
  <c r="AC22" i="2"/>
  <c r="AC23" i="2"/>
  <c r="AC24" i="2"/>
  <c r="AC25" i="2"/>
  <c r="AC26" i="2"/>
  <c r="AC27" i="2"/>
  <c r="AC28" i="2"/>
  <c r="AC29" i="2"/>
  <c r="AC30" i="2"/>
  <c r="AC31" i="2"/>
  <c r="AC32" i="2"/>
  <c r="AC33" i="2"/>
  <c r="AC34" i="2"/>
  <c r="AC35" i="2"/>
  <c r="AC36" i="2"/>
  <c r="AC37" i="2"/>
  <c r="AC38" i="2"/>
  <c r="AC39" i="2"/>
  <c r="AC40" i="2"/>
  <c r="AC41" i="2"/>
  <c r="AC42" i="2"/>
  <c r="AC43" i="2"/>
  <c r="AC44" i="2"/>
  <c r="AC45" i="2"/>
  <c r="AC46" i="2"/>
  <c r="AC47" i="2"/>
  <c r="AC48" i="2"/>
  <c r="AC49" i="2"/>
  <c r="AC50" i="2"/>
  <c r="AC51" i="2"/>
  <c r="AC52" i="2"/>
  <c r="AC53" i="2"/>
  <c r="AC54" i="2"/>
  <c r="AC55" i="2"/>
  <c r="AC56" i="2"/>
  <c r="AC57" i="2"/>
  <c r="AC58" i="2"/>
  <c r="AC59" i="2"/>
  <c r="AC60" i="2"/>
  <c r="AC61" i="2"/>
  <c r="AC62" i="2"/>
  <c r="AC63" i="2"/>
  <c r="AC64" i="2"/>
  <c r="AC65" i="2"/>
  <c r="AC66" i="2"/>
  <c r="AC67" i="2"/>
  <c r="AC68" i="2"/>
  <c r="AC69" i="2"/>
  <c r="AC70" i="2"/>
  <c r="AC71" i="2"/>
  <c r="AC72" i="2"/>
  <c r="AC73" i="2"/>
  <c r="AC74" i="2"/>
  <c r="AC75" i="2"/>
  <c r="AC76" i="2"/>
  <c r="AC77" i="2"/>
  <c r="AC78" i="2"/>
  <c r="AC79" i="2"/>
  <c r="AC80" i="2"/>
  <c r="AC81" i="2"/>
  <c r="AC82" i="2"/>
  <c r="AC83" i="2"/>
  <c r="AC84" i="2"/>
  <c r="AC85" i="2"/>
  <c r="AC86" i="2"/>
  <c r="AC87" i="2"/>
  <c r="AC88" i="2"/>
  <c r="AC89" i="2"/>
  <c r="AC90" i="2"/>
  <c r="AC91" i="2"/>
  <c r="AC92" i="2"/>
  <c r="AC93" i="2"/>
  <c r="AC94" i="2"/>
  <c r="AC95" i="2"/>
  <c r="AC96" i="2"/>
  <c r="AC97" i="2"/>
  <c r="AC98" i="2"/>
  <c r="AC99" i="2"/>
  <c r="AC100" i="2"/>
  <c r="AC101" i="2"/>
  <c r="AC102" i="2"/>
  <c r="AC103" i="2"/>
  <c r="AC104" i="2"/>
  <c r="AC105" i="2"/>
  <c r="AC106" i="2"/>
  <c r="AC107" i="2"/>
  <c r="AC108" i="2"/>
  <c r="AC109" i="2"/>
  <c r="AC110" i="2"/>
  <c r="AC111" i="2"/>
  <c r="AC112" i="2"/>
  <c r="AC113" i="2"/>
  <c r="AC114" i="2"/>
  <c r="AC115" i="2"/>
  <c r="AC116" i="2"/>
  <c r="AC117" i="2"/>
  <c r="AC118" i="2"/>
  <c r="AC119" i="2"/>
  <c r="AC120" i="2"/>
  <c r="AC121" i="2"/>
  <c r="AC122" i="2"/>
  <c r="AC123" i="2"/>
  <c r="AC124" i="2"/>
  <c r="AC125" i="2"/>
  <c r="AC126" i="2"/>
  <c r="AC127" i="2"/>
  <c r="AC128" i="2"/>
  <c r="AC129" i="2"/>
  <c r="AC130" i="2"/>
  <c r="AC131" i="2"/>
  <c r="AC132" i="2"/>
  <c r="AC133" i="2"/>
  <c r="AC134" i="2"/>
  <c r="AC135" i="2"/>
  <c r="AC136" i="2"/>
  <c r="AC137" i="2"/>
  <c r="AC138" i="2"/>
  <c r="AC139" i="2"/>
  <c r="AC140" i="2"/>
  <c r="AC141" i="2"/>
  <c r="AC142" i="2"/>
  <c r="AC143" i="2"/>
  <c r="AC144" i="2"/>
  <c r="AC145" i="2"/>
  <c r="AC146" i="2"/>
  <c r="AC147" i="2"/>
  <c r="AC148" i="2"/>
  <c r="AC149" i="2"/>
  <c r="AC150" i="2"/>
  <c r="AC151" i="2"/>
  <c r="AC152" i="2"/>
  <c r="AC153" i="2"/>
  <c r="AC154" i="2"/>
  <c r="AC155" i="2"/>
  <c r="AC156" i="2"/>
  <c r="AC157" i="2"/>
  <c r="AC158" i="2"/>
  <c r="AC159" i="2"/>
  <c r="AC160" i="2"/>
  <c r="AC161" i="2"/>
  <c r="AC162" i="2"/>
  <c r="AC163" i="2"/>
  <c r="AC164" i="2"/>
  <c r="AC165" i="2"/>
  <c r="AC166" i="2"/>
  <c r="AC167" i="2"/>
  <c r="AC168" i="2"/>
  <c r="AC169" i="2"/>
  <c r="AC170" i="2"/>
  <c r="AC171" i="2"/>
  <c r="AC172" i="2"/>
  <c r="AC173" i="2"/>
  <c r="AC174" i="2"/>
  <c r="AC175" i="2"/>
  <c r="AC176" i="2"/>
  <c r="AC177" i="2"/>
  <c r="AC178" i="2"/>
  <c r="AC179" i="2"/>
  <c r="AC180" i="2"/>
  <c r="AC181" i="2"/>
  <c r="AC182" i="2"/>
  <c r="AC183" i="2"/>
  <c r="AC184" i="2"/>
  <c r="AC185" i="2"/>
  <c r="AC186" i="2"/>
  <c r="AC187" i="2"/>
  <c r="AC188" i="2"/>
  <c r="AC189" i="2"/>
  <c r="AC190" i="2"/>
  <c r="AC191" i="2"/>
  <c r="AC192" i="2"/>
  <c r="AC193" i="2"/>
  <c r="AC194" i="2"/>
  <c r="AC195" i="2"/>
  <c r="AC196" i="2"/>
  <c r="AC197" i="2"/>
  <c r="AC198" i="2"/>
  <c r="AC199" i="2"/>
  <c r="AC200" i="2"/>
  <c r="AC201" i="2"/>
  <c r="AC202" i="2"/>
  <c r="AC203" i="2"/>
  <c r="AC204" i="2"/>
  <c r="AC205" i="2"/>
  <c r="AC206" i="2"/>
  <c r="AC207" i="2"/>
  <c r="AC208" i="2"/>
  <c r="AC209" i="2"/>
  <c r="AC210" i="2"/>
  <c r="AC211" i="2"/>
  <c r="AC212" i="2"/>
  <c r="AC213" i="2"/>
  <c r="AC214" i="2"/>
  <c r="AC215" i="2"/>
  <c r="AC216" i="2"/>
  <c r="AC217" i="2"/>
  <c r="AC218" i="2"/>
  <c r="AC219" i="2"/>
  <c r="AC220" i="2"/>
  <c r="AC221" i="2"/>
  <c r="AC222" i="2"/>
  <c r="AC223" i="2"/>
  <c r="AC224" i="2"/>
  <c r="AC225" i="2"/>
  <c r="AC226" i="2"/>
  <c r="AC227" i="2"/>
  <c r="AC228" i="2"/>
  <c r="AC229" i="2"/>
  <c r="AC230" i="2"/>
  <c r="AC231" i="2"/>
  <c r="AC232" i="2"/>
  <c r="AC233" i="2"/>
  <c r="AC234" i="2"/>
  <c r="AC235" i="2"/>
  <c r="AC236" i="2"/>
  <c r="AC237" i="2"/>
  <c r="AC238" i="2"/>
  <c r="AC239" i="2"/>
  <c r="AC240" i="2"/>
  <c r="AC241" i="2"/>
  <c r="AC242" i="2"/>
  <c r="AC243" i="2"/>
  <c r="AC244" i="2"/>
  <c r="AC245" i="2"/>
  <c r="AC246" i="2"/>
  <c r="AC247" i="2"/>
  <c r="AC248" i="2"/>
  <c r="AC249" i="2"/>
  <c r="AC250" i="2"/>
  <c r="AC251" i="2"/>
  <c r="AC252" i="2"/>
  <c r="AC253" i="2"/>
  <c r="AC254" i="2"/>
  <c r="AC255" i="2"/>
  <c r="AC256" i="2"/>
  <c r="AC257" i="2"/>
  <c r="AC258" i="2"/>
  <c r="AC259" i="2"/>
  <c r="AC260" i="2"/>
  <c r="AC261" i="2"/>
  <c r="AC262" i="2"/>
  <c r="AC263" i="2"/>
  <c r="AC264" i="2"/>
  <c r="AC265" i="2"/>
  <c r="AC266" i="2"/>
  <c r="AC267" i="2"/>
  <c r="AC268" i="2"/>
  <c r="AC269" i="2"/>
  <c r="AC270" i="2"/>
  <c r="AC271" i="2"/>
  <c r="AC272" i="2"/>
  <c r="AC273" i="2"/>
  <c r="AC274" i="2"/>
  <c r="AC275" i="2"/>
  <c r="AC276" i="2"/>
  <c r="AC277" i="2"/>
  <c r="AC278" i="2"/>
  <c r="AC279" i="2"/>
  <c r="AC280" i="2"/>
  <c r="AC281" i="2"/>
  <c r="AC282" i="2"/>
  <c r="AC283" i="2"/>
  <c r="AC284" i="2"/>
  <c r="AC285" i="2"/>
  <c r="AC286" i="2"/>
  <c r="AC287" i="2"/>
  <c r="AC288" i="2"/>
  <c r="AC289" i="2"/>
  <c r="AC290" i="2"/>
  <c r="AC291" i="2"/>
  <c r="AC292" i="2"/>
  <c r="AC293" i="2"/>
  <c r="AC294" i="2"/>
  <c r="AC295" i="2"/>
  <c r="AC296" i="2"/>
  <c r="AC297" i="2"/>
  <c r="AC298" i="2"/>
  <c r="AC299" i="2"/>
  <c r="AC300" i="2"/>
  <c r="AC301" i="2"/>
  <c r="AC302" i="2"/>
  <c r="AC303" i="2"/>
  <c r="AC304" i="2"/>
  <c r="AC305" i="2"/>
  <c r="AC306" i="2"/>
  <c r="AC307" i="2"/>
  <c r="AC308" i="2"/>
  <c r="AC309" i="2"/>
  <c r="AC310" i="2"/>
  <c r="AC311" i="2"/>
  <c r="AC312" i="2"/>
  <c r="AC313" i="2"/>
  <c r="AC314" i="2"/>
  <c r="AC315" i="2"/>
  <c r="AC316" i="2"/>
  <c r="AC317" i="2"/>
  <c r="AC318" i="2"/>
  <c r="AC319" i="2"/>
  <c r="AC320" i="2"/>
  <c r="AC321" i="2"/>
  <c r="AC322" i="2"/>
  <c r="AC323" i="2"/>
  <c r="AC324" i="2"/>
  <c r="AC325" i="2"/>
  <c r="AC326" i="2"/>
  <c r="AC327" i="2"/>
  <c r="AC328" i="2"/>
  <c r="AC329" i="2"/>
  <c r="AC330" i="2"/>
  <c r="AC331" i="2"/>
  <c r="AC332" i="2"/>
  <c r="AC333" i="2"/>
  <c r="AC334" i="2"/>
  <c r="AC335" i="2"/>
  <c r="AC336" i="2"/>
  <c r="AC337" i="2"/>
  <c r="AC338" i="2"/>
  <c r="AC339" i="2"/>
  <c r="AC340" i="2"/>
  <c r="AC341" i="2"/>
  <c r="AC342" i="2"/>
  <c r="AC343" i="2"/>
  <c r="AC344" i="2"/>
  <c r="AC345" i="2"/>
  <c r="AC346" i="2"/>
  <c r="AC347" i="2"/>
  <c r="AC348" i="2"/>
  <c r="AC349" i="2"/>
  <c r="AC350" i="2"/>
  <c r="AC351" i="2"/>
  <c r="AC352" i="2"/>
  <c r="AC353" i="2"/>
  <c r="AC354" i="2"/>
  <c r="AC355" i="2"/>
  <c r="AC356" i="2"/>
  <c r="AC357" i="2"/>
  <c r="AC358" i="2"/>
  <c r="AC359" i="2"/>
  <c r="AC360" i="2"/>
  <c r="AC361" i="2"/>
  <c r="AC362" i="2"/>
  <c r="AC363" i="2"/>
  <c r="AC364" i="2"/>
  <c r="AC365" i="2"/>
  <c r="AC366" i="2"/>
  <c r="AC367" i="2"/>
  <c r="AC368" i="2"/>
  <c r="AC369" i="2"/>
  <c r="AC370" i="2"/>
  <c r="AC371" i="2"/>
  <c r="AC372" i="2"/>
  <c r="AC373" i="2"/>
  <c r="AC374" i="2"/>
  <c r="AC375" i="2"/>
  <c r="AC376" i="2"/>
  <c r="AC377" i="2"/>
  <c r="AC378" i="2"/>
  <c r="AC379" i="2"/>
  <c r="AC380" i="2"/>
  <c r="AC381" i="2"/>
  <c r="AC382" i="2"/>
  <c r="AC383" i="2"/>
  <c r="AC384" i="2"/>
  <c r="AC385" i="2"/>
  <c r="AC386" i="2"/>
  <c r="AC387" i="2"/>
  <c r="AC388" i="2"/>
  <c r="AC389" i="2"/>
  <c r="AC390" i="2"/>
  <c r="AC391" i="2"/>
  <c r="AC392" i="2"/>
  <c r="AC393" i="2"/>
  <c r="AC394" i="2"/>
  <c r="AC395" i="2"/>
  <c r="AC396" i="2"/>
  <c r="AC397" i="2"/>
  <c r="AC398" i="2"/>
  <c r="AC399" i="2"/>
  <c r="AC400" i="2"/>
  <c r="AC401" i="2"/>
  <c r="AC402" i="2"/>
  <c r="AC403" i="2"/>
  <c r="AC404" i="2"/>
  <c r="AC405" i="2"/>
  <c r="AC406" i="2"/>
  <c r="AC407" i="2"/>
  <c r="AC408" i="2"/>
  <c r="AC409" i="2"/>
  <c r="AC410" i="2"/>
  <c r="AC411" i="2"/>
  <c r="AC412" i="2"/>
  <c r="AC413" i="2"/>
  <c r="AC414" i="2"/>
  <c r="AC415" i="2"/>
  <c r="AC416" i="2"/>
  <c r="AC417" i="2"/>
  <c r="AC418" i="2"/>
  <c r="AC419" i="2"/>
  <c r="AC420" i="2"/>
  <c r="AC421" i="2"/>
  <c r="AC422" i="2"/>
  <c r="AC423" i="2"/>
  <c r="AC424" i="2"/>
  <c r="AC425" i="2"/>
  <c r="AC426" i="2"/>
  <c r="AC427" i="2"/>
  <c r="AC428" i="2"/>
  <c r="AC429" i="2"/>
  <c r="AC430" i="2"/>
  <c r="AC431" i="2"/>
  <c r="AC432" i="2"/>
  <c r="AC433" i="2"/>
  <c r="AC434" i="2"/>
  <c r="AC435" i="2"/>
  <c r="AC436" i="2"/>
  <c r="AC437" i="2"/>
  <c r="AC438" i="2"/>
  <c r="AC439" i="2"/>
  <c r="AC440" i="2"/>
  <c r="AC441" i="2"/>
  <c r="AC442" i="2"/>
  <c r="AC443" i="2"/>
  <c r="AC444" i="2"/>
  <c r="AC445" i="2"/>
  <c r="AC446" i="2"/>
  <c r="AC447" i="2"/>
  <c r="AC448" i="2"/>
  <c r="AC449" i="2"/>
  <c r="AC450" i="2"/>
  <c r="AC451" i="2"/>
  <c r="AC452" i="2"/>
  <c r="AC453" i="2"/>
  <c r="AC454" i="2"/>
  <c r="AC455" i="2"/>
  <c r="AC456" i="2"/>
  <c r="AC457" i="2"/>
  <c r="AC458" i="2"/>
  <c r="AC459" i="2"/>
  <c r="AC460" i="2"/>
  <c r="AC461" i="2"/>
  <c r="AC462" i="2"/>
  <c r="AC463" i="2"/>
  <c r="AC464" i="2"/>
  <c r="AC465" i="2"/>
  <c r="AC466" i="2"/>
  <c r="AC467" i="2"/>
  <c r="AC468" i="2"/>
  <c r="AC469" i="2"/>
  <c r="AC470" i="2"/>
  <c r="AC471" i="2"/>
  <c r="AC472" i="2"/>
  <c r="AC473" i="2"/>
  <c r="AC474" i="2"/>
  <c r="AC475" i="2"/>
  <c r="AC476" i="2"/>
  <c r="AC477" i="2"/>
  <c r="AC478" i="2"/>
  <c r="AC479" i="2"/>
  <c r="AC480" i="2"/>
  <c r="AC481" i="2"/>
  <c r="AC482" i="2"/>
  <c r="AC483" i="2"/>
  <c r="AC484" i="2"/>
  <c r="AC485" i="2"/>
  <c r="AC486" i="2"/>
  <c r="AC487" i="2"/>
  <c r="AC488" i="2"/>
  <c r="AC489" i="2"/>
  <c r="AC490" i="2"/>
  <c r="AC491" i="2"/>
  <c r="AC492" i="2"/>
  <c r="AC493" i="2"/>
  <c r="AC494" i="2"/>
  <c r="AC495" i="2"/>
  <c r="AC496" i="2"/>
  <c r="AC497" i="2"/>
  <c r="AC498" i="2"/>
  <c r="AC499" i="2"/>
  <c r="AC500" i="2"/>
  <c r="AC501" i="2"/>
  <c r="AC502" i="2"/>
  <c r="AC503" i="2"/>
  <c r="AC504" i="2"/>
  <c r="AC505" i="2"/>
  <c r="AC506" i="2"/>
  <c r="AC507" i="2"/>
  <c r="AC508" i="2"/>
  <c r="AC509" i="2"/>
  <c r="AC510" i="2"/>
  <c r="AC511" i="2"/>
  <c r="AC512" i="2"/>
  <c r="AC513" i="2"/>
  <c r="AC514" i="2"/>
  <c r="AC515" i="2"/>
  <c r="AC516" i="2"/>
  <c r="AC517" i="2"/>
  <c r="AC518" i="2"/>
  <c r="AC519" i="2"/>
  <c r="AC520" i="2"/>
  <c r="AC521" i="2"/>
  <c r="AC522" i="2"/>
  <c r="AC523" i="2"/>
  <c r="AC524" i="2"/>
  <c r="AC525" i="2"/>
  <c r="AC526" i="2"/>
  <c r="AC527" i="2"/>
  <c r="AC528" i="2"/>
  <c r="AC529" i="2"/>
  <c r="AC530" i="2"/>
  <c r="AC531" i="2"/>
  <c r="AC532" i="2"/>
  <c r="AC533" i="2"/>
  <c r="AC534" i="2"/>
  <c r="AC535" i="2"/>
  <c r="AC536" i="2"/>
  <c r="AC537" i="2"/>
  <c r="AC538" i="2"/>
  <c r="AC539" i="2"/>
  <c r="AC540" i="2"/>
  <c r="AC541" i="2"/>
  <c r="AC542" i="2"/>
  <c r="AC543" i="2"/>
  <c r="AC544" i="2"/>
  <c r="AC545" i="2"/>
  <c r="AC546" i="2"/>
  <c r="AC547" i="2"/>
  <c r="AC548" i="2"/>
  <c r="AC549" i="2"/>
  <c r="AC550" i="2"/>
  <c r="AC551" i="2"/>
  <c r="AC552" i="2"/>
  <c r="AC553" i="2"/>
  <c r="AC554" i="2"/>
  <c r="AC555" i="2"/>
  <c r="AC556" i="2"/>
  <c r="AC557" i="2"/>
  <c r="AC558" i="2"/>
  <c r="AC559" i="2"/>
  <c r="AC560" i="2"/>
  <c r="AC561" i="2"/>
  <c r="AC562" i="2"/>
  <c r="AC563" i="2"/>
  <c r="AC564" i="2"/>
  <c r="AC565" i="2"/>
  <c r="AC566" i="2"/>
  <c r="AC567" i="2"/>
  <c r="AC568" i="2"/>
  <c r="AC569" i="2"/>
  <c r="AC570" i="2"/>
  <c r="AC571" i="2"/>
  <c r="AC572" i="2"/>
  <c r="AC573" i="2"/>
  <c r="AC574" i="2"/>
  <c r="AC575" i="2"/>
  <c r="AC576" i="2"/>
  <c r="AC577" i="2"/>
  <c r="AC578" i="2"/>
  <c r="AC579" i="2"/>
  <c r="AC580" i="2"/>
  <c r="AC581" i="2"/>
  <c r="AC582" i="2"/>
  <c r="AC583" i="2"/>
  <c r="AC584" i="2"/>
  <c r="AC585" i="2"/>
  <c r="AC586" i="2"/>
  <c r="AC587" i="2"/>
  <c r="AC588" i="2"/>
  <c r="AC589" i="2"/>
  <c r="AC590" i="2"/>
  <c r="AC591" i="2"/>
  <c r="AC592" i="2"/>
  <c r="AC593" i="2"/>
  <c r="AC594" i="2"/>
  <c r="AC595" i="2"/>
  <c r="AC596" i="2"/>
  <c r="AC597" i="2"/>
  <c r="AC598" i="2"/>
  <c r="AC599" i="2"/>
  <c r="AC600" i="2"/>
  <c r="AC601" i="2"/>
  <c r="AC602" i="2"/>
  <c r="AC603" i="2"/>
  <c r="AC604" i="2"/>
  <c r="AC605" i="2"/>
  <c r="AC606" i="2"/>
  <c r="AC607" i="2"/>
  <c r="AC608" i="2"/>
  <c r="AC609" i="2"/>
  <c r="AC610" i="2"/>
  <c r="AC611" i="2"/>
  <c r="AC612" i="2"/>
  <c r="AC613" i="2"/>
  <c r="AC614" i="2"/>
  <c r="AC615" i="2"/>
  <c r="AC616" i="2"/>
  <c r="AC617" i="2"/>
  <c r="AC618" i="2"/>
  <c r="AC619" i="2"/>
  <c r="AC620" i="2"/>
  <c r="AC621" i="2"/>
  <c r="AC622" i="2"/>
  <c r="AC623" i="2"/>
  <c r="AC624" i="2"/>
  <c r="AC625" i="2"/>
  <c r="AC626" i="2"/>
  <c r="AC627" i="2"/>
  <c r="AC628" i="2"/>
  <c r="AC629" i="2"/>
  <c r="AC630" i="2"/>
  <c r="AC631" i="2"/>
  <c r="AC632" i="2"/>
  <c r="AC633" i="2"/>
  <c r="AC634" i="2"/>
  <c r="AC635" i="2"/>
  <c r="AC636" i="2"/>
  <c r="AC637" i="2"/>
  <c r="AC638" i="2"/>
  <c r="AC639" i="2"/>
  <c r="AC640" i="2"/>
  <c r="AC641" i="2"/>
  <c r="AC642" i="2"/>
  <c r="AC643" i="2"/>
  <c r="AC644" i="2"/>
  <c r="AC645" i="2"/>
  <c r="AC646" i="2"/>
  <c r="AC647" i="2"/>
  <c r="AC648" i="2"/>
  <c r="AC649" i="2"/>
  <c r="AC650" i="2"/>
  <c r="AC651" i="2"/>
  <c r="AC652" i="2"/>
  <c r="AC653" i="2"/>
  <c r="AC654" i="2"/>
  <c r="AC655" i="2"/>
  <c r="AC656" i="2"/>
  <c r="AC657" i="2"/>
  <c r="AC658" i="2"/>
  <c r="AC659" i="2"/>
  <c r="AC660" i="2"/>
  <c r="AC661" i="2"/>
  <c r="AC662" i="2"/>
  <c r="AC663" i="2"/>
  <c r="AC664" i="2"/>
  <c r="AC665" i="2"/>
  <c r="AC666" i="2"/>
  <c r="AC667" i="2"/>
  <c r="AC668" i="2"/>
  <c r="AC669" i="2"/>
  <c r="AC670" i="2"/>
  <c r="AC671" i="2"/>
  <c r="AC672" i="2"/>
  <c r="AC673" i="2"/>
  <c r="AC674" i="2"/>
  <c r="AC675" i="2"/>
  <c r="AC676" i="2"/>
  <c r="AC677" i="2"/>
  <c r="AC678" i="2"/>
  <c r="AC679" i="2"/>
  <c r="AC680" i="2"/>
  <c r="AC681" i="2"/>
  <c r="AC682" i="2"/>
  <c r="AC683" i="2"/>
  <c r="AC684" i="2"/>
  <c r="AC685" i="2"/>
  <c r="AC686" i="2"/>
  <c r="AC687" i="2"/>
  <c r="AC688" i="2"/>
  <c r="AC689" i="2"/>
  <c r="AC690" i="2"/>
  <c r="AC691" i="2"/>
  <c r="AC692" i="2"/>
  <c r="AC693" i="2"/>
  <c r="AC694" i="2"/>
  <c r="AC695" i="2"/>
  <c r="AC696" i="2"/>
  <c r="AC697" i="2"/>
  <c r="AC698" i="2"/>
  <c r="AC699" i="2"/>
  <c r="AC700" i="2"/>
  <c r="AC701" i="2"/>
  <c r="AC702" i="2"/>
  <c r="AC703" i="2"/>
  <c r="AC704" i="2"/>
  <c r="AC705" i="2"/>
  <c r="AC706" i="2"/>
  <c r="AC707" i="2"/>
  <c r="AC708" i="2"/>
  <c r="AC709" i="2"/>
  <c r="AC710" i="2"/>
  <c r="AC711" i="2"/>
  <c r="AC712" i="2"/>
  <c r="AC713" i="2"/>
  <c r="AC714" i="2"/>
  <c r="AC715" i="2"/>
  <c r="AC716" i="2"/>
  <c r="AC717" i="2"/>
  <c r="AC718" i="2"/>
  <c r="AC719" i="2"/>
  <c r="AC720" i="2"/>
  <c r="AC721" i="2"/>
  <c r="AC722" i="2"/>
  <c r="AC723" i="2"/>
  <c r="AC724" i="2"/>
  <c r="AC725" i="2"/>
  <c r="AC726" i="2"/>
  <c r="AC727" i="2"/>
  <c r="AC728" i="2"/>
  <c r="AC729" i="2"/>
  <c r="AC730" i="2"/>
  <c r="AC731" i="2"/>
  <c r="AC732" i="2"/>
  <c r="AC733" i="2"/>
  <c r="AC734" i="2"/>
  <c r="AC735" i="2"/>
  <c r="AC736" i="2"/>
  <c r="AC737" i="2"/>
  <c r="AC738" i="2"/>
  <c r="AC739" i="2"/>
  <c r="AC740" i="2"/>
  <c r="AC741" i="2"/>
  <c r="AC742" i="2"/>
  <c r="AC743" i="2"/>
  <c r="AC744" i="2"/>
  <c r="AC745" i="2"/>
  <c r="AC746" i="2"/>
  <c r="AC747" i="2"/>
  <c r="AC748" i="2"/>
  <c r="AC749" i="2"/>
  <c r="AC750" i="2"/>
  <c r="AC751" i="2"/>
  <c r="AC752" i="2"/>
  <c r="AC753" i="2"/>
  <c r="AC754" i="2"/>
  <c r="AC755" i="2"/>
  <c r="AC756" i="2"/>
  <c r="AC757" i="2"/>
  <c r="AC758" i="2"/>
  <c r="AC759" i="2"/>
  <c r="AC760" i="2"/>
  <c r="AC761" i="2"/>
  <c r="AC762" i="2"/>
  <c r="AC763" i="2"/>
  <c r="AC764" i="2"/>
  <c r="AC765" i="2"/>
  <c r="AC766" i="2"/>
  <c r="AC767" i="2"/>
  <c r="AC768" i="2"/>
  <c r="AC769" i="2"/>
  <c r="AC770" i="2"/>
  <c r="AC771" i="2"/>
  <c r="AC772" i="2"/>
  <c r="AC773" i="2"/>
  <c r="AC774" i="2"/>
  <c r="AC775" i="2"/>
  <c r="AC776" i="2"/>
  <c r="AC777" i="2"/>
  <c r="AC778" i="2"/>
  <c r="AC779" i="2"/>
  <c r="AC780" i="2"/>
  <c r="AC781" i="2"/>
  <c r="AC782" i="2"/>
  <c r="AC783" i="2"/>
  <c r="AC784" i="2"/>
  <c r="AC785" i="2"/>
  <c r="AC786" i="2"/>
  <c r="AC787" i="2"/>
  <c r="AC788" i="2"/>
  <c r="AC789" i="2"/>
  <c r="AC790" i="2"/>
  <c r="AC791" i="2"/>
  <c r="AC792" i="2"/>
  <c r="AC793" i="2"/>
  <c r="AC794" i="2"/>
  <c r="AC795" i="2"/>
  <c r="AC796" i="2"/>
  <c r="AC797" i="2"/>
  <c r="AC798" i="2"/>
  <c r="AC799" i="2"/>
  <c r="AC800" i="2"/>
  <c r="AC801" i="2"/>
  <c r="AC802" i="2"/>
  <c r="AC803" i="2"/>
  <c r="AC804" i="2"/>
  <c r="AC805" i="2"/>
  <c r="AC806" i="2"/>
  <c r="AC807" i="2"/>
  <c r="AC808" i="2"/>
  <c r="AC809" i="2"/>
  <c r="AC810" i="2"/>
  <c r="AC811" i="2"/>
  <c r="AC812" i="2"/>
  <c r="AC813" i="2"/>
  <c r="AC814" i="2"/>
  <c r="AC815" i="2"/>
  <c r="AC816" i="2"/>
  <c r="AC817" i="2"/>
  <c r="AC818" i="2"/>
  <c r="AC819" i="2"/>
  <c r="AC820" i="2"/>
  <c r="AC821" i="2"/>
  <c r="AC822" i="2"/>
  <c r="AC823" i="2"/>
  <c r="AC824" i="2"/>
  <c r="AC825" i="2"/>
  <c r="AC826" i="2"/>
  <c r="AC827" i="2"/>
  <c r="AC828" i="2"/>
  <c r="AC829" i="2"/>
  <c r="AC830" i="2"/>
  <c r="AC831" i="2"/>
  <c r="AC832" i="2"/>
  <c r="AC833" i="2"/>
  <c r="AC834" i="2"/>
  <c r="AC835" i="2"/>
  <c r="AC836" i="2"/>
  <c r="AC837" i="2"/>
  <c r="AC838" i="2"/>
  <c r="AC839" i="2"/>
  <c r="AC840" i="2"/>
  <c r="AC841" i="2"/>
  <c r="AC842" i="2"/>
  <c r="AC843" i="2"/>
  <c r="AC844" i="2"/>
  <c r="AC845" i="2"/>
  <c r="AC846" i="2"/>
  <c r="AC847" i="2"/>
  <c r="AC848" i="2"/>
  <c r="AC849" i="2"/>
  <c r="AC850" i="2"/>
  <c r="AC851" i="2"/>
  <c r="AC852" i="2"/>
  <c r="AC853" i="2"/>
  <c r="AC854" i="2"/>
  <c r="AC855" i="2"/>
  <c r="AC856" i="2"/>
  <c r="AC857" i="2"/>
  <c r="AC858" i="2"/>
  <c r="AC859" i="2"/>
  <c r="AC860" i="2"/>
  <c r="AC861" i="2"/>
  <c r="AC862" i="2"/>
  <c r="AC863" i="2"/>
  <c r="AC864" i="2"/>
  <c r="AC865" i="2"/>
  <c r="AC866" i="2"/>
  <c r="AC867" i="2"/>
  <c r="AC868" i="2"/>
  <c r="AC869" i="2"/>
  <c r="AC870" i="2"/>
  <c r="AC871" i="2"/>
  <c r="AC872" i="2"/>
  <c r="AC873" i="2"/>
  <c r="AC874" i="2"/>
  <c r="AC875" i="2"/>
  <c r="AC876" i="2"/>
  <c r="AC877" i="2"/>
  <c r="AC878" i="2"/>
  <c r="AC879" i="2"/>
  <c r="AC880" i="2"/>
  <c r="AC881" i="2"/>
  <c r="AC882" i="2"/>
  <c r="AC883" i="2"/>
  <c r="AC884" i="2"/>
  <c r="AC885" i="2"/>
  <c r="AC886" i="2"/>
  <c r="AC887" i="2"/>
  <c r="AC888" i="2"/>
  <c r="AC889" i="2"/>
  <c r="AC890" i="2"/>
  <c r="AC891" i="2"/>
  <c r="AC892" i="2"/>
  <c r="AC893" i="2"/>
  <c r="AC894" i="2"/>
  <c r="AC895" i="2"/>
  <c r="AC896" i="2"/>
  <c r="AC897" i="2"/>
  <c r="AC898" i="2"/>
  <c r="AC899" i="2"/>
  <c r="AC900" i="2"/>
  <c r="AC901" i="2"/>
  <c r="AC902" i="2"/>
  <c r="AC903" i="2"/>
  <c r="AC904" i="2"/>
  <c r="AC905" i="2"/>
  <c r="AC906" i="2"/>
  <c r="AC907" i="2"/>
  <c r="AC908" i="2"/>
  <c r="AC909" i="2"/>
  <c r="AC910" i="2"/>
  <c r="AC911" i="2"/>
  <c r="AC912" i="2"/>
  <c r="AC913" i="2"/>
  <c r="AC914" i="2"/>
  <c r="AC915" i="2"/>
  <c r="AC916" i="2"/>
  <c r="AC917" i="2"/>
  <c r="AC918" i="2"/>
  <c r="AC919" i="2"/>
  <c r="AC920" i="2"/>
  <c r="AC921" i="2"/>
  <c r="AC922" i="2"/>
  <c r="AC923" i="2"/>
  <c r="AC924" i="2"/>
  <c r="AC925" i="2"/>
  <c r="AC926" i="2"/>
  <c r="AC927" i="2"/>
  <c r="AC928" i="2"/>
  <c r="AC929" i="2"/>
  <c r="AC930" i="2"/>
  <c r="AC931" i="2"/>
  <c r="AC932" i="2"/>
  <c r="AC933" i="2"/>
  <c r="AC934" i="2"/>
  <c r="AC935" i="2"/>
  <c r="AC936" i="2"/>
  <c r="AC937" i="2"/>
  <c r="AC938" i="2"/>
  <c r="AC939" i="2"/>
  <c r="AC940" i="2"/>
  <c r="AC941" i="2"/>
  <c r="AC942" i="2"/>
  <c r="AC943" i="2"/>
  <c r="AC944" i="2"/>
  <c r="AC945" i="2"/>
  <c r="AC946" i="2"/>
  <c r="AC947" i="2"/>
  <c r="AC948" i="2"/>
  <c r="AC949" i="2"/>
  <c r="AC950" i="2"/>
  <c r="AC951" i="2"/>
  <c r="AC952" i="2"/>
  <c r="AC953" i="2"/>
  <c r="AC954" i="2"/>
  <c r="AC955" i="2"/>
  <c r="AC956" i="2"/>
  <c r="AC957" i="2"/>
  <c r="AC958" i="2"/>
  <c r="AC959" i="2"/>
  <c r="AC960" i="2"/>
  <c r="AC961" i="2"/>
  <c r="AC962" i="2"/>
  <c r="AC963" i="2"/>
  <c r="AC964" i="2"/>
  <c r="AC965" i="2"/>
  <c r="AC966" i="2"/>
  <c r="AC967" i="2"/>
  <c r="AC968" i="2"/>
  <c r="AC969" i="2"/>
  <c r="AC970" i="2"/>
  <c r="AC971" i="2"/>
  <c r="AC972" i="2"/>
  <c r="AC973" i="2"/>
  <c r="AC974" i="2"/>
  <c r="AC975" i="2"/>
  <c r="AC976" i="2"/>
  <c r="AC977" i="2"/>
  <c r="AC978" i="2"/>
  <c r="AC979" i="2"/>
  <c r="AC980" i="2"/>
  <c r="AC981" i="2"/>
  <c r="AC982" i="2"/>
  <c r="AC983" i="2"/>
  <c r="AC984" i="2"/>
  <c r="AC985" i="2"/>
  <c r="AC986" i="2"/>
  <c r="AC987" i="2"/>
  <c r="AC988" i="2"/>
  <c r="AC989" i="2"/>
  <c r="AC990" i="2"/>
  <c r="AC991" i="2"/>
  <c r="AC992" i="2"/>
  <c r="AC993" i="2"/>
  <c r="AC994" i="2"/>
  <c r="AC995" i="2"/>
  <c r="AC996" i="2"/>
  <c r="AC997" i="2"/>
  <c r="AC998" i="2"/>
  <c r="AC999" i="2"/>
  <c r="AC1000" i="2"/>
  <c r="AC1001" i="2"/>
  <c r="AC1002" i="2"/>
  <c r="AC1003" i="2"/>
  <c r="AC1004" i="2"/>
  <c r="AC1005" i="2"/>
  <c r="AC1006" i="2"/>
  <c r="AC1007" i="2"/>
  <c r="AC1008" i="2"/>
  <c r="AC1009" i="2"/>
  <c r="AC1010" i="2"/>
  <c r="AC1011" i="2"/>
  <c r="AC1012" i="2"/>
  <c r="AC1013" i="2"/>
  <c r="AC1014" i="2"/>
  <c r="AC1015" i="2"/>
  <c r="AC1016" i="2"/>
  <c r="AC1017" i="2"/>
  <c r="AC1018" i="2"/>
  <c r="AC1019" i="2"/>
  <c r="AC1020" i="2"/>
  <c r="AC1021" i="2"/>
  <c r="AC1022" i="2"/>
  <c r="AC1023" i="2"/>
  <c r="AC1024" i="2"/>
  <c r="AC1025" i="2"/>
  <c r="AC1026" i="2"/>
  <c r="AC1027" i="2"/>
  <c r="AC1028" i="2"/>
  <c r="AC1029" i="2"/>
  <c r="AC1030" i="2"/>
  <c r="AC1031" i="2"/>
  <c r="AC1032" i="2"/>
  <c r="AC1033" i="2"/>
  <c r="AC1034" i="2"/>
  <c r="AC1035" i="2"/>
  <c r="AC1036" i="2"/>
  <c r="AC1037" i="2"/>
  <c r="AC1038" i="2"/>
  <c r="AC1039" i="2"/>
  <c r="AC1040" i="2"/>
  <c r="AC1041" i="2"/>
  <c r="AC1042" i="2"/>
  <c r="AC1043" i="2"/>
  <c r="AC1044" i="2"/>
  <c r="AC1045" i="2"/>
  <c r="AC1046" i="2"/>
  <c r="AC1047" i="2"/>
  <c r="AC1048" i="2"/>
  <c r="AC1049" i="2"/>
  <c r="AC1050" i="2"/>
  <c r="AC1051" i="2"/>
  <c r="AC1052" i="2"/>
  <c r="AC1053" i="2"/>
  <c r="AC1054" i="2"/>
  <c r="AC1055" i="2"/>
  <c r="AC1056" i="2"/>
  <c r="AC1057" i="2"/>
  <c r="AC1058" i="2"/>
  <c r="AC1059" i="2"/>
  <c r="AC1060" i="2"/>
  <c r="AC1061" i="2"/>
  <c r="AC1062" i="2"/>
  <c r="AC1063" i="2"/>
  <c r="AC1064" i="2"/>
  <c r="AC1065" i="2"/>
  <c r="AC1066" i="2"/>
  <c r="AC1067" i="2"/>
  <c r="AC1068" i="2"/>
  <c r="AC1069" i="2"/>
  <c r="AC1070" i="2"/>
  <c r="AC1071" i="2"/>
  <c r="AC1072" i="2"/>
  <c r="AC1073" i="2"/>
  <c r="AC1074" i="2"/>
  <c r="AC1075" i="2"/>
  <c r="AC1076" i="2"/>
  <c r="AC1077" i="2"/>
  <c r="AC1078" i="2"/>
  <c r="AC1079" i="2"/>
  <c r="AC1080" i="2"/>
  <c r="AC1081" i="2"/>
  <c r="AC1082" i="2"/>
  <c r="AC1083" i="2"/>
  <c r="AC1084" i="2"/>
  <c r="AC1085" i="2"/>
  <c r="AC1086" i="2"/>
  <c r="AC1087" i="2"/>
  <c r="AC1088" i="2"/>
  <c r="AC1089" i="2"/>
  <c r="AC1090" i="2"/>
  <c r="AC1091" i="2"/>
  <c r="AC1092" i="2"/>
  <c r="AC1093" i="2"/>
  <c r="AC1094" i="2"/>
  <c r="AC1095" i="2"/>
  <c r="AC1096" i="2"/>
  <c r="AC1097" i="2"/>
  <c r="AC1098" i="2"/>
  <c r="AC1099" i="2"/>
  <c r="AC1100" i="2"/>
  <c r="AC1101" i="2"/>
  <c r="AC1102" i="2"/>
  <c r="AC1103" i="2"/>
  <c r="AC1104" i="2"/>
  <c r="AC1105" i="2"/>
  <c r="AC1106" i="2"/>
  <c r="AC1107" i="2"/>
  <c r="AC1108" i="2"/>
  <c r="AC1109" i="2"/>
  <c r="AC1110" i="2"/>
  <c r="AC1111" i="2"/>
  <c r="AC1112" i="2"/>
  <c r="AC1113" i="2"/>
  <c r="AC1114" i="2"/>
  <c r="AC1115" i="2"/>
  <c r="AC1116" i="2"/>
  <c r="AC1117" i="2"/>
  <c r="AC1118" i="2"/>
  <c r="AC1119" i="2"/>
  <c r="AC1120" i="2"/>
  <c r="AC1121" i="2"/>
  <c r="AC1122" i="2"/>
  <c r="AC1123" i="2"/>
  <c r="AC1124" i="2"/>
  <c r="AC1125" i="2"/>
  <c r="AC1126" i="2"/>
  <c r="AC1127" i="2"/>
  <c r="AC1128" i="2"/>
  <c r="AC1129" i="2"/>
  <c r="AC1130" i="2"/>
  <c r="AC1131" i="2"/>
  <c r="AC1132" i="2"/>
  <c r="AC1133" i="2"/>
  <c r="AC1134" i="2"/>
  <c r="AC1135" i="2"/>
  <c r="AC1136" i="2"/>
  <c r="AC1137" i="2"/>
  <c r="AC1138" i="2"/>
  <c r="AC1139" i="2"/>
  <c r="AC1140" i="2"/>
  <c r="AC1141" i="2"/>
  <c r="AC1142" i="2"/>
  <c r="AC1143" i="2"/>
  <c r="AC1144" i="2"/>
  <c r="AC1145" i="2"/>
  <c r="AC1146" i="2"/>
  <c r="AC1147" i="2"/>
  <c r="AC1148" i="2"/>
  <c r="AC1149" i="2"/>
  <c r="AC1150" i="2"/>
  <c r="AC1151" i="2"/>
  <c r="AC1152" i="2"/>
  <c r="AC1153" i="2"/>
  <c r="AC1154" i="2"/>
  <c r="AC1155" i="2"/>
  <c r="AC1156" i="2"/>
  <c r="AC1157" i="2"/>
  <c r="AC1158" i="2"/>
  <c r="AC1159" i="2"/>
  <c r="AC1160" i="2"/>
  <c r="AC1161" i="2"/>
  <c r="AC1162" i="2"/>
  <c r="AC1163" i="2"/>
  <c r="AC1164" i="2"/>
  <c r="AC1165" i="2"/>
  <c r="AC1166" i="2"/>
  <c r="AC1167" i="2"/>
  <c r="AC1168" i="2"/>
  <c r="AC1169" i="2"/>
  <c r="AC1170" i="2"/>
  <c r="AC1171" i="2"/>
  <c r="AC1172" i="2"/>
  <c r="AC1173" i="2"/>
  <c r="AC1174" i="2"/>
  <c r="AC1175" i="2"/>
  <c r="AC1176" i="2"/>
  <c r="AC1177" i="2"/>
  <c r="AC1178" i="2"/>
  <c r="AC1179" i="2"/>
  <c r="AC1180" i="2"/>
  <c r="AC1181" i="2"/>
  <c r="AC1182" i="2"/>
  <c r="AC1183" i="2"/>
  <c r="AC1184" i="2"/>
  <c r="AC1185" i="2"/>
  <c r="AC1186" i="2"/>
  <c r="AC1187" i="2"/>
  <c r="AC1188" i="2"/>
  <c r="AC1189" i="2"/>
  <c r="AC1190" i="2"/>
  <c r="AC1191" i="2"/>
  <c r="AC1192" i="2"/>
  <c r="AC1193" i="2"/>
  <c r="AC1194" i="2"/>
  <c r="AC1195" i="2"/>
  <c r="AC1196" i="2"/>
  <c r="AC1197" i="2"/>
  <c r="AC1198" i="2"/>
  <c r="AC1199" i="2"/>
  <c r="AC1200" i="2"/>
  <c r="AC1201" i="2"/>
  <c r="AC1202" i="2"/>
  <c r="AC1203" i="2"/>
  <c r="AC1204" i="2"/>
  <c r="AC1205" i="2"/>
  <c r="AC1206" i="2"/>
  <c r="AC1207" i="2"/>
  <c r="AC1208" i="2"/>
  <c r="AC1209" i="2"/>
  <c r="AC1210" i="2"/>
  <c r="AC1211" i="2"/>
  <c r="AC1212" i="2"/>
  <c r="AC1213" i="2"/>
  <c r="AC1214" i="2"/>
  <c r="AC1215" i="2"/>
  <c r="AC1216" i="2"/>
  <c r="AC1217" i="2"/>
  <c r="AC1218" i="2"/>
  <c r="AC1219" i="2"/>
  <c r="AC1220" i="2"/>
  <c r="AC1221" i="2"/>
  <c r="AC1222" i="2"/>
  <c r="AC1223" i="2"/>
  <c r="AC1224" i="2"/>
  <c r="AC1225" i="2"/>
  <c r="AC1226" i="2"/>
  <c r="AC1227" i="2"/>
  <c r="AC1228" i="2"/>
  <c r="AC1229" i="2"/>
  <c r="AC1230" i="2"/>
  <c r="AC1231" i="2"/>
  <c r="AC1232" i="2"/>
  <c r="AC1233" i="2"/>
  <c r="AC1234" i="2"/>
  <c r="AC1235" i="2"/>
  <c r="AC1236" i="2"/>
  <c r="AC1237" i="2"/>
  <c r="AC1238" i="2"/>
  <c r="AC1239" i="2"/>
  <c r="AC1240" i="2"/>
  <c r="AC1241" i="2"/>
  <c r="AC1242" i="2"/>
  <c r="AC1243" i="2"/>
  <c r="AC1244" i="2"/>
  <c r="AC1245" i="2"/>
  <c r="AC1246" i="2"/>
  <c r="AC1247" i="2"/>
  <c r="AC1248" i="2"/>
  <c r="AC1249" i="2"/>
  <c r="AC1250" i="2"/>
  <c r="AC1251" i="2"/>
  <c r="AC1252" i="2"/>
  <c r="AC1253" i="2"/>
  <c r="AC1254" i="2"/>
  <c r="AC1255" i="2"/>
  <c r="AC1256" i="2"/>
  <c r="AC1257" i="2"/>
  <c r="AC1258" i="2"/>
  <c r="AC1259" i="2"/>
  <c r="AC1260" i="2"/>
  <c r="AC1261" i="2"/>
  <c r="AC1262" i="2"/>
  <c r="AC1263" i="2"/>
  <c r="AC1264" i="2"/>
  <c r="AC1265" i="2"/>
  <c r="AC1266" i="2"/>
  <c r="AC1267" i="2"/>
  <c r="AC1268" i="2"/>
  <c r="AC1269" i="2"/>
  <c r="AC1270" i="2"/>
  <c r="AC1271" i="2"/>
  <c r="AC1272" i="2"/>
  <c r="AC1273" i="2"/>
  <c r="AC1274" i="2"/>
  <c r="AC1275" i="2"/>
  <c r="AC1276" i="2"/>
  <c r="AC1277" i="2"/>
  <c r="AC1278" i="2"/>
  <c r="AC1279" i="2"/>
  <c r="AC1280" i="2"/>
  <c r="AC1281" i="2"/>
  <c r="AC1282" i="2"/>
  <c r="AC1283" i="2"/>
  <c r="AC1284" i="2"/>
  <c r="AC1285" i="2"/>
  <c r="AC1286" i="2"/>
  <c r="AC1287" i="2"/>
  <c r="AC1288" i="2"/>
  <c r="AC1289" i="2"/>
  <c r="AC1290" i="2"/>
  <c r="AC1291" i="2"/>
  <c r="AC1292" i="2"/>
  <c r="AC1293" i="2"/>
  <c r="AC1294" i="2"/>
  <c r="AC1295" i="2"/>
  <c r="AC1296" i="2"/>
  <c r="AC1297" i="2"/>
  <c r="AC1298" i="2"/>
  <c r="AC1299" i="2"/>
  <c r="AC1300" i="2"/>
  <c r="AC1301" i="2"/>
  <c r="AC1302" i="2"/>
  <c r="AC1303" i="2"/>
  <c r="AC1304" i="2"/>
  <c r="AC1305" i="2"/>
  <c r="AC1306" i="2"/>
  <c r="AC1307" i="2"/>
  <c r="AC1308" i="2"/>
  <c r="AC1309" i="2"/>
  <c r="AC1310" i="2"/>
  <c r="AC1311" i="2"/>
  <c r="AC1312" i="2"/>
  <c r="AC1313" i="2"/>
  <c r="AC1314" i="2"/>
  <c r="AC1315" i="2"/>
  <c r="AC1316" i="2"/>
  <c r="AC1317" i="2"/>
  <c r="AC1318" i="2"/>
  <c r="AC1319" i="2"/>
  <c r="AC1320" i="2"/>
  <c r="AC1321" i="2"/>
  <c r="AC1322" i="2"/>
  <c r="AC1323" i="2"/>
  <c r="AC1324" i="2"/>
  <c r="AC1325" i="2"/>
  <c r="AC1326" i="2"/>
  <c r="AC1327" i="2"/>
  <c r="AC1328" i="2"/>
  <c r="AC1329" i="2"/>
  <c r="AC1330" i="2"/>
  <c r="AC1331" i="2"/>
  <c r="AC1332" i="2"/>
  <c r="AC1333" i="2"/>
  <c r="AC1334" i="2"/>
  <c r="AC1335" i="2"/>
  <c r="AC1336" i="2"/>
  <c r="AC1337" i="2"/>
  <c r="AC1338" i="2"/>
  <c r="AC1339" i="2"/>
  <c r="AC1340" i="2"/>
  <c r="AC1341" i="2"/>
  <c r="AC1342" i="2"/>
  <c r="AC1343" i="2"/>
  <c r="AC1344" i="2"/>
  <c r="AC1345" i="2"/>
  <c r="AC1346" i="2"/>
  <c r="AC1347" i="2"/>
  <c r="AC1348" i="2"/>
  <c r="AC1349" i="2"/>
  <c r="AC1350" i="2"/>
  <c r="AC1351" i="2"/>
  <c r="AC1352" i="2"/>
  <c r="AC1353" i="2"/>
  <c r="AC1354" i="2"/>
  <c r="AC1355" i="2"/>
  <c r="AC1356" i="2"/>
  <c r="AC1357" i="2"/>
  <c r="AC1358" i="2"/>
  <c r="AC1359" i="2"/>
  <c r="AC1360" i="2"/>
  <c r="AC1361" i="2"/>
  <c r="AC1362" i="2"/>
  <c r="AC1363" i="2"/>
  <c r="AC1364" i="2"/>
  <c r="AC1365" i="2"/>
  <c r="AC1366" i="2"/>
  <c r="AC1367" i="2"/>
  <c r="AC1368" i="2"/>
  <c r="AC1369" i="2"/>
  <c r="AC1370" i="2"/>
  <c r="AC1371" i="2"/>
  <c r="AC1372" i="2"/>
  <c r="AC1373" i="2"/>
  <c r="AC1374" i="2"/>
  <c r="AC1375" i="2"/>
  <c r="AC1376" i="2"/>
  <c r="AC1377" i="2"/>
  <c r="AC1378" i="2"/>
  <c r="AC1379" i="2"/>
  <c r="AC1380" i="2"/>
  <c r="AC1381" i="2"/>
  <c r="AC1382" i="2"/>
  <c r="AC1383" i="2"/>
  <c r="AC1384" i="2"/>
  <c r="AC1385" i="2"/>
  <c r="AC1386" i="2"/>
  <c r="AC1387" i="2"/>
  <c r="AC1388" i="2"/>
  <c r="AC1389" i="2"/>
  <c r="AC1390" i="2"/>
  <c r="AC1391" i="2"/>
  <c r="AC1392" i="2"/>
  <c r="AC1393" i="2"/>
  <c r="AC1394" i="2"/>
  <c r="AC1395" i="2"/>
  <c r="AC1396" i="2"/>
  <c r="AC1397" i="2"/>
  <c r="AC1398" i="2"/>
  <c r="AC1399" i="2"/>
  <c r="AC1400" i="2"/>
  <c r="AC1401" i="2"/>
  <c r="AC1402" i="2"/>
  <c r="AC1403" i="2"/>
  <c r="AC1404" i="2"/>
  <c r="AC1405" i="2"/>
  <c r="AC1406" i="2"/>
  <c r="AC1407" i="2"/>
  <c r="AC1408" i="2"/>
  <c r="AC1409" i="2"/>
  <c r="AC1410" i="2"/>
  <c r="AC1411" i="2"/>
  <c r="AC1412" i="2"/>
  <c r="AC1413" i="2"/>
  <c r="AC1414" i="2"/>
  <c r="AC1415" i="2"/>
  <c r="AC1416" i="2"/>
  <c r="AC1417" i="2"/>
  <c r="AC1418" i="2"/>
  <c r="AC1419" i="2"/>
  <c r="AC1420" i="2"/>
  <c r="AC1421" i="2"/>
  <c r="AC1422" i="2"/>
  <c r="AC1423" i="2"/>
  <c r="AC1424" i="2"/>
  <c r="AC1425" i="2"/>
  <c r="AC1426" i="2"/>
  <c r="AC1427" i="2"/>
  <c r="AC1428" i="2"/>
  <c r="AC1429" i="2"/>
  <c r="AC1430" i="2"/>
  <c r="AC1431" i="2"/>
  <c r="AC1432" i="2"/>
  <c r="AC1433" i="2"/>
  <c r="AC1434" i="2"/>
  <c r="AC1435" i="2"/>
  <c r="AC1436" i="2"/>
  <c r="AC1437" i="2"/>
  <c r="AC1438" i="2"/>
  <c r="AC1439" i="2"/>
  <c r="AC1440" i="2"/>
  <c r="AC1441" i="2"/>
  <c r="AC1442" i="2"/>
  <c r="AC1443" i="2"/>
  <c r="AC1444" i="2"/>
  <c r="AC1445" i="2"/>
  <c r="AC1446" i="2"/>
  <c r="AC1447" i="2"/>
  <c r="AC1448" i="2"/>
  <c r="AC1449" i="2"/>
  <c r="AC1450" i="2"/>
  <c r="AC1451" i="2"/>
  <c r="AC1452" i="2"/>
  <c r="AC1453" i="2"/>
  <c r="AC1454" i="2"/>
  <c r="AC1455" i="2"/>
  <c r="AC1456" i="2"/>
  <c r="AC1457" i="2"/>
  <c r="AC1458" i="2"/>
  <c r="AC1459" i="2"/>
  <c r="AC1460" i="2"/>
  <c r="AC1461" i="2"/>
  <c r="AC1462" i="2"/>
  <c r="AC1463" i="2"/>
  <c r="AC1464" i="2"/>
  <c r="AC1465" i="2"/>
  <c r="AC1466" i="2"/>
  <c r="AC1467" i="2"/>
  <c r="AC1468" i="2"/>
  <c r="AC1469" i="2"/>
  <c r="AC1470" i="2"/>
  <c r="AC1471" i="2"/>
  <c r="AC1472" i="2"/>
  <c r="AC1473" i="2"/>
  <c r="AC1474" i="2"/>
  <c r="AC1475" i="2"/>
  <c r="AC1476" i="2"/>
  <c r="AC1477" i="2"/>
  <c r="AC1478" i="2"/>
  <c r="AC1479" i="2"/>
  <c r="AC1480" i="2"/>
  <c r="AC1481" i="2"/>
  <c r="AC1482" i="2"/>
  <c r="AC1483" i="2"/>
  <c r="AC1484" i="2"/>
  <c r="AC1485" i="2"/>
  <c r="AC1486" i="2"/>
  <c r="AC1487" i="2"/>
  <c r="AC1488" i="2"/>
  <c r="AC1489" i="2"/>
  <c r="AC1490" i="2"/>
  <c r="AC1491" i="2"/>
  <c r="AC1492" i="2"/>
  <c r="AC1493" i="2"/>
  <c r="AC1494" i="2"/>
  <c r="AC1495" i="2"/>
  <c r="AC1496" i="2"/>
  <c r="AC1497" i="2"/>
  <c r="AC1498" i="2"/>
  <c r="AC1499" i="2"/>
  <c r="AC1500" i="2"/>
  <c r="AC1501" i="2"/>
  <c r="AC1502" i="2"/>
  <c r="AC1503" i="2"/>
  <c r="AC1504" i="2"/>
  <c r="AC1505" i="2"/>
  <c r="AC1506" i="2"/>
  <c r="AC1507" i="2"/>
  <c r="AC1508" i="2"/>
  <c r="AC1509" i="2"/>
  <c r="AC1510" i="2"/>
  <c r="AC1511" i="2"/>
  <c r="AC1512" i="2"/>
  <c r="AC1513" i="2"/>
  <c r="AC1514" i="2"/>
  <c r="AC1515" i="2"/>
  <c r="AC1516" i="2"/>
  <c r="AC1517" i="2"/>
  <c r="AC1518" i="2"/>
  <c r="AC1519" i="2"/>
  <c r="AC1520" i="2"/>
  <c r="AC1521" i="2"/>
  <c r="AC1522" i="2"/>
  <c r="AC1523" i="2"/>
  <c r="AC1524" i="2"/>
  <c r="AC1525" i="2"/>
  <c r="AC1526" i="2"/>
  <c r="AC1527" i="2"/>
  <c r="AC1528" i="2"/>
  <c r="AC1529" i="2"/>
  <c r="AC1530" i="2"/>
  <c r="AC1531" i="2"/>
  <c r="AC1532" i="2"/>
  <c r="AC1533" i="2"/>
  <c r="AC1534" i="2"/>
  <c r="AC1535" i="2"/>
  <c r="AC1536" i="2"/>
  <c r="AC1537" i="2"/>
  <c r="AC1538" i="2"/>
  <c r="AC1539" i="2"/>
  <c r="AC1540" i="2"/>
  <c r="AC1541" i="2"/>
  <c r="AC1542" i="2"/>
  <c r="AC1543" i="2"/>
  <c r="AC1544" i="2"/>
  <c r="AC1545" i="2"/>
  <c r="AC1546" i="2"/>
  <c r="AC1547" i="2"/>
  <c r="AC1548" i="2"/>
  <c r="AC1549" i="2"/>
  <c r="AC1550" i="2"/>
  <c r="AC1551" i="2"/>
  <c r="AC1552" i="2"/>
  <c r="AC1553" i="2"/>
  <c r="AC1554" i="2"/>
  <c r="AC1555" i="2"/>
  <c r="AC1556" i="2"/>
  <c r="AC1557" i="2"/>
  <c r="AC1558" i="2"/>
  <c r="AC1559" i="2"/>
  <c r="AC1560" i="2"/>
  <c r="AC1561" i="2"/>
  <c r="AC1562" i="2"/>
  <c r="AC1563" i="2"/>
  <c r="AC1564" i="2"/>
  <c r="AC1565" i="2"/>
  <c r="AC1566" i="2"/>
  <c r="AC1567" i="2"/>
  <c r="AC1568" i="2"/>
  <c r="AC1569" i="2"/>
  <c r="AC1570" i="2"/>
  <c r="AC1571" i="2"/>
  <c r="AC1572" i="2"/>
  <c r="AC1573" i="2"/>
  <c r="AC1574" i="2"/>
  <c r="AC1575" i="2"/>
  <c r="AC1576" i="2"/>
  <c r="AC1577" i="2"/>
  <c r="AC1578" i="2"/>
  <c r="AC1579" i="2"/>
  <c r="AC1580" i="2"/>
  <c r="AC1581" i="2"/>
  <c r="AC1582" i="2"/>
  <c r="AC1583" i="2"/>
  <c r="AC1584" i="2"/>
  <c r="AC1585" i="2"/>
  <c r="AC1586" i="2"/>
  <c r="AC1587" i="2"/>
  <c r="AC1588" i="2"/>
  <c r="AC1589" i="2"/>
  <c r="AC1590" i="2"/>
  <c r="AC1591" i="2"/>
  <c r="AC1592" i="2"/>
  <c r="AC1593" i="2"/>
  <c r="AC1594" i="2"/>
  <c r="AC1595" i="2"/>
  <c r="AC1596" i="2"/>
  <c r="AC1597" i="2"/>
  <c r="AC1598" i="2"/>
  <c r="AC1599" i="2"/>
  <c r="AC1600" i="2"/>
  <c r="AC1601" i="2"/>
  <c r="AC1602" i="2"/>
  <c r="AC1603" i="2"/>
  <c r="AC1604" i="2"/>
  <c r="AC1605" i="2"/>
  <c r="AC1606" i="2"/>
  <c r="AC1607" i="2"/>
  <c r="AC1608" i="2"/>
  <c r="AC1609" i="2"/>
  <c r="AC1610" i="2"/>
  <c r="AC1611" i="2"/>
  <c r="AC1612" i="2"/>
  <c r="AC1613" i="2"/>
  <c r="AC1614" i="2"/>
  <c r="AC1615" i="2"/>
  <c r="AC1616" i="2"/>
  <c r="AC1617" i="2"/>
  <c r="AC1618" i="2"/>
  <c r="AC1619" i="2"/>
  <c r="AC1620" i="2"/>
  <c r="AC1621" i="2"/>
  <c r="AC1622" i="2"/>
  <c r="AC1623" i="2"/>
  <c r="AC1624" i="2"/>
  <c r="AC1625" i="2"/>
  <c r="AC1626" i="2"/>
  <c r="AC1627" i="2"/>
  <c r="AC1628" i="2"/>
  <c r="AC1629" i="2"/>
  <c r="AC1630" i="2"/>
  <c r="AC1631" i="2"/>
  <c r="AC1632" i="2"/>
  <c r="AC1633" i="2"/>
  <c r="AC1634" i="2"/>
  <c r="AC1635" i="2"/>
  <c r="AC1636" i="2"/>
  <c r="AC1637" i="2"/>
  <c r="AC1638" i="2"/>
  <c r="AC1639" i="2"/>
  <c r="AC1640" i="2"/>
  <c r="AC1641" i="2"/>
  <c r="AC1642" i="2"/>
  <c r="AC1643" i="2"/>
  <c r="AC1644" i="2"/>
  <c r="AC1645" i="2"/>
  <c r="AC1646" i="2"/>
  <c r="AC1647" i="2"/>
  <c r="AC1648" i="2"/>
  <c r="AC1649" i="2"/>
  <c r="AC1650" i="2"/>
  <c r="AC1651" i="2"/>
  <c r="AC1652" i="2"/>
  <c r="AC1653" i="2"/>
  <c r="AC1654" i="2"/>
  <c r="AC1655" i="2"/>
  <c r="AC1656" i="2"/>
  <c r="AC1657" i="2"/>
  <c r="AC1658" i="2"/>
  <c r="AC1659" i="2"/>
  <c r="AC1660" i="2"/>
  <c r="AC1661" i="2"/>
  <c r="AC1662" i="2"/>
  <c r="AC1663" i="2"/>
  <c r="AC1664" i="2"/>
  <c r="AC1665" i="2"/>
  <c r="AC1666" i="2"/>
  <c r="AC1667" i="2"/>
  <c r="AC1668" i="2"/>
  <c r="AC1669" i="2"/>
  <c r="AC1670" i="2"/>
  <c r="AC1671" i="2"/>
  <c r="AC1672" i="2"/>
  <c r="AC1673" i="2"/>
  <c r="AC1674" i="2"/>
  <c r="AC1675" i="2"/>
  <c r="AC1676" i="2"/>
  <c r="AC1677" i="2"/>
  <c r="AC1678" i="2"/>
  <c r="AC1679" i="2"/>
  <c r="AC1680" i="2"/>
  <c r="AC1681" i="2"/>
  <c r="AC1682" i="2"/>
  <c r="AC1683" i="2"/>
  <c r="AC1684" i="2"/>
  <c r="AC1685" i="2"/>
  <c r="AC1686" i="2"/>
  <c r="AC1687" i="2"/>
  <c r="AC1688" i="2"/>
  <c r="AC1689" i="2"/>
  <c r="AC1690" i="2"/>
  <c r="AC1691" i="2"/>
  <c r="AC1692" i="2"/>
  <c r="AC1693" i="2"/>
  <c r="AC1694" i="2"/>
  <c r="AC1695" i="2"/>
  <c r="AC1696" i="2"/>
  <c r="AC1697" i="2"/>
  <c r="AC1698" i="2"/>
  <c r="AC1699" i="2"/>
  <c r="AC1700" i="2"/>
  <c r="AC1701" i="2"/>
  <c r="AC1702" i="2"/>
  <c r="AC1703" i="2"/>
  <c r="AC1704" i="2"/>
  <c r="AC1705" i="2"/>
  <c r="AC1706" i="2"/>
  <c r="AC1707" i="2"/>
  <c r="AC1708" i="2"/>
  <c r="AC1709" i="2"/>
  <c r="AC1710" i="2"/>
  <c r="AC1711" i="2"/>
  <c r="AC1712" i="2"/>
  <c r="AC1713" i="2"/>
  <c r="AC1714" i="2"/>
  <c r="AC1715" i="2"/>
  <c r="AC1716" i="2"/>
  <c r="AC1717" i="2"/>
  <c r="AC1718" i="2"/>
  <c r="AC1719" i="2"/>
  <c r="AC1720" i="2"/>
  <c r="AC1721" i="2"/>
  <c r="AC1722" i="2"/>
  <c r="AC1723" i="2"/>
  <c r="AC1724" i="2"/>
  <c r="AC1725" i="2"/>
  <c r="AC1726" i="2"/>
  <c r="AC1727" i="2"/>
  <c r="AC1728" i="2"/>
  <c r="AC1729" i="2"/>
  <c r="AC1730" i="2"/>
  <c r="AC1731" i="2"/>
  <c r="AC1732" i="2"/>
  <c r="AC1733" i="2"/>
  <c r="AC1734" i="2"/>
  <c r="AC1735" i="2"/>
  <c r="AC1736" i="2"/>
  <c r="AC1737" i="2"/>
  <c r="AC1738" i="2"/>
  <c r="AC1739" i="2"/>
  <c r="AC1740" i="2"/>
  <c r="AC1741" i="2"/>
  <c r="AC1742" i="2"/>
  <c r="AC1743" i="2"/>
  <c r="AC1744" i="2"/>
  <c r="AC1745" i="2"/>
  <c r="AC1746" i="2"/>
  <c r="AC1747" i="2"/>
  <c r="AC1748" i="2"/>
  <c r="AC1749" i="2"/>
  <c r="AC1750" i="2"/>
  <c r="AC1751" i="2"/>
  <c r="AC1752" i="2"/>
  <c r="AC1753" i="2"/>
  <c r="AC1754" i="2"/>
  <c r="AC1755" i="2"/>
  <c r="AC1756" i="2"/>
  <c r="AC1757" i="2"/>
  <c r="AC1758" i="2"/>
  <c r="AC1759" i="2"/>
  <c r="AC1760" i="2"/>
  <c r="AC1761" i="2"/>
  <c r="AC1762" i="2"/>
  <c r="AC1763" i="2"/>
  <c r="AC1764" i="2"/>
  <c r="AC1765" i="2"/>
  <c r="AC1766" i="2"/>
  <c r="AC1767" i="2"/>
  <c r="AC1768" i="2"/>
  <c r="AC1769" i="2"/>
  <c r="AC1770" i="2"/>
  <c r="AC1771" i="2"/>
  <c r="AC1772" i="2"/>
  <c r="AC1773" i="2"/>
  <c r="AC1774" i="2"/>
  <c r="AC1775" i="2"/>
  <c r="AC1776" i="2"/>
  <c r="AC1777" i="2"/>
  <c r="AC1778" i="2"/>
  <c r="AC1779" i="2"/>
  <c r="AC1780" i="2"/>
  <c r="AC1781" i="2"/>
  <c r="AC1782" i="2"/>
  <c r="AC1783" i="2"/>
  <c r="AC1784" i="2"/>
  <c r="AC1785" i="2"/>
  <c r="AC1786" i="2"/>
  <c r="AC1787" i="2"/>
  <c r="AC1788" i="2"/>
  <c r="AC1789" i="2"/>
  <c r="AC1790" i="2"/>
  <c r="AC1791" i="2"/>
  <c r="AC1792" i="2"/>
  <c r="AC1793" i="2"/>
  <c r="AC1794" i="2"/>
  <c r="AC1795" i="2"/>
  <c r="AC1796" i="2"/>
  <c r="AC1797" i="2"/>
  <c r="AC1798" i="2"/>
  <c r="AC1799" i="2"/>
  <c r="AC1800" i="2"/>
  <c r="AC1801" i="2"/>
  <c r="AC1802" i="2"/>
  <c r="AC1803" i="2"/>
  <c r="AC1804" i="2"/>
  <c r="AC1805" i="2"/>
  <c r="AC1806" i="2"/>
  <c r="AC1807" i="2"/>
  <c r="AC1808" i="2"/>
  <c r="AC1809" i="2"/>
  <c r="AC1810" i="2"/>
  <c r="AC1811" i="2"/>
  <c r="AC1812" i="2"/>
  <c r="AC1813" i="2"/>
  <c r="AC1814" i="2"/>
  <c r="AC1815" i="2"/>
  <c r="AC1816" i="2"/>
  <c r="AC1817" i="2"/>
  <c r="AC1818" i="2"/>
  <c r="AC1819" i="2"/>
  <c r="AC1820" i="2"/>
  <c r="AC1821" i="2"/>
  <c r="AC1822" i="2"/>
  <c r="AC1823" i="2"/>
  <c r="AC1824" i="2"/>
  <c r="AC1825" i="2"/>
  <c r="AC1826" i="2"/>
  <c r="AC1827" i="2"/>
  <c r="AC1828" i="2"/>
  <c r="AC1829" i="2"/>
  <c r="AC1830" i="2"/>
  <c r="AC1831" i="2"/>
  <c r="AC1832" i="2"/>
  <c r="AC1833" i="2"/>
  <c r="AC1834" i="2"/>
  <c r="AC1835" i="2"/>
  <c r="AC1836" i="2"/>
  <c r="AC1837" i="2"/>
  <c r="AC1838" i="2"/>
  <c r="AC1839" i="2"/>
  <c r="AC1840" i="2"/>
  <c r="AC1841" i="2"/>
  <c r="AC1842" i="2"/>
  <c r="AC1843" i="2"/>
  <c r="AC1844" i="2"/>
  <c r="AC1845" i="2"/>
  <c r="AC1846" i="2"/>
  <c r="AC1847" i="2"/>
  <c r="AC1848" i="2"/>
  <c r="AC1849" i="2"/>
  <c r="AC1850" i="2"/>
  <c r="AC1851" i="2"/>
  <c r="AC1852" i="2"/>
  <c r="AC1853" i="2"/>
  <c r="AC1854" i="2"/>
  <c r="AC1855" i="2"/>
  <c r="AC1856" i="2"/>
  <c r="AC1857" i="2"/>
  <c r="AC1858" i="2"/>
  <c r="AC1859" i="2"/>
  <c r="AC1860" i="2"/>
  <c r="AC1861" i="2"/>
  <c r="AC1862" i="2"/>
  <c r="AC1863" i="2"/>
  <c r="AC1864" i="2"/>
  <c r="AC1865" i="2"/>
  <c r="AC1866" i="2"/>
  <c r="AC1867" i="2"/>
  <c r="AC1868" i="2"/>
  <c r="AC1869" i="2"/>
  <c r="AC1870" i="2"/>
  <c r="AC1871" i="2"/>
  <c r="AC1872" i="2"/>
  <c r="AC1873" i="2"/>
  <c r="AC1874" i="2"/>
  <c r="AC1875" i="2"/>
  <c r="AC1876" i="2"/>
  <c r="AC1877" i="2"/>
  <c r="AC1878" i="2"/>
  <c r="AC1879" i="2"/>
  <c r="AC1880" i="2"/>
  <c r="AC1881" i="2"/>
  <c r="AC1882" i="2"/>
  <c r="AC1883" i="2"/>
  <c r="AC1884" i="2"/>
  <c r="AC1885" i="2"/>
  <c r="AC1886" i="2"/>
  <c r="AC1887" i="2"/>
  <c r="AC1888" i="2"/>
  <c r="AC1889" i="2"/>
  <c r="AC1890" i="2"/>
  <c r="AC1891" i="2"/>
  <c r="AC1892" i="2"/>
  <c r="AC1893" i="2"/>
  <c r="AC1894" i="2"/>
  <c r="AC1895" i="2"/>
  <c r="AC1896" i="2"/>
  <c r="AC1897" i="2"/>
  <c r="AC1898" i="2"/>
  <c r="AC1899" i="2"/>
  <c r="AC1900" i="2"/>
  <c r="AC1901" i="2"/>
  <c r="AC1902" i="2"/>
  <c r="AC1903" i="2"/>
  <c r="AC1904" i="2"/>
  <c r="AC1905" i="2"/>
  <c r="AC1906" i="2"/>
  <c r="AC1907" i="2"/>
  <c r="AC1908" i="2"/>
  <c r="AC1909" i="2"/>
  <c r="AC1910" i="2"/>
  <c r="AC1911" i="2"/>
  <c r="AC1912" i="2"/>
  <c r="AC1913" i="2"/>
  <c r="AC1914" i="2"/>
  <c r="AC1915" i="2"/>
  <c r="AC1916" i="2"/>
  <c r="AC1917" i="2"/>
  <c r="AC1918" i="2"/>
  <c r="AC1919" i="2"/>
  <c r="AC1920" i="2"/>
  <c r="AC1921" i="2"/>
  <c r="AC1922" i="2"/>
  <c r="AC1923" i="2"/>
  <c r="AC1924" i="2"/>
  <c r="AC1925" i="2"/>
  <c r="AC1926" i="2"/>
  <c r="AC1927" i="2"/>
  <c r="AC1928" i="2"/>
  <c r="AC1929" i="2"/>
  <c r="AC1930" i="2"/>
  <c r="AC1931" i="2"/>
  <c r="AE777" i="2"/>
  <c r="AE885" i="2"/>
  <c r="AE969" i="2"/>
  <c r="AE981" i="2"/>
  <c r="AE1785" i="2"/>
  <c r="AF3" i="2"/>
  <c r="AF4" i="2"/>
  <c r="AF5" i="2"/>
  <c r="AE5" i="2" s="1"/>
  <c r="AF6" i="2"/>
  <c r="AF7" i="2"/>
  <c r="AF8" i="2"/>
  <c r="AE8" i="2" s="1"/>
  <c r="AF9" i="2"/>
  <c r="AG9" i="2" s="1"/>
  <c r="AH9" i="2" s="1"/>
  <c r="AF10" i="2"/>
  <c r="AE10" i="2" s="1"/>
  <c r="AF11" i="2"/>
  <c r="AE11" i="2" s="1"/>
  <c r="AF12" i="2"/>
  <c r="AF13" i="2"/>
  <c r="AF14" i="2"/>
  <c r="AF15" i="2"/>
  <c r="AF16" i="2"/>
  <c r="AE16" i="2" s="1"/>
  <c r="AF17" i="2"/>
  <c r="AF18" i="2"/>
  <c r="AF19" i="2"/>
  <c r="AF20" i="2"/>
  <c r="AE20" i="2" s="1"/>
  <c r="AF21" i="2"/>
  <c r="AF22" i="2"/>
  <c r="AF23" i="2"/>
  <c r="AF24" i="2"/>
  <c r="AF25" i="2"/>
  <c r="AG25" i="2" s="1"/>
  <c r="AH25" i="2" s="1"/>
  <c r="AF26" i="2"/>
  <c r="AF27" i="2"/>
  <c r="AE27" i="2" s="1"/>
  <c r="AF28" i="2"/>
  <c r="AE28" i="2" s="1"/>
  <c r="AF29" i="2"/>
  <c r="AF30" i="2"/>
  <c r="AE30" i="2" s="1"/>
  <c r="AF31" i="2"/>
  <c r="AF32" i="2"/>
  <c r="AE32" i="2" s="1"/>
  <c r="AF33" i="2"/>
  <c r="AE33" i="2" s="1"/>
  <c r="AF34" i="2"/>
  <c r="AF35" i="2"/>
  <c r="AF36" i="2"/>
  <c r="AF37" i="2"/>
  <c r="AF38" i="2"/>
  <c r="AF39" i="2"/>
  <c r="AE39" i="2" s="1"/>
  <c r="AF40" i="2"/>
  <c r="AE40" i="2" s="1"/>
  <c r="AF41" i="2"/>
  <c r="AE41" i="2" s="1"/>
  <c r="AF42" i="2"/>
  <c r="AF43" i="2"/>
  <c r="AF44" i="2"/>
  <c r="AF45" i="2"/>
  <c r="AE45" i="2" s="1"/>
  <c r="AF46" i="2"/>
  <c r="AF47" i="2"/>
  <c r="AF48" i="2"/>
  <c r="AE48" i="2" s="1"/>
  <c r="AF49" i="2"/>
  <c r="AE49" i="2" s="1"/>
  <c r="AF50" i="2"/>
  <c r="AE50" i="2" s="1"/>
  <c r="AF51" i="2"/>
  <c r="AE51" i="2" s="1"/>
  <c r="AF52" i="2"/>
  <c r="AE52" i="2" s="1"/>
  <c r="AF53" i="2"/>
  <c r="AG53" i="2" s="1"/>
  <c r="AH53" i="2" s="1"/>
  <c r="AF54" i="2"/>
  <c r="AF55" i="2"/>
  <c r="AF56" i="2"/>
  <c r="AF57" i="2"/>
  <c r="AE57" i="2" s="1"/>
  <c r="AF58" i="2"/>
  <c r="AF59" i="2"/>
  <c r="AE59" i="2" s="1"/>
  <c r="AF60" i="2"/>
  <c r="AE60" i="2" s="1"/>
  <c r="AF61" i="2"/>
  <c r="AF62" i="2"/>
  <c r="AF63" i="2"/>
  <c r="AE63" i="2" s="1"/>
  <c r="AF64" i="2"/>
  <c r="AE64" i="2" s="1"/>
  <c r="AF65" i="2"/>
  <c r="AG65" i="2" s="1"/>
  <c r="AH65" i="2" s="1"/>
  <c r="AF66" i="2"/>
  <c r="AF67" i="2"/>
  <c r="AF68" i="2"/>
  <c r="AF69" i="2"/>
  <c r="AF70" i="2"/>
  <c r="AE70" i="2" s="1"/>
  <c r="AF71" i="2"/>
  <c r="AG71" i="2" s="1"/>
  <c r="AH71" i="2" s="1"/>
  <c r="AF72" i="2"/>
  <c r="AE72" i="2" s="1"/>
  <c r="AF73" i="2"/>
  <c r="AE73" i="2" s="1"/>
  <c r="AF74" i="2"/>
  <c r="AF75" i="2"/>
  <c r="AF76" i="2"/>
  <c r="AE76" i="2" s="1"/>
  <c r="AF77" i="2"/>
  <c r="AG77" i="2" s="1"/>
  <c r="AH77" i="2" s="1"/>
  <c r="AF78" i="2"/>
  <c r="AF79" i="2"/>
  <c r="AF80" i="2"/>
  <c r="AF81" i="2"/>
  <c r="AG81" i="2" s="1"/>
  <c r="AH81" i="2" s="1"/>
  <c r="AF82" i="2"/>
  <c r="AF83" i="2"/>
  <c r="AF84" i="2"/>
  <c r="AE84" i="2" s="1"/>
  <c r="AF85" i="2"/>
  <c r="AE85" i="2" s="1"/>
  <c r="AF86" i="2"/>
  <c r="AF87" i="2"/>
  <c r="AF88" i="2"/>
  <c r="AE88" i="2" s="1"/>
  <c r="AF89" i="2"/>
  <c r="AE89" i="2" s="1"/>
  <c r="AF90" i="2"/>
  <c r="AF91" i="2"/>
  <c r="AF92" i="2"/>
  <c r="AE92" i="2" s="1"/>
  <c r="AF93" i="2"/>
  <c r="AF94" i="2"/>
  <c r="AF95" i="2"/>
  <c r="AG95" i="2" s="1"/>
  <c r="AH95" i="2" s="1"/>
  <c r="AF96" i="2"/>
  <c r="AF97" i="2"/>
  <c r="AF98" i="2"/>
  <c r="AF99" i="2"/>
  <c r="AF100" i="2"/>
  <c r="AE100" i="2" s="1"/>
  <c r="AF101" i="2"/>
  <c r="AE101" i="2" s="1"/>
  <c r="AF102" i="2"/>
  <c r="AF103" i="2"/>
  <c r="AF104" i="2"/>
  <c r="AG104" i="2" s="1"/>
  <c r="AH104" i="2" s="1"/>
  <c r="AF105" i="2"/>
  <c r="AE105" i="2" s="1"/>
  <c r="AF106" i="2"/>
  <c r="AF107" i="2"/>
  <c r="AF108" i="2"/>
  <c r="AG108" i="2" s="1"/>
  <c r="AH108" i="2" s="1"/>
  <c r="AF109" i="2"/>
  <c r="AF110" i="2"/>
  <c r="AF111" i="2"/>
  <c r="AF112" i="2"/>
  <c r="AF113" i="2"/>
  <c r="AF114" i="2"/>
  <c r="AF115" i="2"/>
  <c r="AF116" i="2"/>
  <c r="AF117" i="2"/>
  <c r="AE117" i="2" s="1"/>
  <c r="AF118" i="2"/>
  <c r="AF119" i="2"/>
  <c r="AF120" i="2"/>
  <c r="AE120" i="2" s="1"/>
  <c r="AF121" i="2"/>
  <c r="AG121" i="2" s="1"/>
  <c r="AH121" i="2" s="1"/>
  <c r="AF122" i="2"/>
  <c r="AF123" i="2"/>
  <c r="AF124" i="2"/>
  <c r="AE124" i="2" s="1"/>
  <c r="AF125" i="2"/>
  <c r="AF126" i="2"/>
  <c r="AF127" i="2"/>
  <c r="AF128" i="2"/>
  <c r="AF129" i="2"/>
  <c r="AE129" i="2" s="1"/>
  <c r="AF130" i="2"/>
  <c r="AF131" i="2"/>
  <c r="AG131" i="2" s="1"/>
  <c r="AH131" i="2" s="1"/>
  <c r="AF132" i="2"/>
  <c r="AF133" i="2"/>
  <c r="AF134" i="2"/>
  <c r="AF135" i="2"/>
  <c r="AE135" i="2" s="1"/>
  <c r="AF136" i="2"/>
  <c r="AE136" i="2" s="1"/>
  <c r="AF137" i="2"/>
  <c r="AE137" i="2" s="1"/>
  <c r="AF138" i="2"/>
  <c r="AF139" i="2"/>
  <c r="AF140" i="2"/>
  <c r="AE140" i="2" s="1"/>
  <c r="AF141" i="2"/>
  <c r="AE141" i="2" s="1"/>
  <c r="AF142" i="2"/>
  <c r="AF143" i="2"/>
  <c r="AF144" i="2"/>
  <c r="AF145" i="2"/>
  <c r="AF146" i="2"/>
  <c r="AF147" i="2"/>
  <c r="AE147" i="2" s="1"/>
  <c r="AF148" i="2"/>
  <c r="AE148" i="2" s="1"/>
  <c r="AF149" i="2"/>
  <c r="AE149" i="2" s="1"/>
  <c r="AF150" i="2"/>
  <c r="AF151" i="2"/>
  <c r="AG151" i="2" s="1"/>
  <c r="AH151" i="2" s="1"/>
  <c r="AF152" i="2"/>
  <c r="AE152" i="2" s="1"/>
  <c r="AF153" i="2"/>
  <c r="AF154" i="2"/>
  <c r="AF155" i="2"/>
  <c r="AF156" i="2"/>
  <c r="AG156" i="2" s="1"/>
  <c r="AH156" i="2" s="1"/>
  <c r="AF157" i="2"/>
  <c r="AF158" i="2"/>
  <c r="AF159" i="2"/>
  <c r="AE159" i="2" s="1"/>
  <c r="AF160" i="2"/>
  <c r="AF161" i="2"/>
  <c r="AF162" i="2"/>
  <c r="AF163" i="2"/>
  <c r="AF164" i="2"/>
  <c r="AE164" i="2" s="1"/>
  <c r="AF165" i="2"/>
  <c r="AE165" i="2" s="1"/>
  <c r="AF166" i="2"/>
  <c r="AF167" i="2"/>
  <c r="AF168" i="2"/>
  <c r="AF169" i="2"/>
  <c r="AF170" i="2"/>
  <c r="AF171" i="2"/>
  <c r="AF172" i="2"/>
  <c r="AE172" i="2" s="1"/>
  <c r="AF173" i="2"/>
  <c r="AF174" i="2"/>
  <c r="AE174" i="2" s="1"/>
  <c r="AF175" i="2"/>
  <c r="AG175" i="2" s="1"/>
  <c r="AH175" i="2" s="1"/>
  <c r="AF176" i="2"/>
  <c r="AF177" i="2"/>
  <c r="AE177" i="2" s="1"/>
  <c r="AF178" i="2"/>
  <c r="AE178" i="2" s="1"/>
  <c r="AF179" i="2"/>
  <c r="AE179" i="2" s="1"/>
  <c r="AF180" i="2"/>
  <c r="AE180" i="2" s="1"/>
  <c r="AF181" i="2"/>
  <c r="AE181" i="2" s="1"/>
  <c r="AF182" i="2"/>
  <c r="AF183" i="2"/>
  <c r="AF184" i="2"/>
  <c r="AE184" i="2" s="1"/>
  <c r="AF185" i="2"/>
  <c r="AE185" i="2" s="1"/>
  <c r="AF186" i="2"/>
  <c r="AF187" i="2"/>
  <c r="AF188" i="2"/>
  <c r="AF189" i="2"/>
  <c r="AE189" i="2" s="1"/>
  <c r="AF190" i="2"/>
  <c r="AE190" i="2" s="1"/>
  <c r="AF191" i="2"/>
  <c r="AE191" i="2" s="1"/>
  <c r="AF192" i="2"/>
  <c r="AE192" i="2" s="1"/>
  <c r="AF193" i="2"/>
  <c r="AF194" i="2"/>
  <c r="AF195" i="2"/>
  <c r="AF196" i="2"/>
  <c r="AF197" i="2"/>
  <c r="AG197" i="2" s="1"/>
  <c r="AH197" i="2" s="1"/>
  <c r="AF198" i="2"/>
  <c r="AF199" i="2"/>
  <c r="AF200" i="2"/>
  <c r="AE200" i="2" s="1"/>
  <c r="AF201" i="2"/>
  <c r="AE201" i="2" s="1"/>
  <c r="AF202" i="2"/>
  <c r="AE202" i="2" s="1"/>
  <c r="AF203" i="2"/>
  <c r="AE203" i="2" s="1"/>
  <c r="AF204" i="2"/>
  <c r="AE204" i="2" s="1"/>
  <c r="AF205" i="2"/>
  <c r="AF206" i="2"/>
  <c r="AF207" i="2"/>
  <c r="AF208" i="2"/>
  <c r="AF209" i="2"/>
  <c r="AF210" i="2"/>
  <c r="AF211" i="2"/>
  <c r="AF212" i="2"/>
  <c r="AF213" i="2"/>
  <c r="AE213" i="2" s="1"/>
  <c r="AF214" i="2"/>
  <c r="AF215" i="2"/>
  <c r="AF216" i="2"/>
  <c r="AE216" i="2" s="1"/>
  <c r="AF217" i="2"/>
  <c r="AG217" i="2" s="1"/>
  <c r="AH217" i="2" s="1"/>
  <c r="AF218" i="2"/>
  <c r="AF219" i="2"/>
  <c r="AE219" i="2" s="1"/>
  <c r="AF220" i="2"/>
  <c r="AF221" i="2"/>
  <c r="AF222" i="2"/>
  <c r="AF223" i="2"/>
  <c r="AG223" i="2" s="1"/>
  <c r="AH223" i="2" s="1"/>
  <c r="AF224" i="2"/>
  <c r="AE224" i="2" s="1"/>
  <c r="AF225" i="2"/>
  <c r="AE225" i="2" s="1"/>
  <c r="AF226" i="2"/>
  <c r="AF227" i="2"/>
  <c r="AF228" i="2"/>
  <c r="AF229" i="2"/>
  <c r="AF230" i="2"/>
  <c r="AF231" i="2"/>
  <c r="AF232" i="2"/>
  <c r="AF233" i="2"/>
  <c r="AF234" i="2"/>
  <c r="AF235" i="2"/>
  <c r="AF236" i="2"/>
  <c r="AE236" i="2" s="1"/>
  <c r="AF237" i="2"/>
  <c r="AE237" i="2" s="1"/>
  <c r="AF238" i="2"/>
  <c r="AF239" i="2"/>
  <c r="AE239" i="2" s="1"/>
  <c r="AF240" i="2"/>
  <c r="AF241" i="2"/>
  <c r="AG241" i="2" s="1"/>
  <c r="AH241" i="2" s="1"/>
  <c r="AF242" i="2"/>
  <c r="AF243" i="2"/>
  <c r="AE243" i="2" s="1"/>
  <c r="AF244" i="2"/>
  <c r="AF245" i="2"/>
  <c r="AG245" i="2" s="1"/>
  <c r="AH245" i="2" s="1"/>
  <c r="AF246" i="2"/>
  <c r="AE246" i="2" s="1"/>
  <c r="AF247" i="2"/>
  <c r="AF248" i="2"/>
  <c r="AE248" i="2" s="1"/>
  <c r="AF249" i="2"/>
  <c r="AE249" i="2" s="1"/>
  <c r="AF250" i="2"/>
  <c r="AE250" i="2" s="1"/>
  <c r="AF251" i="2"/>
  <c r="AF252" i="2"/>
  <c r="AE252" i="2" s="1"/>
  <c r="AF253" i="2"/>
  <c r="AF254" i="2"/>
  <c r="AF255" i="2"/>
  <c r="AG255" i="2" s="1"/>
  <c r="AH255" i="2" s="1"/>
  <c r="AF256" i="2"/>
  <c r="AG256" i="2" s="1"/>
  <c r="AH256" i="2" s="1"/>
  <c r="AF257" i="2"/>
  <c r="AF258" i="2"/>
  <c r="AF259" i="2"/>
  <c r="AF260" i="2"/>
  <c r="AF261" i="2"/>
  <c r="AE261" i="2" s="1"/>
  <c r="AF262" i="2"/>
  <c r="AF263" i="2"/>
  <c r="AE263" i="2" s="1"/>
  <c r="AF264" i="2"/>
  <c r="AE264" i="2" s="1"/>
  <c r="AF265" i="2"/>
  <c r="AF266" i="2"/>
  <c r="AF267" i="2"/>
  <c r="AE267" i="2" s="1"/>
  <c r="AF268" i="2"/>
  <c r="AE268" i="2" s="1"/>
  <c r="AF269" i="2"/>
  <c r="AE269" i="2" s="1"/>
  <c r="AF270" i="2"/>
  <c r="AF271" i="2"/>
  <c r="AF272" i="2"/>
  <c r="AF273" i="2"/>
  <c r="AE273" i="2" s="1"/>
  <c r="AF274" i="2"/>
  <c r="AF275" i="2"/>
  <c r="AF276" i="2"/>
  <c r="AE276" i="2" s="1"/>
  <c r="AF277" i="2"/>
  <c r="AE277" i="2" s="1"/>
  <c r="AF278" i="2"/>
  <c r="AF279" i="2"/>
  <c r="AF280" i="2"/>
  <c r="AG280" i="2" s="1"/>
  <c r="AH280" i="2" s="1"/>
  <c r="AF281" i="2"/>
  <c r="AE281" i="2" s="1"/>
  <c r="AF282" i="2"/>
  <c r="AF283" i="2"/>
  <c r="AF284" i="2"/>
  <c r="AF285" i="2"/>
  <c r="AE285" i="2" s="1"/>
  <c r="AF286" i="2"/>
  <c r="AF287" i="2"/>
  <c r="AF288" i="2"/>
  <c r="AF289" i="2"/>
  <c r="AF290" i="2"/>
  <c r="AF291" i="2"/>
  <c r="AF292" i="2"/>
  <c r="AE292" i="2" s="1"/>
  <c r="AF293" i="2"/>
  <c r="AF294" i="2"/>
  <c r="AF295" i="2"/>
  <c r="AF296" i="2"/>
  <c r="AE296" i="2" s="1"/>
  <c r="AF297" i="2"/>
  <c r="AE297" i="2" s="1"/>
  <c r="AF298" i="2"/>
  <c r="AF299" i="2"/>
  <c r="AF300" i="2"/>
  <c r="AG300" i="2" s="1"/>
  <c r="AH300" i="2" s="1"/>
  <c r="AF301" i="2"/>
  <c r="AG301" i="2" s="1"/>
  <c r="AH301" i="2" s="1"/>
  <c r="AF302" i="2"/>
  <c r="AF303" i="2"/>
  <c r="AF304" i="2"/>
  <c r="AE304" i="2" s="1"/>
  <c r="AF305" i="2"/>
  <c r="AF306" i="2"/>
  <c r="AE306" i="2" s="1"/>
  <c r="AF307" i="2"/>
  <c r="AF308" i="2"/>
  <c r="AE308" i="2" s="1"/>
  <c r="AF309" i="2"/>
  <c r="AE309" i="2" s="1"/>
  <c r="AF310" i="2"/>
  <c r="AE310" i="2" s="1"/>
  <c r="AF311" i="2"/>
  <c r="AE311" i="2" s="1"/>
  <c r="AF312" i="2"/>
  <c r="AE312" i="2" s="1"/>
  <c r="AF313" i="2"/>
  <c r="AF314" i="2"/>
  <c r="AF315" i="2"/>
  <c r="AG315" i="2" s="1"/>
  <c r="AH315" i="2" s="1"/>
  <c r="AF316" i="2"/>
  <c r="AE316" i="2" s="1"/>
  <c r="AF317" i="2"/>
  <c r="AF318" i="2"/>
  <c r="AF319" i="2"/>
  <c r="AG319" i="2" s="1"/>
  <c r="AH319" i="2" s="1"/>
  <c r="AF320" i="2"/>
  <c r="AF321" i="2"/>
  <c r="AF322" i="2"/>
  <c r="AF323" i="2"/>
  <c r="AE323" i="2" s="1"/>
  <c r="AF324" i="2"/>
  <c r="AE324" i="2" s="1"/>
  <c r="AF325" i="2"/>
  <c r="AG325" i="2" s="1"/>
  <c r="AH325" i="2" s="1"/>
  <c r="AF326" i="2"/>
  <c r="AG326" i="2" s="1"/>
  <c r="AH326" i="2" s="1"/>
  <c r="AF327" i="2"/>
  <c r="AF328" i="2"/>
  <c r="AE328" i="2" s="1"/>
  <c r="AF329" i="2"/>
  <c r="AE329" i="2" s="1"/>
  <c r="AF330" i="2"/>
  <c r="AF331" i="2"/>
  <c r="AF332" i="2"/>
  <c r="AF333" i="2"/>
  <c r="AG333" i="2" s="1"/>
  <c r="AH333" i="2" s="1"/>
  <c r="AF334" i="2"/>
  <c r="AE334" i="2" s="1"/>
  <c r="AF335" i="2"/>
  <c r="AE335" i="2" s="1"/>
  <c r="AF336" i="2"/>
  <c r="AE336" i="2" s="1"/>
  <c r="AF337" i="2"/>
  <c r="AF338" i="2"/>
  <c r="AF339" i="2"/>
  <c r="AF340" i="2"/>
  <c r="AE340" i="2" s="1"/>
  <c r="AF341" i="2"/>
  <c r="AF342" i="2"/>
  <c r="AF343" i="2"/>
  <c r="AF344" i="2"/>
  <c r="AF345" i="2"/>
  <c r="AE345" i="2" s="1"/>
  <c r="AF346" i="2"/>
  <c r="AF347" i="2"/>
  <c r="AF348" i="2"/>
  <c r="AE348" i="2" s="1"/>
  <c r="AF349" i="2"/>
  <c r="AE349" i="2" s="1"/>
  <c r="AF350" i="2"/>
  <c r="AF351" i="2"/>
  <c r="AF352" i="2"/>
  <c r="AE352" i="2" s="1"/>
  <c r="AF353" i="2"/>
  <c r="AG353" i="2" s="1"/>
  <c r="AH353" i="2" s="1"/>
  <c r="AF354" i="2"/>
  <c r="AF355" i="2"/>
  <c r="AF356" i="2"/>
  <c r="AE356" i="2" s="1"/>
  <c r="AF357" i="2"/>
  <c r="AE357" i="2" s="1"/>
  <c r="AF358" i="2"/>
  <c r="AF359" i="2"/>
  <c r="AF360" i="2"/>
  <c r="AF361" i="2"/>
  <c r="AF362" i="2"/>
  <c r="AF363" i="2"/>
  <c r="AE363" i="2" s="1"/>
  <c r="AF364" i="2"/>
  <c r="AE364" i="2" s="1"/>
  <c r="AF365" i="2"/>
  <c r="AG365" i="2" s="1"/>
  <c r="AH365" i="2" s="1"/>
  <c r="AF366" i="2"/>
  <c r="AF367" i="2"/>
  <c r="AF368" i="2"/>
  <c r="AE368" i="2" s="1"/>
  <c r="AF369" i="2"/>
  <c r="AE369" i="2" s="1"/>
  <c r="AF370" i="2"/>
  <c r="AE370" i="2" s="1"/>
  <c r="AF371" i="2"/>
  <c r="AF372" i="2"/>
  <c r="AG372" i="2" s="1"/>
  <c r="AH372" i="2" s="1"/>
  <c r="AF373" i="2"/>
  <c r="AF374" i="2"/>
  <c r="AE374" i="2" s="1"/>
  <c r="AF375" i="2"/>
  <c r="AE375" i="2" s="1"/>
  <c r="AF376" i="2"/>
  <c r="AE376" i="2" s="1"/>
  <c r="AF377" i="2"/>
  <c r="AE377" i="2" s="1"/>
  <c r="AF378" i="2"/>
  <c r="AF379" i="2"/>
  <c r="AF380" i="2"/>
  <c r="AF381" i="2"/>
  <c r="AE381" i="2" s="1"/>
  <c r="AF382" i="2"/>
  <c r="AG382" i="2" s="1"/>
  <c r="AH382" i="2" s="1"/>
  <c r="AF383" i="2"/>
  <c r="AE383" i="2" s="1"/>
  <c r="AF384" i="2"/>
  <c r="AE384" i="2" s="1"/>
  <c r="AF385" i="2"/>
  <c r="AE385" i="2" s="1"/>
  <c r="AF386" i="2"/>
  <c r="AF387" i="2"/>
  <c r="AF388" i="2"/>
  <c r="AE388" i="2" s="1"/>
  <c r="AF389" i="2"/>
  <c r="AE389" i="2" s="1"/>
  <c r="AF390" i="2"/>
  <c r="AG390" i="2" s="1"/>
  <c r="AH390" i="2" s="1"/>
  <c r="AF391" i="2"/>
  <c r="AF392" i="2"/>
  <c r="AF393" i="2"/>
  <c r="AE393" i="2" s="1"/>
  <c r="AF394" i="2"/>
  <c r="AF395" i="2"/>
  <c r="AE395" i="2" s="1"/>
  <c r="AF396" i="2"/>
  <c r="AE396" i="2" s="1"/>
  <c r="AF397" i="2"/>
  <c r="AG397" i="2" s="1"/>
  <c r="AH397" i="2" s="1"/>
  <c r="AF398" i="2"/>
  <c r="AF399" i="2"/>
  <c r="AE399" i="2" s="1"/>
  <c r="AF400" i="2"/>
  <c r="AE400" i="2" s="1"/>
  <c r="AF401" i="2"/>
  <c r="AE401" i="2" s="1"/>
  <c r="AF402" i="2"/>
  <c r="AF403" i="2"/>
  <c r="AF404" i="2"/>
  <c r="AE404" i="2" s="1"/>
  <c r="AF405" i="2"/>
  <c r="AE405" i="2" s="1"/>
  <c r="AF406" i="2"/>
  <c r="AF407" i="2"/>
  <c r="AE407" i="2" s="1"/>
  <c r="AF408" i="2"/>
  <c r="AE408" i="2" s="1"/>
  <c r="AF409" i="2"/>
  <c r="AE409" i="2" s="1"/>
  <c r="AF410" i="2"/>
  <c r="AE410" i="2" s="1"/>
  <c r="AF411" i="2"/>
  <c r="AF412" i="2"/>
  <c r="AE412" i="2" s="1"/>
  <c r="AF413" i="2"/>
  <c r="AG413" i="2" s="1"/>
  <c r="AH413" i="2" s="1"/>
  <c r="AF414" i="2"/>
  <c r="AF415" i="2"/>
  <c r="AF416" i="2"/>
  <c r="AE416" i="2" s="1"/>
  <c r="AF417" i="2"/>
  <c r="AE417" i="2" s="1"/>
  <c r="AF418" i="2"/>
  <c r="AG418" i="2" s="1"/>
  <c r="AH418" i="2" s="1"/>
  <c r="AF419" i="2"/>
  <c r="AG419" i="2" s="1"/>
  <c r="AH419" i="2" s="1"/>
  <c r="AF420" i="2"/>
  <c r="AE420" i="2" s="1"/>
  <c r="AF421" i="2"/>
  <c r="AE421" i="2" s="1"/>
  <c r="AF422" i="2"/>
  <c r="AF423" i="2"/>
  <c r="AE423" i="2" s="1"/>
  <c r="AF424" i="2"/>
  <c r="AE424" i="2" s="1"/>
  <c r="AF425" i="2"/>
  <c r="AE425" i="2" s="1"/>
  <c r="AF426" i="2"/>
  <c r="AE426" i="2" s="1"/>
  <c r="AF427" i="2"/>
  <c r="AF428" i="2"/>
  <c r="AE428" i="2" s="1"/>
  <c r="AF429" i="2"/>
  <c r="AE429" i="2" s="1"/>
  <c r="AF430" i="2"/>
  <c r="AF431" i="2"/>
  <c r="AF432" i="2"/>
  <c r="AG432" i="2" s="1"/>
  <c r="AH432" i="2" s="1"/>
  <c r="AF433" i="2"/>
  <c r="AF434" i="2"/>
  <c r="AF435" i="2"/>
  <c r="AF436" i="2"/>
  <c r="AF437" i="2"/>
  <c r="AE437" i="2" s="1"/>
  <c r="AF438" i="2"/>
  <c r="AF439" i="2"/>
  <c r="AF440" i="2"/>
  <c r="AF441" i="2"/>
  <c r="AE441" i="2" s="1"/>
  <c r="AF442" i="2"/>
  <c r="AF443" i="2"/>
  <c r="AF444" i="2"/>
  <c r="AF445" i="2"/>
  <c r="AF446" i="2"/>
  <c r="AF447" i="2"/>
  <c r="AE447" i="2" s="1"/>
  <c r="AF448" i="2"/>
  <c r="AF449" i="2"/>
  <c r="AE449" i="2" s="1"/>
  <c r="AF450" i="2"/>
  <c r="AF451" i="2"/>
  <c r="AF452" i="2"/>
  <c r="AE452" i="2" s="1"/>
  <c r="AF453" i="2"/>
  <c r="AG453" i="2" s="1"/>
  <c r="AH453" i="2" s="1"/>
  <c r="AF454" i="2"/>
  <c r="AE454" i="2" s="1"/>
  <c r="AF455" i="2"/>
  <c r="AE455" i="2" s="1"/>
  <c r="AF456" i="2"/>
  <c r="AE456" i="2" s="1"/>
  <c r="AF457" i="2"/>
  <c r="AF458" i="2"/>
  <c r="AF459" i="2"/>
  <c r="AF460" i="2"/>
  <c r="AG460" i="2" s="1"/>
  <c r="AH460" i="2" s="1"/>
  <c r="AF461" i="2"/>
  <c r="AG461" i="2" s="1"/>
  <c r="AH461" i="2" s="1"/>
  <c r="AF462" i="2"/>
  <c r="AG462" i="2" s="1"/>
  <c r="AH462" i="2" s="1"/>
  <c r="AF463" i="2"/>
  <c r="AF464" i="2"/>
  <c r="AF465" i="2"/>
  <c r="AE465" i="2" s="1"/>
  <c r="AF466" i="2"/>
  <c r="AF467" i="2"/>
  <c r="AE467" i="2" s="1"/>
  <c r="AF468" i="2"/>
  <c r="AE468" i="2" s="1"/>
  <c r="AF469" i="2"/>
  <c r="AE469" i="2" s="1"/>
  <c r="AF470" i="2"/>
  <c r="AF471" i="2"/>
  <c r="AE471" i="2" s="1"/>
  <c r="AF472" i="2"/>
  <c r="AE472" i="2" s="1"/>
  <c r="AF473" i="2"/>
  <c r="AF474" i="2"/>
  <c r="AF475" i="2"/>
  <c r="AF476" i="2"/>
  <c r="AE476" i="2" s="1"/>
  <c r="AF477" i="2"/>
  <c r="AE477" i="2" s="1"/>
  <c r="AF478" i="2"/>
  <c r="AF479" i="2"/>
  <c r="AG479" i="2" s="1"/>
  <c r="AH479" i="2" s="1"/>
  <c r="AF480" i="2"/>
  <c r="AE480" i="2" s="1"/>
  <c r="AF481" i="2"/>
  <c r="AF482" i="2"/>
  <c r="AE482" i="2" s="1"/>
  <c r="AF483" i="2"/>
  <c r="AE483" i="2" s="1"/>
  <c r="AF484" i="2"/>
  <c r="AE484" i="2" s="1"/>
  <c r="AF485" i="2"/>
  <c r="AE485" i="2" s="1"/>
  <c r="AF486" i="2"/>
  <c r="AF487" i="2"/>
  <c r="AF488" i="2"/>
  <c r="AF489" i="2"/>
  <c r="AE489" i="2" s="1"/>
  <c r="AF490" i="2"/>
  <c r="AF491" i="2"/>
  <c r="AG491" i="2" s="1"/>
  <c r="AH491" i="2" s="1"/>
  <c r="AF492" i="2"/>
  <c r="AF493" i="2"/>
  <c r="AF494" i="2"/>
  <c r="AF495" i="2"/>
  <c r="AE495" i="2" s="1"/>
  <c r="AF496" i="2"/>
  <c r="AE496" i="2" s="1"/>
  <c r="AF497" i="2"/>
  <c r="AG497" i="2" s="1"/>
  <c r="AH497" i="2" s="1"/>
  <c r="AF498" i="2"/>
  <c r="AF499" i="2"/>
  <c r="AF500" i="2"/>
  <c r="AE500" i="2" s="1"/>
  <c r="AF501" i="2"/>
  <c r="AE501" i="2" s="1"/>
  <c r="AF502" i="2"/>
  <c r="AF503" i="2"/>
  <c r="AF504" i="2"/>
  <c r="AF505" i="2"/>
  <c r="AF506" i="2"/>
  <c r="AE506" i="2" s="1"/>
  <c r="AF507" i="2"/>
  <c r="AF508" i="2"/>
  <c r="AE508" i="2" s="1"/>
  <c r="AF509" i="2"/>
  <c r="AF510" i="2"/>
  <c r="AF511" i="2"/>
  <c r="AF512" i="2"/>
  <c r="AG512" i="2" s="1"/>
  <c r="AH512" i="2" s="1"/>
  <c r="AF513" i="2"/>
  <c r="AE513" i="2" s="1"/>
  <c r="AF514" i="2"/>
  <c r="AE514" i="2" s="1"/>
  <c r="AF515" i="2"/>
  <c r="AE515" i="2" s="1"/>
  <c r="AF516" i="2"/>
  <c r="AF517" i="2"/>
  <c r="AF518" i="2"/>
  <c r="AF519" i="2"/>
  <c r="AE519" i="2" s="1"/>
  <c r="AF520" i="2"/>
  <c r="AF521" i="2"/>
  <c r="AE521" i="2" s="1"/>
  <c r="AF522" i="2"/>
  <c r="AF523" i="2"/>
  <c r="AF524" i="2"/>
  <c r="AE524" i="2" s="1"/>
  <c r="AF525" i="2"/>
  <c r="AE525" i="2" s="1"/>
  <c r="AF526" i="2"/>
  <c r="AE526" i="2" s="1"/>
  <c r="AF527" i="2"/>
  <c r="AF528" i="2"/>
  <c r="AG528" i="2" s="1"/>
  <c r="AH528" i="2" s="1"/>
  <c r="AF529" i="2"/>
  <c r="AE529" i="2" s="1"/>
  <c r="AF530" i="2"/>
  <c r="AF531" i="2"/>
  <c r="AE531" i="2" s="1"/>
  <c r="AF532" i="2"/>
  <c r="AE532" i="2" s="1"/>
  <c r="AF533" i="2"/>
  <c r="AE533" i="2" s="1"/>
  <c r="AF534" i="2"/>
  <c r="AF535" i="2"/>
  <c r="AF536" i="2"/>
  <c r="AF537" i="2"/>
  <c r="AE537" i="2" s="1"/>
  <c r="AF538" i="2"/>
  <c r="AF539" i="2"/>
  <c r="AG539" i="2" s="1"/>
  <c r="AH539" i="2" s="1"/>
  <c r="AF540" i="2"/>
  <c r="AE540" i="2" s="1"/>
  <c r="AF541" i="2"/>
  <c r="AF542" i="2"/>
  <c r="AF543" i="2"/>
  <c r="AF544" i="2"/>
  <c r="AE544" i="2" s="1"/>
  <c r="AF545" i="2"/>
  <c r="AE545" i="2" s="1"/>
  <c r="AF546" i="2"/>
  <c r="AF547" i="2"/>
  <c r="AF548" i="2"/>
  <c r="AE548" i="2" s="1"/>
  <c r="AF549" i="2"/>
  <c r="AE549" i="2" s="1"/>
  <c r="AF550" i="2"/>
  <c r="AF551" i="2"/>
  <c r="AE551" i="2" s="1"/>
  <c r="AF552" i="2"/>
  <c r="AE552" i="2" s="1"/>
  <c r="AF553" i="2"/>
  <c r="AF554" i="2"/>
  <c r="AF555" i="2"/>
  <c r="AF556" i="2"/>
  <c r="AE556" i="2" s="1"/>
  <c r="AF557" i="2"/>
  <c r="AE557" i="2" s="1"/>
  <c r="AF558" i="2"/>
  <c r="AF559" i="2"/>
  <c r="AF560" i="2"/>
  <c r="AE560" i="2" s="1"/>
  <c r="AF561" i="2"/>
  <c r="AF562" i="2"/>
  <c r="AF563" i="2"/>
  <c r="AG563" i="2" s="1"/>
  <c r="AH563" i="2" s="1"/>
  <c r="AF564" i="2"/>
  <c r="AF565" i="2"/>
  <c r="AG565" i="2" s="1"/>
  <c r="AH565" i="2" s="1"/>
  <c r="AF566" i="2"/>
  <c r="AF567" i="2"/>
  <c r="AE567" i="2" s="1"/>
  <c r="AF568" i="2"/>
  <c r="AE568" i="2" s="1"/>
  <c r="AF569" i="2"/>
  <c r="AF570" i="2"/>
  <c r="AF571" i="2"/>
  <c r="AF572" i="2"/>
  <c r="AE572" i="2" s="1"/>
  <c r="AF573" i="2"/>
  <c r="AF574" i="2"/>
  <c r="AF575" i="2"/>
  <c r="AF576" i="2"/>
  <c r="AG576" i="2" s="1"/>
  <c r="AH576" i="2" s="1"/>
  <c r="AF577" i="2"/>
  <c r="AF578" i="2"/>
  <c r="AE578" i="2" s="1"/>
  <c r="AF579" i="2"/>
  <c r="AE579" i="2" s="1"/>
  <c r="AF580" i="2"/>
  <c r="AE580" i="2" s="1"/>
  <c r="AF581" i="2"/>
  <c r="AE581" i="2" s="1"/>
  <c r="AF582" i="2"/>
  <c r="AF583" i="2"/>
  <c r="AF584" i="2"/>
  <c r="AE584" i="2" s="1"/>
  <c r="AF585" i="2"/>
  <c r="AF586" i="2"/>
  <c r="AF587" i="2"/>
  <c r="AE587" i="2" s="1"/>
  <c r="AF588" i="2"/>
  <c r="AF589" i="2"/>
  <c r="AF590" i="2"/>
  <c r="AF591" i="2"/>
  <c r="AF592" i="2"/>
  <c r="AF593" i="2"/>
  <c r="AF594" i="2"/>
  <c r="AF595" i="2"/>
  <c r="AF596" i="2"/>
  <c r="AE596" i="2" s="1"/>
  <c r="AF597" i="2"/>
  <c r="AE597" i="2" s="1"/>
  <c r="AF598" i="2"/>
  <c r="AE598" i="2" s="1"/>
  <c r="AF599" i="2"/>
  <c r="AE599" i="2" s="1"/>
  <c r="AF600" i="2"/>
  <c r="AE600" i="2" s="1"/>
  <c r="AF601" i="2"/>
  <c r="AG601" i="2" s="1"/>
  <c r="AH601" i="2" s="1"/>
  <c r="AF602" i="2"/>
  <c r="AF603" i="2"/>
  <c r="AF604" i="2"/>
  <c r="AG604" i="2" s="1"/>
  <c r="AH604" i="2" s="1"/>
  <c r="AF605" i="2"/>
  <c r="AF606" i="2"/>
  <c r="AF607" i="2"/>
  <c r="AF608" i="2"/>
  <c r="AE608" i="2" s="1"/>
  <c r="AF609" i="2"/>
  <c r="AE609" i="2" s="1"/>
  <c r="AF610" i="2"/>
  <c r="AF611" i="2"/>
  <c r="AF612" i="2"/>
  <c r="AE612" i="2" s="1"/>
  <c r="AF613" i="2"/>
  <c r="AG613" i="2" s="1"/>
  <c r="AH613" i="2" s="1"/>
  <c r="AF614" i="2"/>
  <c r="AF615" i="2"/>
  <c r="AG615" i="2" s="1"/>
  <c r="AH615" i="2" s="1"/>
  <c r="AF616" i="2"/>
  <c r="AG616" i="2" s="1"/>
  <c r="AH616" i="2" s="1"/>
  <c r="AF617" i="2"/>
  <c r="AE617" i="2" s="1"/>
  <c r="AF618" i="2"/>
  <c r="AF619" i="2"/>
  <c r="AF620" i="2"/>
  <c r="AE620" i="2" s="1"/>
  <c r="AF621" i="2"/>
  <c r="AF622" i="2"/>
  <c r="AF623" i="2"/>
  <c r="AF624" i="2"/>
  <c r="AF625" i="2"/>
  <c r="AF626" i="2"/>
  <c r="AF627" i="2"/>
  <c r="AE627" i="2" s="1"/>
  <c r="AF628" i="2"/>
  <c r="AF629" i="2"/>
  <c r="AE629" i="2" s="1"/>
  <c r="AF630" i="2"/>
  <c r="AF631" i="2"/>
  <c r="AF632" i="2"/>
  <c r="AE632" i="2" s="1"/>
  <c r="AF633" i="2"/>
  <c r="AE633" i="2" s="1"/>
  <c r="AF634" i="2"/>
  <c r="AF635" i="2"/>
  <c r="AF636" i="2"/>
  <c r="AF637" i="2"/>
  <c r="AF638" i="2"/>
  <c r="AF639" i="2"/>
  <c r="AE639" i="2" s="1"/>
  <c r="AF640" i="2"/>
  <c r="AG640" i="2" s="1"/>
  <c r="AH640" i="2" s="1"/>
  <c r="AF641" i="2"/>
  <c r="AG641" i="2" s="1"/>
  <c r="AH641" i="2" s="1"/>
  <c r="AF642" i="2"/>
  <c r="AF643" i="2"/>
  <c r="AF644" i="2"/>
  <c r="AE644" i="2" s="1"/>
  <c r="AF645" i="2"/>
  <c r="AE645" i="2" s="1"/>
  <c r="AF646" i="2"/>
  <c r="AF647" i="2"/>
  <c r="AF648" i="2"/>
  <c r="AF649" i="2"/>
  <c r="AF650" i="2"/>
  <c r="AE650" i="2" s="1"/>
  <c r="AF651" i="2"/>
  <c r="AE651" i="2" s="1"/>
  <c r="AF652" i="2"/>
  <c r="AE652" i="2" s="1"/>
  <c r="AF653" i="2"/>
  <c r="AF654" i="2"/>
  <c r="AF655" i="2"/>
  <c r="AF656" i="2"/>
  <c r="AF657" i="2"/>
  <c r="AE657" i="2" s="1"/>
  <c r="AF658" i="2"/>
  <c r="AE658" i="2" s="1"/>
  <c r="AF659" i="2"/>
  <c r="AF660" i="2"/>
  <c r="AE660" i="2" s="1"/>
  <c r="AF661" i="2"/>
  <c r="AE661" i="2" s="1"/>
  <c r="AF662" i="2"/>
  <c r="AF663" i="2"/>
  <c r="AE663" i="2" s="1"/>
  <c r="AF664" i="2"/>
  <c r="AG664" i="2" s="1"/>
  <c r="AH664" i="2" s="1"/>
  <c r="AF665" i="2"/>
  <c r="AG665" i="2" s="1"/>
  <c r="AH665" i="2" s="1"/>
  <c r="AF666" i="2"/>
  <c r="AF667" i="2"/>
  <c r="AF668" i="2"/>
  <c r="AE668" i="2" s="1"/>
  <c r="AF669" i="2"/>
  <c r="AE669" i="2" s="1"/>
  <c r="AF670" i="2"/>
  <c r="AF671" i="2"/>
  <c r="AF672" i="2"/>
  <c r="AE672" i="2" s="1"/>
  <c r="AF673" i="2"/>
  <c r="AF674" i="2"/>
  <c r="AE674" i="2" s="1"/>
  <c r="AF675" i="2"/>
  <c r="AE675" i="2" s="1"/>
  <c r="AF676" i="2"/>
  <c r="AE676" i="2" s="1"/>
  <c r="AF677" i="2"/>
  <c r="AE677" i="2" s="1"/>
  <c r="AF678" i="2"/>
  <c r="AF679" i="2"/>
  <c r="AG679" i="2" s="1"/>
  <c r="AH679" i="2" s="1"/>
  <c r="AF680" i="2"/>
  <c r="AE680" i="2" s="1"/>
  <c r="AF681" i="2"/>
  <c r="AE681" i="2" s="1"/>
  <c r="AF682" i="2"/>
  <c r="AF683" i="2"/>
  <c r="AE683" i="2" s="1"/>
  <c r="AF684" i="2"/>
  <c r="AE684" i="2" s="1"/>
  <c r="AF685" i="2"/>
  <c r="AF686" i="2"/>
  <c r="AF687" i="2"/>
  <c r="AF688" i="2"/>
  <c r="AF689" i="2"/>
  <c r="AE689" i="2" s="1"/>
  <c r="AF690" i="2"/>
  <c r="AF691" i="2"/>
  <c r="AF692" i="2"/>
  <c r="AG692" i="2" s="1"/>
  <c r="AH692" i="2" s="1"/>
  <c r="AF693" i="2"/>
  <c r="AG693" i="2" s="1"/>
  <c r="AH693" i="2" s="1"/>
  <c r="AF694" i="2"/>
  <c r="AF695" i="2"/>
  <c r="AF696" i="2"/>
  <c r="AF697" i="2"/>
  <c r="AE697" i="2" s="1"/>
  <c r="AF698" i="2"/>
  <c r="AF699" i="2"/>
  <c r="AE699" i="2" s="1"/>
  <c r="AF700" i="2"/>
  <c r="AE700" i="2" s="1"/>
  <c r="AF701" i="2"/>
  <c r="AF702" i="2"/>
  <c r="AE702" i="2" s="1"/>
  <c r="AF703" i="2"/>
  <c r="AG703" i="2" s="1"/>
  <c r="AH703" i="2" s="1"/>
  <c r="AF704" i="2"/>
  <c r="AG704" i="2" s="1"/>
  <c r="AH704" i="2" s="1"/>
  <c r="AF705" i="2"/>
  <c r="AE705" i="2" s="1"/>
  <c r="AF706" i="2"/>
  <c r="AF707" i="2"/>
  <c r="AF708" i="2"/>
  <c r="AF709" i="2"/>
  <c r="AF710" i="2"/>
  <c r="AF711" i="2"/>
  <c r="AE711" i="2" s="1"/>
  <c r="AF712" i="2"/>
  <c r="AF713" i="2"/>
  <c r="AF714" i="2"/>
  <c r="AF715" i="2"/>
  <c r="AF716" i="2"/>
  <c r="AE716" i="2" s="1"/>
  <c r="AF717" i="2"/>
  <c r="AE717" i="2" s="1"/>
  <c r="AF718" i="2"/>
  <c r="AE718" i="2" s="1"/>
  <c r="AF719" i="2"/>
  <c r="AF720" i="2"/>
  <c r="AF721" i="2"/>
  <c r="AF722" i="2"/>
  <c r="AF723" i="2"/>
  <c r="AE723" i="2" s="1"/>
  <c r="AF724" i="2"/>
  <c r="AG724" i="2" s="1"/>
  <c r="AH724" i="2" s="1"/>
  <c r="AF725" i="2"/>
  <c r="AE725" i="2" s="1"/>
  <c r="AF726" i="2"/>
  <c r="AF727" i="2"/>
  <c r="AF728" i="2"/>
  <c r="AF729" i="2"/>
  <c r="AE729" i="2" s="1"/>
  <c r="AF730" i="2"/>
  <c r="AF731" i="2"/>
  <c r="AG731" i="2" s="1"/>
  <c r="AH731" i="2" s="1"/>
  <c r="AF732" i="2"/>
  <c r="AF733" i="2"/>
  <c r="AF734" i="2"/>
  <c r="AF735" i="2"/>
  <c r="AG735" i="2" s="1"/>
  <c r="AH735" i="2" s="1"/>
  <c r="AF736" i="2"/>
  <c r="AF737" i="2"/>
  <c r="AE737" i="2" s="1"/>
  <c r="AF738" i="2"/>
  <c r="AG738" i="2" s="1"/>
  <c r="AH738" i="2" s="1"/>
  <c r="AF739" i="2"/>
  <c r="AF740" i="2"/>
  <c r="AE740" i="2" s="1"/>
  <c r="AF741" i="2"/>
  <c r="AE741" i="2" s="1"/>
  <c r="AF742" i="2"/>
  <c r="AF743" i="2"/>
  <c r="AF744" i="2"/>
  <c r="AE744" i="2" s="1"/>
  <c r="AF745" i="2"/>
  <c r="AF746" i="2"/>
  <c r="AF747" i="2"/>
  <c r="AG747" i="2" s="1"/>
  <c r="AH747" i="2" s="1"/>
  <c r="AF748" i="2"/>
  <c r="AE748" i="2" s="1"/>
  <c r="AF749" i="2"/>
  <c r="AE749" i="2" s="1"/>
  <c r="AF750" i="2"/>
  <c r="AF751" i="2"/>
  <c r="AF752" i="2"/>
  <c r="AE752" i="2" s="1"/>
  <c r="AF753" i="2"/>
  <c r="AE753" i="2" s="1"/>
  <c r="AF754" i="2"/>
  <c r="AF755" i="2"/>
  <c r="AF756" i="2"/>
  <c r="AF757" i="2"/>
  <c r="AF758" i="2"/>
  <c r="AG758" i="2" s="1"/>
  <c r="AH758" i="2" s="1"/>
  <c r="AF759" i="2"/>
  <c r="AG759" i="2" s="1"/>
  <c r="AH759" i="2" s="1"/>
  <c r="AF760" i="2"/>
  <c r="AE760" i="2" s="1"/>
  <c r="AF761" i="2"/>
  <c r="AF762" i="2"/>
  <c r="AG762" i="2" s="1"/>
  <c r="AH762" i="2" s="1"/>
  <c r="AF763" i="2"/>
  <c r="AF764" i="2"/>
  <c r="AE764" i="2" s="1"/>
  <c r="AF765" i="2"/>
  <c r="AF766" i="2"/>
  <c r="AF767" i="2"/>
  <c r="AE767" i="2" s="1"/>
  <c r="AF768" i="2"/>
  <c r="AF769" i="2"/>
  <c r="AF770" i="2"/>
  <c r="AF771" i="2"/>
  <c r="AE771" i="2" s="1"/>
  <c r="AF772" i="2"/>
  <c r="AF773" i="2"/>
  <c r="AE773" i="2" s="1"/>
  <c r="AF774" i="2"/>
  <c r="AF775" i="2"/>
  <c r="AF776" i="2"/>
  <c r="AE776" i="2" s="1"/>
  <c r="AF777" i="2"/>
  <c r="AG777" i="2" s="1"/>
  <c r="AH777" i="2" s="1"/>
  <c r="AF778" i="2"/>
  <c r="AG778" i="2" s="1"/>
  <c r="AH778" i="2" s="1"/>
  <c r="AF779" i="2"/>
  <c r="AF780" i="2"/>
  <c r="AE780" i="2" s="1"/>
  <c r="AF781" i="2"/>
  <c r="AF782" i="2"/>
  <c r="AE782" i="2" s="1"/>
  <c r="AF783" i="2"/>
  <c r="AF784" i="2"/>
  <c r="AG784" i="2" s="1"/>
  <c r="AH784" i="2" s="1"/>
  <c r="AF785" i="2"/>
  <c r="AG785" i="2" s="1"/>
  <c r="AH785" i="2" s="1"/>
  <c r="AF786" i="2"/>
  <c r="AF787" i="2"/>
  <c r="AF788" i="2"/>
  <c r="AF789" i="2"/>
  <c r="AE789" i="2" s="1"/>
  <c r="AF790" i="2"/>
  <c r="AE790" i="2" s="1"/>
  <c r="AF791" i="2"/>
  <c r="AE791" i="2" s="1"/>
  <c r="AF792" i="2"/>
  <c r="AE792" i="2" s="1"/>
  <c r="AF793" i="2"/>
  <c r="AF794" i="2"/>
  <c r="AF795" i="2"/>
  <c r="AF796" i="2"/>
  <c r="AE796" i="2" s="1"/>
  <c r="AF797" i="2"/>
  <c r="AF798" i="2"/>
  <c r="AG798" i="2" s="1"/>
  <c r="AH798" i="2" s="1"/>
  <c r="AF799" i="2"/>
  <c r="AF800" i="2"/>
  <c r="AE800" i="2" s="1"/>
  <c r="AF801" i="2"/>
  <c r="AE801" i="2" s="1"/>
  <c r="AF802" i="2"/>
  <c r="AE802" i="2" s="1"/>
  <c r="AF803" i="2"/>
  <c r="AE803" i="2" s="1"/>
  <c r="AF804" i="2"/>
  <c r="AE804" i="2" s="1"/>
  <c r="AF805" i="2"/>
  <c r="AF806" i="2"/>
  <c r="AF807" i="2"/>
  <c r="AF808" i="2"/>
  <c r="AF809" i="2"/>
  <c r="AF810" i="2"/>
  <c r="AF811" i="2"/>
  <c r="AG811" i="2" s="1"/>
  <c r="AH811" i="2" s="1"/>
  <c r="AF812" i="2"/>
  <c r="AE812" i="2" s="1"/>
  <c r="AF813" i="2"/>
  <c r="AE813" i="2" s="1"/>
  <c r="AF814" i="2"/>
  <c r="AG814" i="2" s="1"/>
  <c r="AH814" i="2" s="1"/>
  <c r="AF815" i="2"/>
  <c r="AF816" i="2"/>
  <c r="AE816" i="2" s="1"/>
  <c r="AF817" i="2"/>
  <c r="AF818" i="2"/>
  <c r="AF819" i="2"/>
  <c r="AE819" i="2" s="1"/>
  <c r="AF820" i="2"/>
  <c r="AE820" i="2" s="1"/>
  <c r="AF821" i="2"/>
  <c r="AF822" i="2"/>
  <c r="AG822" i="2" s="1"/>
  <c r="AH822" i="2" s="1"/>
  <c r="AF823" i="2"/>
  <c r="AF824" i="2"/>
  <c r="AE824" i="2" s="1"/>
  <c r="AF825" i="2"/>
  <c r="AE825" i="2" s="1"/>
  <c r="AF826" i="2"/>
  <c r="AF827" i="2"/>
  <c r="AG827" i="2" s="1"/>
  <c r="AH827" i="2" s="1"/>
  <c r="AF828" i="2"/>
  <c r="AF829" i="2"/>
  <c r="AE829" i="2" s="1"/>
  <c r="AF830" i="2"/>
  <c r="AF831" i="2"/>
  <c r="AG831" i="2" s="1"/>
  <c r="AH831" i="2" s="1"/>
  <c r="AF832" i="2"/>
  <c r="AE832" i="2" s="1"/>
  <c r="AF833" i="2"/>
  <c r="AE833" i="2" s="1"/>
  <c r="AF834" i="2"/>
  <c r="AE834" i="2" s="1"/>
  <c r="AF835" i="2"/>
  <c r="AG835" i="2" s="1"/>
  <c r="AH835" i="2" s="1"/>
  <c r="AF836" i="2"/>
  <c r="AF837" i="2"/>
  <c r="AE837" i="2" s="1"/>
  <c r="AF838" i="2"/>
  <c r="AF839" i="2"/>
  <c r="AF840" i="2"/>
  <c r="AF841" i="2"/>
  <c r="AF842" i="2"/>
  <c r="AF843" i="2"/>
  <c r="AF844" i="2"/>
  <c r="AF845" i="2"/>
  <c r="AF846" i="2"/>
  <c r="AF847" i="2"/>
  <c r="AF848" i="2"/>
  <c r="AE848" i="2" s="1"/>
  <c r="AF849" i="2"/>
  <c r="AE849" i="2" s="1"/>
  <c r="AF850" i="2"/>
  <c r="AF851" i="2"/>
  <c r="AG851" i="2" s="1"/>
  <c r="AH851" i="2" s="1"/>
  <c r="AF852" i="2"/>
  <c r="AE852" i="2" s="1"/>
  <c r="AF853" i="2"/>
  <c r="AE853" i="2" s="1"/>
  <c r="AF854" i="2"/>
  <c r="AF855" i="2"/>
  <c r="AF856" i="2"/>
  <c r="AE856" i="2" s="1"/>
  <c r="AF857" i="2"/>
  <c r="AE857" i="2" s="1"/>
  <c r="AF858" i="2"/>
  <c r="AF859" i="2"/>
  <c r="AF860" i="2"/>
  <c r="AE860" i="2" s="1"/>
  <c r="AF861" i="2"/>
  <c r="AF862" i="2"/>
  <c r="AF863" i="2"/>
  <c r="AG863" i="2" s="1"/>
  <c r="AH863" i="2" s="1"/>
  <c r="AF864" i="2"/>
  <c r="AF865" i="2"/>
  <c r="AF866" i="2"/>
  <c r="AG866" i="2" s="1"/>
  <c r="AH866" i="2" s="1"/>
  <c r="AF867" i="2"/>
  <c r="AF868" i="2"/>
  <c r="AG868" i="2" s="1"/>
  <c r="AH868" i="2" s="1"/>
  <c r="AF869" i="2"/>
  <c r="AF870" i="2"/>
  <c r="AF871" i="2"/>
  <c r="AF872" i="2"/>
  <c r="AG872" i="2" s="1"/>
  <c r="AH872" i="2" s="1"/>
  <c r="AF873" i="2"/>
  <c r="AF874" i="2"/>
  <c r="AE874" i="2" s="1"/>
  <c r="AF875" i="2"/>
  <c r="AE875" i="2" s="1"/>
  <c r="AF876" i="2"/>
  <c r="AF877" i="2"/>
  <c r="AF878" i="2"/>
  <c r="AF879" i="2"/>
  <c r="AF880" i="2"/>
  <c r="AG880" i="2" s="1"/>
  <c r="AH880" i="2" s="1"/>
  <c r="AF881" i="2"/>
  <c r="AF882" i="2"/>
  <c r="AF883" i="2"/>
  <c r="AF884" i="2"/>
  <c r="AE884" i="2" s="1"/>
  <c r="AF885" i="2"/>
  <c r="AG885" i="2" s="1"/>
  <c r="AH885" i="2" s="1"/>
  <c r="AF886" i="2"/>
  <c r="AG886" i="2" s="1"/>
  <c r="AH886" i="2" s="1"/>
  <c r="AF887" i="2"/>
  <c r="AF888" i="2"/>
  <c r="AF889" i="2"/>
  <c r="AF890" i="2"/>
  <c r="AF891" i="2"/>
  <c r="AF892" i="2"/>
  <c r="AE892" i="2" s="1"/>
  <c r="AF893" i="2"/>
  <c r="AF894" i="2"/>
  <c r="AE894" i="2" s="1"/>
  <c r="AF895" i="2"/>
  <c r="AF896" i="2"/>
  <c r="AE896" i="2" s="1"/>
  <c r="AF897" i="2"/>
  <c r="AE897" i="2" s="1"/>
  <c r="AF898" i="2"/>
  <c r="AE898" i="2" s="1"/>
  <c r="AF899" i="2"/>
  <c r="AE899" i="2" s="1"/>
  <c r="AF900" i="2"/>
  <c r="AF901" i="2"/>
  <c r="AF902" i="2"/>
  <c r="AF903" i="2"/>
  <c r="AF904" i="2"/>
  <c r="AE904" i="2" s="1"/>
  <c r="AF905" i="2"/>
  <c r="AE905" i="2" s="1"/>
  <c r="AF906" i="2"/>
  <c r="AF907" i="2"/>
  <c r="AF908" i="2"/>
  <c r="AF909" i="2"/>
  <c r="AE909" i="2" s="1"/>
  <c r="AF910" i="2"/>
  <c r="AF911" i="2"/>
  <c r="AF912" i="2"/>
  <c r="AE912" i="2" s="1"/>
  <c r="AF913" i="2"/>
  <c r="AF914" i="2"/>
  <c r="AF915" i="2"/>
  <c r="AE915" i="2" s="1"/>
  <c r="AF916" i="2"/>
  <c r="AE916" i="2" s="1"/>
  <c r="AF917" i="2"/>
  <c r="AE917" i="2" s="1"/>
  <c r="AF918" i="2"/>
  <c r="AF919" i="2"/>
  <c r="AG919" i="2" s="1"/>
  <c r="AH919" i="2" s="1"/>
  <c r="AF920" i="2"/>
  <c r="AF921" i="2"/>
  <c r="AE921" i="2" s="1"/>
  <c r="AF922" i="2"/>
  <c r="AF923" i="2"/>
  <c r="AE923" i="2" s="1"/>
  <c r="AF924" i="2"/>
  <c r="AE924" i="2" s="1"/>
  <c r="AF925" i="2"/>
  <c r="AF926" i="2"/>
  <c r="AF927" i="2"/>
  <c r="AF928" i="2"/>
  <c r="AG928" i="2" s="1"/>
  <c r="AH928" i="2" s="1"/>
  <c r="AF929" i="2"/>
  <c r="AF930" i="2"/>
  <c r="AG930" i="2" s="1"/>
  <c r="AH930" i="2" s="1"/>
  <c r="AF931" i="2"/>
  <c r="AF932" i="2"/>
  <c r="AF933" i="2"/>
  <c r="AE933" i="2" s="1"/>
  <c r="AF934" i="2"/>
  <c r="AE934" i="2" s="1"/>
  <c r="AF935" i="2"/>
  <c r="AE935" i="2" s="1"/>
  <c r="AF936" i="2"/>
  <c r="AE936" i="2" s="1"/>
  <c r="AF937" i="2"/>
  <c r="AE937" i="2" s="1"/>
  <c r="AF938" i="2"/>
  <c r="AF939" i="2"/>
  <c r="AF940" i="2"/>
  <c r="AE940" i="2" s="1"/>
  <c r="AF941" i="2"/>
  <c r="AG941" i="2" s="1"/>
  <c r="AH941" i="2" s="1"/>
  <c r="AF942" i="2"/>
  <c r="AF943" i="2"/>
  <c r="AG943" i="2" s="1"/>
  <c r="AH943" i="2" s="1"/>
  <c r="AF944" i="2"/>
  <c r="AE944" i="2" s="1"/>
  <c r="AF945" i="2"/>
  <c r="AF946" i="2"/>
  <c r="AF947" i="2"/>
  <c r="AG947" i="2" s="1"/>
  <c r="AH947" i="2" s="1"/>
  <c r="AF948" i="2"/>
  <c r="AE948" i="2" s="1"/>
  <c r="AF949" i="2"/>
  <c r="AE949" i="2" s="1"/>
  <c r="AF950" i="2"/>
  <c r="AF951" i="2"/>
  <c r="AF952" i="2"/>
  <c r="AE952" i="2" s="1"/>
  <c r="AF953" i="2"/>
  <c r="AE953" i="2" s="1"/>
  <c r="AF954" i="2"/>
  <c r="AG954" i="2" s="1"/>
  <c r="AH954" i="2" s="1"/>
  <c r="AF955" i="2"/>
  <c r="AF956" i="2"/>
  <c r="AF957" i="2"/>
  <c r="AE957" i="2" s="1"/>
  <c r="AF958" i="2"/>
  <c r="AF959" i="2"/>
  <c r="AF960" i="2"/>
  <c r="AF961" i="2"/>
  <c r="AF962" i="2"/>
  <c r="AF963" i="2"/>
  <c r="AF964" i="2"/>
  <c r="AE964" i="2" s="1"/>
  <c r="AF965" i="2"/>
  <c r="AE965" i="2" s="1"/>
  <c r="AF966" i="2"/>
  <c r="AF967" i="2"/>
  <c r="AF968" i="2"/>
  <c r="AE968" i="2" s="1"/>
  <c r="AF969" i="2"/>
  <c r="AG969" i="2" s="1"/>
  <c r="AH969" i="2" s="1"/>
  <c r="AF970" i="2"/>
  <c r="AG970" i="2" s="1"/>
  <c r="AH970" i="2" s="1"/>
  <c r="AF971" i="2"/>
  <c r="AF972" i="2"/>
  <c r="AF973" i="2"/>
  <c r="AF974" i="2"/>
  <c r="AF975" i="2"/>
  <c r="AF976" i="2"/>
  <c r="AG976" i="2" s="1"/>
  <c r="AH976" i="2" s="1"/>
  <c r="AF977" i="2"/>
  <c r="AF978" i="2"/>
  <c r="AG978" i="2" s="1"/>
  <c r="AH978" i="2" s="1"/>
  <c r="AF979" i="2"/>
  <c r="AF980" i="2"/>
  <c r="AF981" i="2"/>
  <c r="AG981" i="2" s="1"/>
  <c r="AH981" i="2" s="1"/>
  <c r="AF982" i="2"/>
  <c r="AG982" i="2" s="1"/>
  <c r="AH982" i="2" s="1"/>
  <c r="AF983" i="2"/>
  <c r="AE983" i="2" s="1"/>
  <c r="AF984" i="2"/>
  <c r="AE984" i="2" s="1"/>
  <c r="AF985" i="2"/>
  <c r="AF986" i="2"/>
  <c r="AF987" i="2"/>
  <c r="AF988" i="2"/>
  <c r="AE988" i="2" s="1"/>
  <c r="AF989" i="2"/>
  <c r="AE989" i="2" s="1"/>
  <c r="AF990" i="2"/>
  <c r="AF991" i="2"/>
  <c r="AF992" i="2"/>
  <c r="AE992" i="2" s="1"/>
  <c r="AF993" i="2"/>
  <c r="AE993" i="2" s="1"/>
  <c r="AF994" i="2"/>
  <c r="AF995" i="2"/>
  <c r="AF996" i="2"/>
  <c r="AE996" i="2" s="1"/>
  <c r="AF997" i="2"/>
  <c r="AF998" i="2"/>
  <c r="AF999" i="2"/>
  <c r="AF1000" i="2"/>
  <c r="AE1000" i="2" s="1"/>
  <c r="AF1001" i="2"/>
  <c r="AF1002" i="2"/>
  <c r="AF1003" i="2"/>
  <c r="AF1004" i="2"/>
  <c r="AE1004" i="2" s="1"/>
  <c r="AF1005" i="2"/>
  <c r="AE1005" i="2" s="1"/>
  <c r="AF1006" i="2"/>
  <c r="AE1006" i="2" s="1"/>
  <c r="AF1007" i="2"/>
  <c r="AF1008" i="2"/>
  <c r="AF1009" i="2"/>
  <c r="AE1009" i="2" s="1"/>
  <c r="AF1010" i="2"/>
  <c r="AF1011" i="2"/>
  <c r="AF1012" i="2"/>
  <c r="AF1013" i="2"/>
  <c r="AG1013" i="2" s="1"/>
  <c r="AH1013" i="2" s="1"/>
  <c r="AF1014" i="2"/>
  <c r="AF1015" i="2"/>
  <c r="AF1016" i="2"/>
  <c r="AE1016" i="2" s="1"/>
  <c r="AF1017" i="2"/>
  <c r="AE1017" i="2" s="1"/>
  <c r="AF1018" i="2"/>
  <c r="AF1019" i="2"/>
  <c r="AG1019" i="2" s="1"/>
  <c r="AH1019" i="2" s="1"/>
  <c r="AF1020" i="2"/>
  <c r="AF1021" i="2"/>
  <c r="AF1022" i="2"/>
  <c r="AF1023" i="2"/>
  <c r="AF1024" i="2"/>
  <c r="AF1025" i="2"/>
  <c r="AE1025" i="2" s="1"/>
  <c r="AF1026" i="2"/>
  <c r="AF1027" i="2"/>
  <c r="AF1028" i="2"/>
  <c r="AE1028" i="2" s="1"/>
  <c r="AF1029" i="2"/>
  <c r="AE1029" i="2" s="1"/>
  <c r="AF1030" i="2"/>
  <c r="AE1030" i="2" s="1"/>
  <c r="AF1031" i="2"/>
  <c r="AF1032" i="2"/>
  <c r="AF1033" i="2"/>
  <c r="AF1034" i="2"/>
  <c r="AF1035" i="2"/>
  <c r="AF1036" i="2"/>
  <c r="AE1036" i="2" s="1"/>
  <c r="AF1037" i="2"/>
  <c r="AF1038" i="2"/>
  <c r="AF1039" i="2"/>
  <c r="AF1040" i="2"/>
  <c r="AE1040" i="2" s="1"/>
  <c r="AF1041" i="2"/>
  <c r="AE1041" i="2" s="1"/>
  <c r="AF1042" i="2"/>
  <c r="AE1042" i="2" s="1"/>
  <c r="AF1043" i="2"/>
  <c r="AE1043" i="2" s="1"/>
  <c r="AF1044" i="2"/>
  <c r="AE1044" i="2" s="1"/>
  <c r="AF1045" i="2"/>
  <c r="AE1045" i="2" s="1"/>
  <c r="AF1046" i="2"/>
  <c r="AF1047" i="2"/>
  <c r="AF1048" i="2"/>
  <c r="AF1049" i="2"/>
  <c r="AF1050" i="2"/>
  <c r="AF1051" i="2"/>
  <c r="AG1051" i="2" s="1"/>
  <c r="AH1051" i="2" s="1"/>
  <c r="AF1052" i="2"/>
  <c r="AE1052" i="2" s="1"/>
  <c r="AF1053" i="2"/>
  <c r="AE1053" i="2" s="1"/>
  <c r="AF1054" i="2"/>
  <c r="AF1055" i="2"/>
  <c r="AE1055" i="2" s="1"/>
  <c r="AF1056" i="2"/>
  <c r="AE1056" i="2" s="1"/>
  <c r="AF1057" i="2"/>
  <c r="AE1057" i="2" s="1"/>
  <c r="AF1058" i="2"/>
  <c r="AF1059" i="2"/>
  <c r="AG1059" i="2" s="1"/>
  <c r="AH1059" i="2" s="1"/>
  <c r="AF1060" i="2"/>
  <c r="AE1060" i="2" s="1"/>
  <c r="AF1061" i="2"/>
  <c r="AE1061" i="2" s="1"/>
  <c r="AF1062" i="2"/>
  <c r="AF1063" i="2"/>
  <c r="AF1064" i="2"/>
  <c r="AF1065" i="2"/>
  <c r="AE1065" i="2" s="1"/>
  <c r="AF1066" i="2"/>
  <c r="AE1066" i="2" s="1"/>
  <c r="AF1067" i="2"/>
  <c r="AE1067" i="2" s="1"/>
  <c r="AF1068" i="2"/>
  <c r="AE1068" i="2" s="1"/>
  <c r="AF1069" i="2"/>
  <c r="AF1070" i="2"/>
  <c r="AF1071" i="2"/>
  <c r="AF1072" i="2"/>
  <c r="AF1073" i="2"/>
  <c r="AE1073" i="2" s="1"/>
  <c r="AF1074" i="2"/>
  <c r="AF1075" i="2"/>
  <c r="AF1076" i="2"/>
  <c r="AE1076" i="2" s="1"/>
  <c r="AF1077" i="2"/>
  <c r="AE1077" i="2" s="1"/>
  <c r="AF1078" i="2"/>
  <c r="AE1078" i="2" s="1"/>
  <c r="AF1079" i="2"/>
  <c r="AE1079" i="2" s="1"/>
  <c r="AF1080" i="2"/>
  <c r="AE1080" i="2" s="1"/>
  <c r="AF1081" i="2"/>
  <c r="AE1081" i="2" s="1"/>
  <c r="AF1082" i="2"/>
  <c r="AF1083" i="2"/>
  <c r="AF1084" i="2"/>
  <c r="AF1085" i="2"/>
  <c r="AF1086" i="2"/>
  <c r="AF1087" i="2"/>
  <c r="AF1088" i="2"/>
  <c r="AE1088" i="2" s="1"/>
  <c r="AF1089" i="2"/>
  <c r="AE1089" i="2" s="1"/>
  <c r="AF1090" i="2"/>
  <c r="AF1091" i="2"/>
  <c r="AE1091" i="2" s="1"/>
  <c r="AF1092" i="2"/>
  <c r="AE1092" i="2" s="1"/>
  <c r="AF1093" i="2"/>
  <c r="AE1093" i="2" s="1"/>
  <c r="AF1094" i="2"/>
  <c r="AE1094" i="2" s="1"/>
  <c r="AF1095" i="2"/>
  <c r="AF1096" i="2"/>
  <c r="AE1096" i="2" s="1"/>
  <c r="AF1097" i="2"/>
  <c r="AF1098" i="2"/>
  <c r="AF1099" i="2"/>
  <c r="AG1099" i="2" s="1"/>
  <c r="AH1099" i="2" s="1"/>
  <c r="AF1100" i="2"/>
  <c r="AF1101" i="2"/>
  <c r="AE1101" i="2" s="1"/>
  <c r="AF1102" i="2"/>
  <c r="AE1102" i="2" s="1"/>
  <c r="AF1103" i="2"/>
  <c r="AE1103" i="2" s="1"/>
  <c r="AF1104" i="2"/>
  <c r="AE1104" i="2" s="1"/>
  <c r="AF1105" i="2"/>
  <c r="AF1106" i="2"/>
  <c r="AF1107" i="2"/>
  <c r="AF1108" i="2"/>
  <c r="AE1108" i="2" s="1"/>
  <c r="AF1109" i="2"/>
  <c r="AG1109" i="2" s="1"/>
  <c r="AH1109" i="2" s="1"/>
  <c r="AF1110" i="2"/>
  <c r="AF1111" i="2"/>
  <c r="AF1112" i="2"/>
  <c r="AF1113" i="2"/>
  <c r="AE1113" i="2" s="1"/>
  <c r="AF1114" i="2"/>
  <c r="AF1115" i="2"/>
  <c r="AF1116" i="2"/>
  <c r="AE1116" i="2" s="1"/>
  <c r="AF1117" i="2"/>
  <c r="AF1118" i="2"/>
  <c r="AF1119" i="2"/>
  <c r="AG1119" i="2" s="1"/>
  <c r="AH1119" i="2" s="1"/>
  <c r="AF1120" i="2"/>
  <c r="AE1120" i="2" s="1"/>
  <c r="AF1121" i="2"/>
  <c r="AE1121" i="2" s="1"/>
  <c r="AF1122" i="2"/>
  <c r="AF1123" i="2"/>
  <c r="AF1124" i="2"/>
  <c r="AF1125" i="2"/>
  <c r="AF1126" i="2"/>
  <c r="AE1126" i="2" s="1"/>
  <c r="AF1127" i="2"/>
  <c r="AF1128" i="2"/>
  <c r="AE1128" i="2" s="1"/>
  <c r="AF1129" i="2"/>
  <c r="AF1130" i="2"/>
  <c r="AF1131" i="2"/>
  <c r="AF1132" i="2"/>
  <c r="AF1133" i="2"/>
  <c r="AE1133" i="2" s="1"/>
  <c r="AF1134" i="2"/>
  <c r="AF1135" i="2"/>
  <c r="AG1135" i="2" s="1"/>
  <c r="AH1135" i="2" s="1"/>
  <c r="AF1136" i="2"/>
  <c r="AE1136" i="2" s="1"/>
  <c r="AF1137" i="2"/>
  <c r="AE1137" i="2" s="1"/>
  <c r="AF1138" i="2"/>
  <c r="AE1138" i="2" s="1"/>
  <c r="AF1139" i="2"/>
  <c r="AF1140" i="2"/>
  <c r="AE1140" i="2" s="1"/>
  <c r="AF1141" i="2"/>
  <c r="AF1142" i="2"/>
  <c r="AF1143" i="2"/>
  <c r="AF1144" i="2"/>
  <c r="AE1144" i="2" s="1"/>
  <c r="AF1145" i="2"/>
  <c r="AF1146" i="2"/>
  <c r="AF1147" i="2"/>
  <c r="AF1148" i="2"/>
  <c r="AF1149" i="2"/>
  <c r="AE1149" i="2" s="1"/>
  <c r="AF1150" i="2"/>
  <c r="AF1151" i="2"/>
  <c r="AE1151" i="2" s="1"/>
  <c r="AF1152" i="2"/>
  <c r="AF1153" i="2"/>
  <c r="AE1153" i="2" s="1"/>
  <c r="AF1154" i="2"/>
  <c r="AF1155" i="2"/>
  <c r="AF1156" i="2"/>
  <c r="AE1156" i="2" s="1"/>
  <c r="AF1157" i="2"/>
  <c r="AG1157" i="2" s="1"/>
  <c r="AH1157" i="2" s="1"/>
  <c r="AF1158" i="2"/>
  <c r="AF1159" i="2"/>
  <c r="AG1159" i="2" s="1"/>
  <c r="AH1159" i="2" s="1"/>
  <c r="AF1160" i="2"/>
  <c r="AE1160" i="2" s="1"/>
  <c r="AF1161" i="2"/>
  <c r="AE1161" i="2" s="1"/>
  <c r="AF1162" i="2"/>
  <c r="AF1163" i="2"/>
  <c r="AE1163" i="2" s="1"/>
  <c r="AF1164" i="2"/>
  <c r="AE1164" i="2" s="1"/>
  <c r="AF1165" i="2"/>
  <c r="AF1166" i="2"/>
  <c r="AE1166" i="2" s="1"/>
  <c r="AF1167" i="2"/>
  <c r="AF1168" i="2"/>
  <c r="AG1168" i="2" s="1"/>
  <c r="AH1168" i="2" s="1"/>
  <c r="AF1169" i="2"/>
  <c r="AF1170" i="2"/>
  <c r="AF1171" i="2"/>
  <c r="AF1172" i="2"/>
  <c r="AF1173" i="2"/>
  <c r="AE1173" i="2" s="1"/>
  <c r="AF1174" i="2"/>
  <c r="AE1174" i="2" s="1"/>
  <c r="AF1175" i="2"/>
  <c r="AF1176" i="2"/>
  <c r="AE1176" i="2" s="1"/>
  <c r="AF1177" i="2"/>
  <c r="AE1177" i="2" s="1"/>
  <c r="AF1178" i="2"/>
  <c r="AF1179" i="2"/>
  <c r="AF1180" i="2"/>
  <c r="AE1180" i="2" s="1"/>
  <c r="AF1181" i="2"/>
  <c r="AF1182" i="2"/>
  <c r="AF1183" i="2"/>
  <c r="AG1183" i="2" s="1"/>
  <c r="AH1183" i="2" s="1"/>
  <c r="AF1184" i="2"/>
  <c r="AG1184" i="2" s="1"/>
  <c r="AH1184" i="2" s="1"/>
  <c r="AF1185" i="2"/>
  <c r="AE1185" i="2" s="1"/>
  <c r="AF1186" i="2"/>
  <c r="AF1187" i="2"/>
  <c r="AF1188" i="2"/>
  <c r="AE1188" i="2" s="1"/>
  <c r="AF1189" i="2"/>
  <c r="AE1189" i="2" s="1"/>
  <c r="AF1190" i="2"/>
  <c r="AF1191" i="2"/>
  <c r="AF1192" i="2"/>
  <c r="AE1192" i="2" s="1"/>
  <c r="AF1193" i="2"/>
  <c r="AF1194" i="2"/>
  <c r="AF1195" i="2"/>
  <c r="AF1196" i="2"/>
  <c r="AF1197" i="2"/>
  <c r="AE1197" i="2" s="1"/>
  <c r="AF1198" i="2"/>
  <c r="AE1198" i="2" s="1"/>
  <c r="AF1199" i="2"/>
  <c r="AE1199" i="2" s="1"/>
  <c r="AF1200" i="2"/>
  <c r="AE1200" i="2" s="1"/>
  <c r="AF1201" i="2"/>
  <c r="AE1201" i="2" s="1"/>
  <c r="AF1202" i="2"/>
  <c r="AF1203" i="2"/>
  <c r="AF1204" i="2"/>
  <c r="AE1204" i="2" s="1"/>
  <c r="AF1205" i="2"/>
  <c r="AE1205" i="2" s="1"/>
  <c r="AF1206" i="2"/>
  <c r="AF1207" i="2"/>
  <c r="AF1208" i="2"/>
  <c r="AF1209" i="2"/>
  <c r="AE1209" i="2" s="1"/>
  <c r="AF1210" i="2"/>
  <c r="AF1211" i="2"/>
  <c r="AF1212" i="2"/>
  <c r="AE1212" i="2" s="1"/>
  <c r="AF1213" i="2"/>
  <c r="AF1214" i="2"/>
  <c r="AF1215" i="2"/>
  <c r="AF1216" i="2"/>
  <c r="AE1216" i="2" s="1"/>
  <c r="AF1217" i="2"/>
  <c r="AG1217" i="2" s="1"/>
  <c r="AH1217" i="2" s="1"/>
  <c r="AF1218" i="2"/>
  <c r="AF1219" i="2"/>
  <c r="AF1220" i="2"/>
  <c r="AE1220" i="2" s="1"/>
  <c r="AF1221" i="2"/>
  <c r="AE1221" i="2" s="1"/>
  <c r="AF1222" i="2"/>
  <c r="AE1222" i="2" s="1"/>
  <c r="AF1223" i="2"/>
  <c r="AE1223" i="2" s="1"/>
  <c r="AF1224" i="2"/>
  <c r="AE1224" i="2" s="1"/>
  <c r="AF1225" i="2"/>
  <c r="AE1225" i="2" s="1"/>
  <c r="AF1226" i="2"/>
  <c r="AF1227" i="2"/>
  <c r="AF1228" i="2"/>
  <c r="AE1228" i="2" s="1"/>
  <c r="AF1229" i="2"/>
  <c r="AG1229" i="2" s="1"/>
  <c r="AH1229" i="2" s="1"/>
  <c r="AF1230" i="2"/>
  <c r="AF1231" i="2"/>
  <c r="AF1232" i="2"/>
  <c r="AF1233" i="2"/>
  <c r="AE1233" i="2" s="1"/>
  <c r="AF1234" i="2"/>
  <c r="AE1234" i="2" s="1"/>
  <c r="AF1235" i="2"/>
  <c r="AE1235" i="2" s="1"/>
  <c r="AF1236" i="2"/>
  <c r="AE1236" i="2" s="1"/>
  <c r="AF1237" i="2"/>
  <c r="AE1237" i="2" s="1"/>
  <c r="AF1238" i="2"/>
  <c r="AF1239" i="2"/>
  <c r="AG1239" i="2" s="1"/>
  <c r="AH1239" i="2" s="1"/>
  <c r="AF1240" i="2"/>
  <c r="AF1241" i="2"/>
  <c r="AE1241" i="2" s="1"/>
  <c r="AF1242" i="2"/>
  <c r="AF1243" i="2"/>
  <c r="AG1243" i="2" s="1"/>
  <c r="AH1243" i="2" s="1"/>
  <c r="AF1244" i="2"/>
  <c r="AF1245" i="2"/>
  <c r="AE1245" i="2" s="1"/>
  <c r="AF1246" i="2"/>
  <c r="AF1247" i="2"/>
  <c r="AE1247" i="2" s="1"/>
  <c r="AF1248" i="2"/>
  <c r="AE1248" i="2" s="1"/>
  <c r="AF1249" i="2"/>
  <c r="AE1249" i="2" s="1"/>
  <c r="AF1250" i="2"/>
  <c r="AE1250" i="2" s="1"/>
  <c r="AF1251" i="2"/>
  <c r="AF1252" i="2"/>
  <c r="AF1253" i="2"/>
  <c r="AF1254" i="2"/>
  <c r="AG1254" i="2" s="1"/>
  <c r="AH1254" i="2" s="1"/>
  <c r="AF1255" i="2"/>
  <c r="AF1256" i="2"/>
  <c r="AE1256" i="2" s="1"/>
  <c r="AF1257" i="2"/>
  <c r="AE1257" i="2" s="1"/>
  <c r="AF1258" i="2"/>
  <c r="AF1259" i="2"/>
  <c r="AE1259" i="2" s="1"/>
  <c r="AF1260" i="2"/>
  <c r="AE1260" i="2" s="1"/>
  <c r="AF1261" i="2"/>
  <c r="AF1262" i="2"/>
  <c r="AF1263" i="2"/>
  <c r="AF1264" i="2"/>
  <c r="AE1264" i="2" s="1"/>
  <c r="AF1265" i="2"/>
  <c r="AE1265" i="2" s="1"/>
  <c r="AF1266" i="2"/>
  <c r="AE1266" i="2" s="1"/>
  <c r="AF1267" i="2"/>
  <c r="AF1268" i="2"/>
  <c r="AF1269" i="2"/>
  <c r="AE1269" i="2" s="1"/>
  <c r="AF1270" i="2"/>
  <c r="AF1271" i="2"/>
  <c r="AF1272" i="2"/>
  <c r="AE1272" i="2" s="1"/>
  <c r="AF1273" i="2"/>
  <c r="AE1273" i="2" s="1"/>
  <c r="AF1274" i="2"/>
  <c r="AE1274" i="2" s="1"/>
  <c r="AF1275" i="2"/>
  <c r="AF1276" i="2"/>
  <c r="AE1276" i="2" s="1"/>
  <c r="AF1277" i="2"/>
  <c r="AE1277" i="2" s="1"/>
  <c r="AF1278" i="2"/>
  <c r="AF1279" i="2"/>
  <c r="AF1280" i="2"/>
  <c r="AG1280" i="2" s="1"/>
  <c r="AH1280" i="2" s="1"/>
  <c r="AF1281" i="2"/>
  <c r="AF1282" i="2"/>
  <c r="AF1283" i="2"/>
  <c r="AG1283" i="2" s="1"/>
  <c r="AH1283" i="2" s="1"/>
  <c r="AF1284" i="2"/>
  <c r="AF1285" i="2"/>
  <c r="AF1286" i="2"/>
  <c r="AF1287" i="2"/>
  <c r="AF1288" i="2"/>
  <c r="AE1288" i="2" s="1"/>
  <c r="AF1289" i="2"/>
  <c r="AF1290" i="2"/>
  <c r="AF1291" i="2"/>
  <c r="AE1291" i="2" s="1"/>
  <c r="AF1292" i="2"/>
  <c r="AE1292" i="2" s="1"/>
  <c r="AF1293" i="2"/>
  <c r="AF1294" i="2"/>
  <c r="AG1294" i="2" s="1"/>
  <c r="AH1294" i="2" s="1"/>
  <c r="AF1295" i="2"/>
  <c r="AF1296" i="2"/>
  <c r="AF1297" i="2"/>
  <c r="AF1298" i="2"/>
  <c r="AF1299" i="2"/>
  <c r="AF1300" i="2"/>
  <c r="AE1300" i="2" s="1"/>
  <c r="AF1301" i="2"/>
  <c r="AF1302" i="2"/>
  <c r="AE1302" i="2" s="1"/>
  <c r="AF1303" i="2"/>
  <c r="AF1304" i="2"/>
  <c r="AE1304" i="2" s="1"/>
  <c r="AF1305" i="2"/>
  <c r="AE1305" i="2" s="1"/>
  <c r="AF1306" i="2"/>
  <c r="AF1307" i="2"/>
  <c r="AF1308" i="2"/>
  <c r="AF1309" i="2"/>
  <c r="AF1310" i="2"/>
  <c r="AF1311" i="2"/>
  <c r="AF1312" i="2"/>
  <c r="AG1312" i="2" s="1"/>
  <c r="AH1312" i="2" s="1"/>
  <c r="AF1313" i="2"/>
  <c r="AE1313" i="2" s="1"/>
  <c r="AF1314" i="2"/>
  <c r="AF1315" i="2"/>
  <c r="AF1316" i="2"/>
  <c r="AE1316" i="2" s="1"/>
  <c r="AF1317" i="2"/>
  <c r="AG1317" i="2" s="1"/>
  <c r="AH1317" i="2" s="1"/>
  <c r="AF1318" i="2"/>
  <c r="AF1319" i="2"/>
  <c r="AE1319" i="2" s="1"/>
  <c r="AF1320" i="2"/>
  <c r="AF1321" i="2"/>
  <c r="AF1322" i="2"/>
  <c r="AF1323" i="2"/>
  <c r="AF1324" i="2"/>
  <c r="AE1324" i="2" s="1"/>
  <c r="AF1325" i="2"/>
  <c r="AF1326" i="2"/>
  <c r="AE1326" i="2" s="1"/>
  <c r="AF1327" i="2"/>
  <c r="AF1328" i="2"/>
  <c r="AE1328" i="2" s="1"/>
  <c r="AF1329" i="2"/>
  <c r="AE1329" i="2" s="1"/>
  <c r="AF1330" i="2"/>
  <c r="AF1331" i="2"/>
  <c r="AE1331" i="2" s="1"/>
  <c r="AF1332" i="2"/>
  <c r="AE1332" i="2" s="1"/>
  <c r="AF1333" i="2"/>
  <c r="AF1334" i="2"/>
  <c r="AF1335" i="2"/>
  <c r="AF1336" i="2"/>
  <c r="AG1336" i="2" s="1"/>
  <c r="AH1336" i="2" s="1"/>
  <c r="AF1337" i="2"/>
  <c r="AF1338" i="2"/>
  <c r="AE1338" i="2" s="1"/>
  <c r="AF1339" i="2"/>
  <c r="AE1339" i="2" s="1"/>
  <c r="AF1340" i="2"/>
  <c r="AG1340" i="2" s="1"/>
  <c r="AH1340" i="2" s="1"/>
  <c r="AF1341" i="2"/>
  <c r="AF1342" i="2"/>
  <c r="AE1342" i="2" s="1"/>
  <c r="AF1343" i="2"/>
  <c r="AE1343" i="2" s="1"/>
  <c r="AF1344" i="2"/>
  <c r="AE1344" i="2" s="1"/>
  <c r="AF1345" i="2"/>
  <c r="AF1346" i="2"/>
  <c r="AF1347" i="2"/>
  <c r="AF1348" i="2"/>
  <c r="AE1348" i="2" s="1"/>
  <c r="AF1349" i="2"/>
  <c r="AE1349" i="2" s="1"/>
  <c r="AF1350" i="2"/>
  <c r="AF1351" i="2"/>
  <c r="AG1351" i="2" s="1"/>
  <c r="AH1351" i="2" s="1"/>
  <c r="AF1352" i="2"/>
  <c r="AF1353" i="2"/>
  <c r="AE1353" i="2" s="1"/>
  <c r="AF1354" i="2"/>
  <c r="AE1354" i="2" s="1"/>
  <c r="AF1355" i="2"/>
  <c r="AE1355" i="2" s="1"/>
  <c r="AF1356" i="2"/>
  <c r="AE1356" i="2" s="1"/>
  <c r="AF1357" i="2"/>
  <c r="AE1357" i="2" s="1"/>
  <c r="AF1358" i="2"/>
  <c r="AF1359" i="2"/>
  <c r="AF1360" i="2"/>
  <c r="AF1361" i="2"/>
  <c r="AF1362" i="2"/>
  <c r="AG1362" i="2" s="1"/>
  <c r="AH1362" i="2" s="1"/>
  <c r="AF1363" i="2"/>
  <c r="AF1364" i="2"/>
  <c r="AE1364" i="2" s="1"/>
  <c r="AF1365" i="2"/>
  <c r="AE1365" i="2" s="1"/>
  <c r="AF1366" i="2"/>
  <c r="AF1367" i="2"/>
  <c r="AE1367" i="2" s="1"/>
  <c r="AF1368" i="2"/>
  <c r="AE1368" i="2" s="1"/>
  <c r="AF1369" i="2"/>
  <c r="AE1369" i="2" s="1"/>
  <c r="AF1370" i="2"/>
  <c r="AF1371" i="2"/>
  <c r="AG1371" i="2" s="1"/>
  <c r="AH1371" i="2" s="1"/>
  <c r="AF1372" i="2"/>
  <c r="AG1372" i="2" s="1"/>
  <c r="AH1372" i="2" s="1"/>
  <c r="AF1373" i="2"/>
  <c r="AE1373" i="2" s="1"/>
  <c r="AF1374" i="2"/>
  <c r="AF1375" i="2"/>
  <c r="AF1376" i="2"/>
  <c r="AE1376" i="2" s="1"/>
  <c r="AF1377" i="2"/>
  <c r="AF1378" i="2"/>
  <c r="AF1379" i="2"/>
  <c r="AF1380" i="2"/>
  <c r="AE1380" i="2" s="1"/>
  <c r="AF1381" i="2"/>
  <c r="AE1381" i="2" s="1"/>
  <c r="AF1382" i="2"/>
  <c r="AF1383" i="2"/>
  <c r="AF1384" i="2"/>
  <c r="AE1384" i="2" s="1"/>
  <c r="AF1385" i="2"/>
  <c r="AE1385" i="2" s="1"/>
  <c r="AF1386" i="2"/>
  <c r="AG1386" i="2" s="1"/>
  <c r="AH1386" i="2" s="1"/>
  <c r="AF1387" i="2"/>
  <c r="AF1388" i="2"/>
  <c r="AE1388" i="2" s="1"/>
  <c r="AF1389" i="2"/>
  <c r="AF1390" i="2"/>
  <c r="AE1390" i="2" s="1"/>
  <c r="AF1391" i="2"/>
  <c r="AE1391" i="2" s="1"/>
  <c r="AF1392" i="2"/>
  <c r="AE1392" i="2" s="1"/>
  <c r="AF1393" i="2"/>
  <c r="AF1394" i="2"/>
  <c r="AE1394" i="2" s="1"/>
  <c r="AF1395" i="2"/>
  <c r="AF1396" i="2"/>
  <c r="AE1396" i="2" s="1"/>
  <c r="AF1397" i="2"/>
  <c r="AE1397" i="2" s="1"/>
  <c r="AF1398" i="2"/>
  <c r="AF1399" i="2"/>
  <c r="AF1400" i="2"/>
  <c r="AG1400" i="2" s="1"/>
  <c r="AH1400" i="2" s="1"/>
  <c r="AF1401" i="2"/>
  <c r="AE1401" i="2" s="1"/>
  <c r="AF1402" i="2"/>
  <c r="AF1403" i="2"/>
  <c r="AE1403" i="2" s="1"/>
  <c r="AF1404" i="2"/>
  <c r="AE1404" i="2" s="1"/>
  <c r="AF1405" i="2"/>
  <c r="AE1405" i="2" s="1"/>
  <c r="AF1406" i="2"/>
  <c r="AF1407" i="2"/>
  <c r="AF1408" i="2"/>
  <c r="AE1408" i="2" s="1"/>
  <c r="AF1409" i="2"/>
  <c r="AF1410" i="2"/>
  <c r="AF1411" i="2"/>
  <c r="AF1412" i="2"/>
  <c r="AE1412" i="2" s="1"/>
  <c r="AF1413" i="2"/>
  <c r="AF1414" i="2"/>
  <c r="AG1414" i="2" s="1"/>
  <c r="AH1414" i="2" s="1"/>
  <c r="AF1415" i="2"/>
  <c r="AE1415" i="2" s="1"/>
  <c r="AF1416" i="2"/>
  <c r="AE1416" i="2" s="1"/>
  <c r="AF1417" i="2"/>
  <c r="AE1417" i="2" s="1"/>
  <c r="AF1418" i="2"/>
  <c r="AF1419" i="2"/>
  <c r="AF1420" i="2"/>
  <c r="AG1420" i="2" s="1"/>
  <c r="AH1420" i="2" s="1"/>
  <c r="AF1421" i="2"/>
  <c r="AE1421" i="2" s="1"/>
  <c r="AF1422" i="2"/>
  <c r="AF1423" i="2"/>
  <c r="AF1424" i="2"/>
  <c r="AG1424" i="2" s="1"/>
  <c r="AH1424" i="2" s="1"/>
  <c r="AF1425" i="2"/>
  <c r="AE1425" i="2" s="1"/>
  <c r="AF1426" i="2"/>
  <c r="AF1427" i="2"/>
  <c r="AF1428" i="2"/>
  <c r="AF1429" i="2"/>
  <c r="AE1429" i="2" s="1"/>
  <c r="AF1430" i="2"/>
  <c r="AF1431" i="2"/>
  <c r="AF1432" i="2"/>
  <c r="AF1433" i="2"/>
  <c r="AE1433" i="2" s="1"/>
  <c r="AF1434" i="2"/>
  <c r="AF1435" i="2"/>
  <c r="AE1435" i="2" s="1"/>
  <c r="AF1436" i="2"/>
  <c r="AE1436" i="2" s="1"/>
  <c r="AF1437" i="2"/>
  <c r="AE1437" i="2" s="1"/>
  <c r="AF1438" i="2"/>
  <c r="AF1439" i="2"/>
  <c r="AF1440" i="2"/>
  <c r="AF1441" i="2"/>
  <c r="AF1442" i="2"/>
  <c r="AF1443" i="2"/>
  <c r="AG1443" i="2" s="1"/>
  <c r="AH1443" i="2" s="1"/>
  <c r="AF1444" i="2"/>
  <c r="AE1444" i="2" s="1"/>
  <c r="AF1445" i="2"/>
  <c r="AF1446" i="2"/>
  <c r="AF1447" i="2"/>
  <c r="AE1447" i="2" s="1"/>
  <c r="AF1448" i="2"/>
  <c r="AE1448" i="2" s="1"/>
  <c r="AF1449" i="2"/>
  <c r="AE1449" i="2" s="1"/>
  <c r="AF1450" i="2"/>
  <c r="AF1451" i="2"/>
  <c r="AG1451" i="2" s="1"/>
  <c r="AH1451" i="2" s="1"/>
  <c r="AF1452" i="2"/>
  <c r="AF1453" i="2"/>
  <c r="AF1454" i="2"/>
  <c r="AF1455" i="2"/>
  <c r="AF1456" i="2"/>
  <c r="AE1456" i="2" s="1"/>
  <c r="AF1457" i="2"/>
  <c r="AE1457" i="2" s="1"/>
  <c r="AF1458" i="2"/>
  <c r="AF1459" i="2"/>
  <c r="AE1459" i="2" s="1"/>
  <c r="AF1460" i="2"/>
  <c r="AE1460" i="2" s="1"/>
  <c r="AF1461" i="2"/>
  <c r="AF1462" i="2"/>
  <c r="AE1462" i="2" s="1"/>
  <c r="AF1463" i="2"/>
  <c r="AE1463" i="2" s="1"/>
  <c r="AF1464" i="2"/>
  <c r="AF1465" i="2"/>
  <c r="AF1466" i="2"/>
  <c r="AF1467" i="2"/>
  <c r="AF1468" i="2"/>
  <c r="AE1468" i="2" s="1"/>
  <c r="AF1469" i="2"/>
  <c r="AE1469" i="2" s="1"/>
  <c r="AF1470" i="2"/>
  <c r="AE1470" i="2" s="1"/>
  <c r="AF1471" i="2"/>
  <c r="AE1471" i="2" s="1"/>
  <c r="AF1472" i="2"/>
  <c r="AF1473" i="2"/>
  <c r="AF1474" i="2"/>
  <c r="AE1474" i="2" s="1"/>
  <c r="AF1475" i="2"/>
  <c r="AE1475" i="2" s="1"/>
  <c r="AF1476" i="2"/>
  <c r="AE1476" i="2" s="1"/>
  <c r="AF1477" i="2"/>
  <c r="AF1478" i="2"/>
  <c r="AF1479" i="2"/>
  <c r="AF1480" i="2"/>
  <c r="AE1480" i="2" s="1"/>
  <c r="AF1481" i="2"/>
  <c r="AE1481" i="2" s="1"/>
  <c r="AF1482" i="2"/>
  <c r="AF1483" i="2"/>
  <c r="AF1484" i="2"/>
  <c r="AE1484" i="2" s="1"/>
  <c r="AF1485" i="2"/>
  <c r="AF1486" i="2"/>
  <c r="AE1486" i="2" s="1"/>
  <c r="AF1487" i="2"/>
  <c r="AF1488" i="2"/>
  <c r="AE1488" i="2" s="1"/>
  <c r="AF1489" i="2"/>
  <c r="AF1490" i="2"/>
  <c r="AF1491" i="2"/>
  <c r="AG1491" i="2" s="1"/>
  <c r="AH1491" i="2" s="1"/>
  <c r="AF1492" i="2"/>
  <c r="AG1492" i="2" s="1"/>
  <c r="AH1492" i="2" s="1"/>
  <c r="AF1493" i="2"/>
  <c r="AE1493" i="2" s="1"/>
  <c r="AF1494" i="2"/>
  <c r="AF1495" i="2"/>
  <c r="AE1495" i="2" s="1"/>
  <c r="AF1496" i="2"/>
  <c r="AE1496" i="2" s="1"/>
  <c r="AF1497" i="2"/>
  <c r="AG1497" i="2" s="1"/>
  <c r="AH1497" i="2" s="1"/>
  <c r="AF1498" i="2"/>
  <c r="AF1499" i="2"/>
  <c r="AE1499" i="2" s="1"/>
  <c r="AF1500" i="2"/>
  <c r="AE1500" i="2" s="1"/>
  <c r="AF1501" i="2"/>
  <c r="AE1501" i="2" s="1"/>
  <c r="AF1502" i="2"/>
  <c r="AF1503" i="2"/>
  <c r="AF1504" i="2"/>
  <c r="AE1504" i="2" s="1"/>
  <c r="AF1505" i="2"/>
  <c r="AF1506" i="2"/>
  <c r="AF1507" i="2"/>
  <c r="AF1508" i="2"/>
  <c r="AF1509" i="2"/>
  <c r="AE1509" i="2" s="1"/>
  <c r="AF1510" i="2"/>
  <c r="AF1511" i="2"/>
  <c r="AE1511" i="2" s="1"/>
  <c r="AF1512" i="2"/>
  <c r="AE1512" i="2" s="1"/>
  <c r="AF1513" i="2"/>
  <c r="AE1513" i="2" s="1"/>
  <c r="AF1514" i="2"/>
  <c r="AF1515" i="2"/>
  <c r="AF1516" i="2"/>
  <c r="AG1516" i="2" s="1"/>
  <c r="AH1516" i="2" s="1"/>
  <c r="AF1517" i="2"/>
  <c r="AF1518" i="2"/>
  <c r="AF1519" i="2"/>
  <c r="AF1520" i="2"/>
  <c r="AE1520" i="2" s="1"/>
  <c r="AF1521" i="2"/>
  <c r="AE1521" i="2" s="1"/>
  <c r="AF1522" i="2"/>
  <c r="AE1522" i="2" s="1"/>
  <c r="AF1523" i="2"/>
  <c r="AE1523" i="2" s="1"/>
  <c r="AF1524" i="2"/>
  <c r="AE1524" i="2" s="1"/>
  <c r="AF1525" i="2"/>
  <c r="AE1525" i="2" s="1"/>
  <c r="AF1526" i="2"/>
  <c r="AF1527" i="2"/>
  <c r="AG1527" i="2" s="1"/>
  <c r="AH1527" i="2" s="1"/>
  <c r="AF1528" i="2"/>
  <c r="AE1528" i="2" s="1"/>
  <c r="AF1529" i="2"/>
  <c r="AF1530" i="2"/>
  <c r="AF1531" i="2"/>
  <c r="AG1531" i="2" s="1"/>
  <c r="AH1531" i="2" s="1"/>
  <c r="AF1532" i="2"/>
  <c r="AG1532" i="2" s="1"/>
  <c r="AH1532" i="2" s="1"/>
  <c r="AF1533" i="2"/>
  <c r="AE1533" i="2" s="1"/>
  <c r="AF1534" i="2"/>
  <c r="AE1534" i="2" s="1"/>
  <c r="AF1535" i="2"/>
  <c r="AE1535" i="2" s="1"/>
  <c r="AF1536" i="2"/>
  <c r="AE1536" i="2" s="1"/>
  <c r="AF1537" i="2"/>
  <c r="AF1538" i="2"/>
  <c r="AE1538" i="2" s="1"/>
  <c r="AF1539" i="2"/>
  <c r="AF1540" i="2"/>
  <c r="AE1540" i="2" s="1"/>
  <c r="AF1541" i="2"/>
  <c r="AF1542" i="2"/>
  <c r="AF1543" i="2"/>
  <c r="AF1544" i="2"/>
  <c r="AG1544" i="2" s="1"/>
  <c r="AH1544" i="2" s="1"/>
  <c r="AF1545" i="2"/>
  <c r="AF1546" i="2"/>
  <c r="AE1546" i="2" s="1"/>
  <c r="AF1547" i="2"/>
  <c r="AF1548" i="2"/>
  <c r="AE1548" i="2" s="1"/>
  <c r="AF1549" i="2"/>
  <c r="AE1549" i="2" s="1"/>
  <c r="AF1550" i="2"/>
  <c r="AF1551" i="2"/>
  <c r="AF1552" i="2"/>
  <c r="AF1553" i="2"/>
  <c r="AF1554" i="2"/>
  <c r="AF1555" i="2"/>
  <c r="AE1555" i="2" s="1"/>
  <c r="AF1556" i="2"/>
  <c r="AF1557" i="2"/>
  <c r="AE1557" i="2" s="1"/>
  <c r="AF1558" i="2"/>
  <c r="AF1559" i="2"/>
  <c r="AE1559" i="2" s="1"/>
  <c r="AF1560" i="2"/>
  <c r="AE1560" i="2" s="1"/>
  <c r="AF1561" i="2"/>
  <c r="AE1561" i="2" s="1"/>
  <c r="AF1562" i="2"/>
  <c r="AF1563" i="2"/>
  <c r="AF1564" i="2"/>
  <c r="AE1564" i="2" s="1"/>
  <c r="AF1565" i="2"/>
  <c r="AE1565" i="2" s="1"/>
  <c r="AF1566" i="2"/>
  <c r="AF1567" i="2"/>
  <c r="AF1568" i="2"/>
  <c r="AF1569" i="2"/>
  <c r="AF1570" i="2"/>
  <c r="AF1571" i="2"/>
  <c r="AG1571" i="2" s="1"/>
  <c r="AH1571" i="2" s="1"/>
  <c r="AF1572" i="2"/>
  <c r="AE1572" i="2" s="1"/>
  <c r="AF1573" i="2"/>
  <c r="AF1574" i="2"/>
  <c r="AF1575" i="2"/>
  <c r="AF1576" i="2"/>
  <c r="AG1576" i="2" s="1"/>
  <c r="AH1576" i="2" s="1"/>
  <c r="AF1577" i="2"/>
  <c r="AE1577" i="2" s="1"/>
  <c r="AF1578" i="2"/>
  <c r="AF1579" i="2"/>
  <c r="AE1579" i="2" s="1"/>
  <c r="AF1580" i="2"/>
  <c r="AF1581" i="2"/>
  <c r="AF1582" i="2"/>
  <c r="AF1583" i="2"/>
  <c r="AG1583" i="2" s="1"/>
  <c r="AH1583" i="2" s="1"/>
  <c r="AF1584" i="2"/>
  <c r="AF1585" i="2"/>
  <c r="AF1586" i="2"/>
  <c r="AF1587" i="2"/>
  <c r="AF1588" i="2"/>
  <c r="AF1589" i="2"/>
  <c r="AE1589" i="2" s="1"/>
  <c r="AF1590" i="2"/>
  <c r="AF1591" i="2"/>
  <c r="AE1591" i="2" s="1"/>
  <c r="AF1592" i="2"/>
  <c r="AF1593" i="2"/>
  <c r="AF1594" i="2"/>
  <c r="AE1594" i="2" s="1"/>
  <c r="AF1595" i="2"/>
  <c r="AF1596" i="2"/>
  <c r="AF1597" i="2"/>
  <c r="AF1598" i="2"/>
  <c r="AF1599" i="2"/>
  <c r="AF1600" i="2"/>
  <c r="AE1600" i="2" s="1"/>
  <c r="AF1601" i="2"/>
  <c r="AE1601" i="2" s="1"/>
  <c r="AF1602" i="2"/>
  <c r="AF1603" i="2"/>
  <c r="AF1604" i="2"/>
  <c r="AF1605" i="2"/>
  <c r="AE1605" i="2" s="1"/>
  <c r="AF1606" i="2"/>
  <c r="AF1607" i="2"/>
  <c r="AF1608" i="2"/>
  <c r="AF1609" i="2"/>
  <c r="AF1610" i="2"/>
  <c r="AF1611" i="2"/>
  <c r="AG1611" i="2" s="1"/>
  <c r="AH1611" i="2" s="1"/>
  <c r="AF1612" i="2"/>
  <c r="AE1612" i="2" s="1"/>
  <c r="AF1613" i="2"/>
  <c r="AE1613" i="2" s="1"/>
  <c r="AF1614" i="2"/>
  <c r="AF1615" i="2"/>
  <c r="AE1615" i="2" s="1"/>
  <c r="AF1616" i="2"/>
  <c r="AF1617" i="2"/>
  <c r="AE1617" i="2" s="1"/>
  <c r="AF1618" i="2"/>
  <c r="AF1619" i="2"/>
  <c r="AE1619" i="2" s="1"/>
  <c r="AF1620" i="2"/>
  <c r="AE1620" i="2" s="1"/>
  <c r="AF1621" i="2"/>
  <c r="AF1622" i="2"/>
  <c r="AF1623" i="2"/>
  <c r="AF1624" i="2"/>
  <c r="AE1624" i="2" s="1"/>
  <c r="AF1625" i="2"/>
  <c r="AE1625" i="2" s="1"/>
  <c r="AF1626" i="2"/>
  <c r="AE1626" i="2" s="1"/>
  <c r="AF1627" i="2"/>
  <c r="AE1627" i="2" s="1"/>
  <c r="AF1628" i="2"/>
  <c r="AE1628" i="2" s="1"/>
  <c r="AF1629" i="2"/>
  <c r="AE1629" i="2" s="1"/>
  <c r="AF1630" i="2"/>
  <c r="AF1631" i="2"/>
  <c r="AF1632" i="2"/>
  <c r="AE1632" i="2" s="1"/>
  <c r="AF1633" i="2"/>
  <c r="AE1633" i="2" s="1"/>
  <c r="AF1634" i="2"/>
  <c r="AF1635" i="2"/>
  <c r="AF1636" i="2"/>
  <c r="AF1637" i="2"/>
  <c r="AE1637" i="2" s="1"/>
  <c r="AF1638" i="2"/>
  <c r="AE1638" i="2" s="1"/>
  <c r="AF1639" i="2"/>
  <c r="AE1639" i="2" s="1"/>
  <c r="AF1640" i="2"/>
  <c r="AE1640" i="2" s="1"/>
  <c r="AF1641" i="2"/>
  <c r="AE1641" i="2" s="1"/>
  <c r="AF1642" i="2"/>
  <c r="AG1642" i="2" s="1"/>
  <c r="AH1642" i="2" s="1"/>
  <c r="AF1643" i="2"/>
  <c r="AF1644" i="2"/>
  <c r="AE1644" i="2" s="1"/>
  <c r="AF1645" i="2"/>
  <c r="AF1646" i="2"/>
  <c r="AF1647" i="2"/>
  <c r="AF1648" i="2"/>
  <c r="AF1649" i="2"/>
  <c r="AF1650" i="2"/>
  <c r="AF1651" i="2"/>
  <c r="AE1651" i="2" s="1"/>
  <c r="AF1652" i="2"/>
  <c r="AE1652" i="2" s="1"/>
  <c r="AF1653" i="2"/>
  <c r="AF1654" i="2"/>
  <c r="AE1654" i="2" s="1"/>
  <c r="AF1655" i="2"/>
  <c r="AF1656" i="2"/>
  <c r="AE1656" i="2" s="1"/>
  <c r="AF1657" i="2"/>
  <c r="AE1657" i="2" s="1"/>
  <c r="AF1658" i="2"/>
  <c r="AE1658" i="2" s="1"/>
  <c r="AF1659" i="2"/>
  <c r="AF1660" i="2"/>
  <c r="AE1660" i="2" s="1"/>
  <c r="AF1661" i="2"/>
  <c r="AE1661" i="2" s="1"/>
  <c r="AF1662" i="2"/>
  <c r="AF1663" i="2"/>
  <c r="AF1664" i="2"/>
  <c r="AF1665" i="2"/>
  <c r="AF1666" i="2"/>
  <c r="AF1667" i="2"/>
  <c r="AE1667" i="2" s="1"/>
  <c r="AF1668" i="2"/>
  <c r="AE1668" i="2" s="1"/>
  <c r="AF1669" i="2"/>
  <c r="AE1669" i="2" s="1"/>
  <c r="AF1670" i="2"/>
  <c r="AF1671" i="2"/>
  <c r="AF1672" i="2"/>
  <c r="AG1672" i="2" s="1"/>
  <c r="AH1672" i="2" s="1"/>
  <c r="AF1673" i="2"/>
  <c r="AG1673" i="2" s="1"/>
  <c r="AH1673" i="2" s="1"/>
  <c r="AF1674" i="2"/>
  <c r="AG1674" i="2" s="1"/>
  <c r="AH1674" i="2" s="1"/>
  <c r="AF1675" i="2"/>
  <c r="AG1675" i="2" s="1"/>
  <c r="AH1675" i="2" s="1"/>
  <c r="AF1676" i="2"/>
  <c r="AF1677" i="2"/>
  <c r="AE1677" i="2" s="1"/>
  <c r="AF1678" i="2"/>
  <c r="AE1678" i="2" s="1"/>
  <c r="AF1679" i="2"/>
  <c r="AE1679" i="2" s="1"/>
  <c r="AF1680" i="2"/>
  <c r="AE1680" i="2" s="1"/>
  <c r="AF1681" i="2"/>
  <c r="AE1681" i="2" s="1"/>
  <c r="AF1682" i="2"/>
  <c r="AF1683" i="2"/>
  <c r="AG1683" i="2" s="1"/>
  <c r="AH1683" i="2" s="1"/>
  <c r="AF1684" i="2"/>
  <c r="AE1684" i="2" s="1"/>
  <c r="AF1685" i="2"/>
  <c r="AF1686" i="2"/>
  <c r="AE1686" i="2" s="1"/>
  <c r="AF1687" i="2"/>
  <c r="AF1688" i="2"/>
  <c r="AE1688" i="2" s="1"/>
  <c r="AF1689" i="2"/>
  <c r="AF1690" i="2"/>
  <c r="AF1691" i="2"/>
  <c r="AE1691" i="2" s="1"/>
  <c r="AF1692" i="2"/>
  <c r="AE1692" i="2" s="1"/>
  <c r="AF1693" i="2"/>
  <c r="AF1694" i="2"/>
  <c r="AF1695" i="2"/>
  <c r="AF1696" i="2"/>
  <c r="AG1696" i="2" s="1"/>
  <c r="AH1696" i="2" s="1"/>
  <c r="AF1697" i="2"/>
  <c r="AE1697" i="2" s="1"/>
  <c r="AF1698" i="2"/>
  <c r="AF1699" i="2"/>
  <c r="AE1699" i="2" s="1"/>
  <c r="AF1700" i="2"/>
  <c r="AE1700" i="2" s="1"/>
  <c r="AF1701" i="2"/>
  <c r="AG1701" i="2" s="1"/>
  <c r="AH1701" i="2" s="1"/>
  <c r="AF1702" i="2"/>
  <c r="AG1702" i="2" s="1"/>
  <c r="AH1702" i="2" s="1"/>
  <c r="AF1703" i="2"/>
  <c r="AE1703" i="2" s="1"/>
  <c r="AF1704" i="2"/>
  <c r="AE1704" i="2" s="1"/>
  <c r="AF1705" i="2"/>
  <c r="AF1706" i="2"/>
  <c r="AE1706" i="2" s="1"/>
  <c r="AF1707" i="2"/>
  <c r="AF1708" i="2"/>
  <c r="AG1708" i="2" s="1"/>
  <c r="AH1708" i="2" s="1"/>
  <c r="AF1709" i="2"/>
  <c r="AF1710" i="2"/>
  <c r="AF1711" i="2"/>
  <c r="AG1711" i="2" s="1"/>
  <c r="AH1711" i="2" s="1"/>
  <c r="AF1712" i="2"/>
  <c r="AE1712" i="2" s="1"/>
  <c r="AF1713" i="2"/>
  <c r="AF1714" i="2"/>
  <c r="AF1715" i="2"/>
  <c r="AF1716" i="2"/>
  <c r="AE1716" i="2" s="1"/>
  <c r="AF1717" i="2"/>
  <c r="AE1717" i="2" s="1"/>
  <c r="AF1718" i="2"/>
  <c r="AF1719" i="2"/>
  <c r="AF1720" i="2"/>
  <c r="AF1721" i="2"/>
  <c r="AE1721" i="2" s="1"/>
  <c r="AF1722" i="2"/>
  <c r="AF1723" i="2"/>
  <c r="AF1724" i="2"/>
  <c r="AE1724" i="2" s="1"/>
  <c r="AF1725" i="2"/>
  <c r="AG1725" i="2" s="1"/>
  <c r="AH1725" i="2" s="1"/>
  <c r="AF1726" i="2"/>
  <c r="AG1726" i="2" s="1"/>
  <c r="AH1726" i="2" s="1"/>
  <c r="AF1727" i="2"/>
  <c r="AF1728" i="2"/>
  <c r="AF1729" i="2"/>
  <c r="AE1729" i="2" s="1"/>
  <c r="AF1730" i="2"/>
  <c r="AF1731" i="2"/>
  <c r="AG1731" i="2" s="1"/>
  <c r="AH1731" i="2" s="1"/>
  <c r="AF1732" i="2"/>
  <c r="AG1732" i="2" s="1"/>
  <c r="AH1732" i="2" s="1"/>
  <c r="AF1733" i="2"/>
  <c r="AF1734" i="2"/>
  <c r="AF1735" i="2"/>
  <c r="AE1735" i="2" s="1"/>
  <c r="AF1736" i="2"/>
  <c r="AE1736" i="2" s="1"/>
  <c r="AF1737" i="2"/>
  <c r="AE1737" i="2" s="1"/>
  <c r="AF1738" i="2"/>
  <c r="AE1738" i="2" s="1"/>
  <c r="AF1739" i="2"/>
  <c r="AF1740" i="2"/>
  <c r="AF1741" i="2"/>
  <c r="AF1742" i="2"/>
  <c r="AF1743" i="2"/>
  <c r="AF1744" i="2"/>
  <c r="AF1745" i="2"/>
  <c r="AE1745" i="2" s="1"/>
  <c r="AF1746" i="2"/>
  <c r="AF1747" i="2"/>
  <c r="AF1748" i="2"/>
  <c r="AE1748" i="2" s="1"/>
  <c r="AF1749" i="2"/>
  <c r="AE1749" i="2" s="1"/>
  <c r="AF1750" i="2"/>
  <c r="AE1750" i="2" s="1"/>
  <c r="AF1751" i="2"/>
  <c r="AF1752" i="2"/>
  <c r="AF1753" i="2"/>
  <c r="AF1754" i="2"/>
  <c r="AF1755" i="2"/>
  <c r="AF1756" i="2"/>
  <c r="AE1756" i="2" s="1"/>
  <c r="AF1757" i="2"/>
  <c r="AG1757" i="2" s="1"/>
  <c r="AH1757" i="2" s="1"/>
  <c r="AF1758" i="2"/>
  <c r="AG1758" i="2" s="1"/>
  <c r="AH1758" i="2" s="1"/>
  <c r="AF1759" i="2"/>
  <c r="AG1759" i="2" s="1"/>
  <c r="AH1759" i="2" s="1"/>
  <c r="AF1760" i="2"/>
  <c r="AE1760" i="2" s="1"/>
  <c r="AF1761" i="2"/>
  <c r="AF1762" i="2"/>
  <c r="AE1762" i="2" s="1"/>
  <c r="AF1763" i="2"/>
  <c r="AE1763" i="2" s="1"/>
  <c r="AF1764" i="2"/>
  <c r="AE1764" i="2" s="1"/>
  <c r="AF1765" i="2"/>
  <c r="AF1766" i="2"/>
  <c r="AF1767" i="2"/>
  <c r="AF1768" i="2"/>
  <c r="AE1768" i="2" s="1"/>
  <c r="AF1769" i="2"/>
  <c r="AF1770" i="2"/>
  <c r="AF1771" i="2"/>
  <c r="AG1771" i="2" s="1"/>
  <c r="AH1771" i="2" s="1"/>
  <c r="AF1772" i="2"/>
  <c r="AG1772" i="2" s="1"/>
  <c r="AH1772" i="2" s="1"/>
  <c r="AF1773" i="2"/>
  <c r="AG1773" i="2" s="1"/>
  <c r="AH1773" i="2" s="1"/>
  <c r="AF1774" i="2"/>
  <c r="AE1774" i="2" s="1"/>
  <c r="AF1775" i="2"/>
  <c r="AF1776" i="2"/>
  <c r="AE1776" i="2" s="1"/>
  <c r="AF1777" i="2"/>
  <c r="AE1777" i="2" s="1"/>
  <c r="AF1778" i="2"/>
  <c r="AF1779" i="2"/>
  <c r="AG1779" i="2" s="1"/>
  <c r="AH1779" i="2" s="1"/>
  <c r="AF1780" i="2"/>
  <c r="AF1781" i="2"/>
  <c r="AE1781" i="2" s="1"/>
  <c r="AF1782" i="2"/>
  <c r="AF1783" i="2"/>
  <c r="AE1783" i="2" s="1"/>
  <c r="AF1784" i="2"/>
  <c r="AE1784" i="2" s="1"/>
  <c r="AF1785" i="2"/>
  <c r="AG1785" i="2" s="1"/>
  <c r="AH1785" i="2" s="1"/>
  <c r="AF1786" i="2"/>
  <c r="AG1786" i="2" s="1"/>
  <c r="AH1786" i="2" s="1"/>
  <c r="AF1787" i="2"/>
  <c r="AE1787" i="2" s="1"/>
  <c r="AF1788" i="2"/>
  <c r="AE1788" i="2" s="1"/>
  <c r="AF1789" i="2"/>
  <c r="AE1789" i="2" s="1"/>
  <c r="AF1790" i="2"/>
  <c r="AF1791" i="2"/>
  <c r="AF1792" i="2"/>
  <c r="AE1792" i="2" s="1"/>
  <c r="AF1793" i="2"/>
  <c r="AF1794" i="2"/>
  <c r="AF1795" i="2"/>
  <c r="AE1795" i="2" s="1"/>
  <c r="AF1796" i="2"/>
  <c r="AE1796" i="2" s="1"/>
  <c r="AF1797" i="2"/>
  <c r="AF1798" i="2"/>
  <c r="AF1799" i="2"/>
  <c r="AE1799" i="2" s="1"/>
  <c r="AF1800" i="2"/>
  <c r="AE1800" i="2" s="1"/>
  <c r="AF1801" i="2"/>
  <c r="AF1802" i="2"/>
  <c r="AF1803" i="2"/>
  <c r="AG1803" i="2" s="1"/>
  <c r="AH1803" i="2" s="1"/>
  <c r="AF1804" i="2"/>
  <c r="AF1805" i="2"/>
  <c r="AF1806" i="2"/>
  <c r="AG1806" i="2" s="1"/>
  <c r="AH1806" i="2" s="1"/>
  <c r="AF1807" i="2"/>
  <c r="AG1807" i="2" s="1"/>
  <c r="AH1807" i="2" s="1"/>
  <c r="AF1808" i="2"/>
  <c r="AE1808" i="2" s="1"/>
  <c r="AF1809" i="2"/>
  <c r="AF1810" i="2"/>
  <c r="AE1810" i="2" s="1"/>
  <c r="AF1811" i="2"/>
  <c r="AE1811" i="2" s="1"/>
  <c r="AF1812" i="2"/>
  <c r="AE1812" i="2" s="1"/>
  <c r="AF1813" i="2"/>
  <c r="AE1813" i="2" s="1"/>
  <c r="AF1814" i="2"/>
  <c r="AF1815" i="2"/>
  <c r="AG1815" i="2" s="1"/>
  <c r="AH1815" i="2" s="1"/>
  <c r="AF1816" i="2"/>
  <c r="AG1816" i="2" s="1"/>
  <c r="AH1816" i="2" s="1"/>
  <c r="AF1817" i="2"/>
  <c r="AF1818" i="2"/>
  <c r="AF1819" i="2"/>
  <c r="AG1819" i="2" s="1"/>
  <c r="AH1819" i="2" s="1"/>
  <c r="AF1820" i="2"/>
  <c r="AE1820" i="2" s="1"/>
  <c r="AF1821" i="2"/>
  <c r="AF1822" i="2"/>
  <c r="AF1823" i="2"/>
  <c r="AE1823" i="2" s="1"/>
  <c r="AF1824" i="2"/>
  <c r="AE1824" i="2" s="1"/>
  <c r="AF1825" i="2"/>
  <c r="AE1825" i="2" s="1"/>
  <c r="AF1826" i="2"/>
  <c r="AF1827" i="2"/>
  <c r="AF1828" i="2"/>
  <c r="AE1828" i="2" s="1"/>
  <c r="AF1829" i="2"/>
  <c r="AE1829" i="2" s="1"/>
  <c r="AF1830" i="2"/>
  <c r="AG1830" i="2" s="1"/>
  <c r="AH1830" i="2" s="1"/>
  <c r="AF1831" i="2"/>
  <c r="AF1832" i="2"/>
  <c r="AF1833" i="2"/>
  <c r="AE1833" i="2" s="1"/>
  <c r="AF1834" i="2"/>
  <c r="AF1835" i="2"/>
  <c r="AF1836" i="2"/>
  <c r="AE1836" i="2" s="1"/>
  <c r="AF1837" i="2"/>
  <c r="AE1837" i="2" s="1"/>
  <c r="AF1838" i="2"/>
  <c r="AF1839" i="2"/>
  <c r="AF1840" i="2"/>
  <c r="AF1841" i="2"/>
  <c r="AE1841" i="2" s="1"/>
  <c r="AF1842" i="2"/>
  <c r="AE1842" i="2" s="1"/>
  <c r="AF1843" i="2"/>
  <c r="AE1843" i="2" s="1"/>
  <c r="AF1844" i="2"/>
  <c r="AF1845" i="2"/>
  <c r="AF1846" i="2"/>
  <c r="AF1847" i="2"/>
  <c r="AF1848" i="2"/>
  <c r="AE1848" i="2" s="1"/>
  <c r="AF1849" i="2"/>
  <c r="AF1850" i="2"/>
  <c r="AF1851" i="2"/>
  <c r="AF1852" i="2"/>
  <c r="AE1852" i="2" s="1"/>
  <c r="AF1853" i="2"/>
  <c r="AE1853" i="2" s="1"/>
  <c r="AF1854" i="2"/>
  <c r="AF1855" i="2"/>
  <c r="AE1855" i="2" s="1"/>
  <c r="AF1856" i="2"/>
  <c r="AE1856" i="2" s="1"/>
  <c r="AF1857" i="2"/>
  <c r="AF1858" i="2"/>
  <c r="AG1858" i="2" s="1"/>
  <c r="AH1858" i="2" s="1"/>
  <c r="AF1859" i="2"/>
  <c r="AG1859" i="2" s="1"/>
  <c r="AH1859" i="2" s="1"/>
  <c r="AF1860" i="2"/>
  <c r="AE1860" i="2" s="1"/>
  <c r="AF1861" i="2"/>
  <c r="AE1861" i="2" s="1"/>
  <c r="AF1862" i="2"/>
  <c r="AF1863" i="2"/>
  <c r="AG1863" i="2" s="1"/>
  <c r="AH1863" i="2" s="1"/>
  <c r="AF1864" i="2"/>
  <c r="AE1864" i="2" s="1"/>
  <c r="AF1865" i="2"/>
  <c r="AE1865" i="2" s="1"/>
  <c r="AF1866" i="2"/>
  <c r="AF1867" i="2"/>
  <c r="AE1867" i="2" s="1"/>
  <c r="AF1868" i="2"/>
  <c r="AF1869" i="2"/>
  <c r="AG1869" i="2" s="1"/>
  <c r="AH1869" i="2" s="1"/>
  <c r="AF1870" i="2"/>
  <c r="AF1871" i="2"/>
  <c r="AG1871" i="2" s="1"/>
  <c r="AH1871" i="2" s="1"/>
  <c r="AF1872" i="2"/>
  <c r="AF1873" i="2"/>
  <c r="AE1873" i="2" s="1"/>
  <c r="AF1874" i="2"/>
  <c r="AF1875" i="2"/>
  <c r="AF1876" i="2"/>
  <c r="AE1876" i="2" s="1"/>
  <c r="AF1877" i="2"/>
  <c r="AF1878" i="2"/>
  <c r="AE1878" i="2" s="1"/>
  <c r="AF1879" i="2"/>
  <c r="AF1880" i="2"/>
  <c r="AE1880" i="2" s="1"/>
  <c r="AF1881" i="2"/>
  <c r="AE1881" i="2" s="1"/>
  <c r="AF1882" i="2"/>
  <c r="AE1882" i="2" s="1"/>
  <c r="AF1883" i="2"/>
  <c r="AF1884" i="2"/>
  <c r="AF1885" i="2"/>
  <c r="AF1886" i="2"/>
  <c r="AF1887" i="2"/>
  <c r="AF1888" i="2"/>
  <c r="AE1888" i="2" s="1"/>
  <c r="AF1889" i="2"/>
  <c r="AE1889" i="2" s="1"/>
  <c r="AF1890" i="2"/>
  <c r="AF1891" i="2"/>
  <c r="AE1891" i="2" s="1"/>
  <c r="AF1892" i="2"/>
  <c r="AE1892" i="2" s="1"/>
  <c r="AF1893" i="2"/>
  <c r="AE1893" i="2" s="1"/>
  <c r="AF1894" i="2"/>
  <c r="AF1895" i="2"/>
  <c r="AF1896" i="2"/>
  <c r="AF1897" i="2"/>
  <c r="AF1898" i="2"/>
  <c r="AF1899" i="2"/>
  <c r="AF1900" i="2"/>
  <c r="AE1900" i="2" s="1"/>
  <c r="AF1901" i="2"/>
  <c r="AE1901" i="2" s="1"/>
  <c r="AF1902" i="2"/>
  <c r="AF1903" i="2"/>
  <c r="AF1904" i="2"/>
  <c r="AF1905" i="2"/>
  <c r="AE1905" i="2" s="1"/>
  <c r="AF1906" i="2"/>
  <c r="AE1906" i="2" s="1"/>
  <c r="AF1907" i="2"/>
  <c r="AE1907" i="2" s="1"/>
  <c r="AF1908" i="2"/>
  <c r="AE1908" i="2" s="1"/>
  <c r="AF1909" i="2"/>
  <c r="AF1910" i="2"/>
  <c r="AF1911" i="2"/>
  <c r="AF1912" i="2"/>
  <c r="AE1912" i="2" s="1"/>
  <c r="AF1913" i="2"/>
  <c r="AE1913" i="2" s="1"/>
  <c r="AF1914" i="2"/>
  <c r="AF1915" i="2"/>
  <c r="AF1916" i="2"/>
  <c r="AE1916" i="2" s="1"/>
  <c r="AF1917" i="2"/>
  <c r="AE1917" i="2" s="1"/>
  <c r="AF1918" i="2"/>
  <c r="AE1918" i="2" s="1"/>
  <c r="AF1919" i="2"/>
  <c r="AE1919" i="2" s="1"/>
  <c r="AF1920" i="2"/>
  <c r="AE1920" i="2" s="1"/>
  <c r="AF1921" i="2"/>
  <c r="AE1921" i="2" s="1"/>
  <c r="AF1922" i="2"/>
  <c r="AF1923" i="2"/>
  <c r="AF1924" i="2"/>
  <c r="AE1924" i="2" s="1"/>
  <c r="AF1925" i="2"/>
  <c r="AE1925" i="2" s="1"/>
  <c r="AF1926" i="2"/>
  <c r="AF1927" i="2"/>
  <c r="AF1928" i="2"/>
  <c r="AF1929" i="2"/>
  <c r="AF1930" i="2"/>
  <c r="AE1930" i="2" s="1"/>
  <c r="AF1931" i="2"/>
  <c r="AE1931" i="2" s="1"/>
  <c r="AG45" i="2"/>
  <c r="AH45" i="2" s="1"/>
  <c r="AG57" i="2"/>
  <c r="AH57" i="2" s="1"/>
  <c r="AG60" i="2"/>
  <c r="AH60" i="2" s="1"/>
  <c r="AG76" i="2"/>
  <c r="AH76" i="2" s="1"/>
  <c r="AG141" i="2"/>
  <c r="AH141" i="2" s="1"/>
  <c r="AG165" i="2"/>
  <c r="AH165" i="2" s="1"/>
  <c r="AG177" i="2"/>
  <c r="AH177" i="2" s="1"/>
  <c r="AG224" i="2"/>
  <c r="AH224" i="2" s="1"/>
  <c r="AG237" i="2"/>
  <c r="AH237" i="2" s="1"/>
  <c r="AG248" i="2"/>
  <c r="AH248" i="2" s="1"/>
  <c r="AG261" i="2"/>
  <c r="AH261" i="2" s="1"/>
  <c r="AG273" i="2"/>
  <c r="AH273" i="2" s="1"/>
  <c r="AG345" i="2"/>
  <c r="AH345" i="2" s="1"/>
  <c r="AG357" i="2"/>
  <c r="AH357" i="2" s="1"/>
  <c r="AG368" i="2"/>
  <c r="AH368" i="2" s="1"/>
  <c r="AG369" i="2"/>
  <c r="AH369" i="2" s="1"/>
  <c r="AG416" i="2"/>
  <c r="AH416" i="2" s="1"/>
  <c r="AG417" i="2"/>
  <c r="AH417" i="2" s="1"/>
  <c r="AG428" i="2"/>
  <c r="AH428" i="2" s="1"/>
  <c r="AG468" i="2"/>
  <c r="AH468" i="2" s="1"/>
  <c r="AG524" i="2"/>
  <c r="AH524" i="2" s="1"/>
  <c r="AG557" i="2"/>
  <c r="AH557" i="2" s="1"/>
  <c r="AG632" i="2"/>
  <c r="AH632" i="2" s="1"/>
  <c r="AG633" i="2"/>
  <c r="AH633" i="2" s="1"/>
  <c r="AG645" i="2"/>
  <c r="AH645" i="2" s="1"/>
  <c r="AG657" i="2"/>
  <c r="AH657" i="2" s="1"/>
  <c r="AG660" i="2"/>
  <c r="AH660" i="2" s="1"/>
  <c r="AG668" i="2"/>
  <c r="AH668" i="2" s="1"/>
  <c r="AG740" i="2"/>
  <c r="AH740" i="2" s="1"/>
  <c r="AG741" i="2"/>
  <c r="AH741" i="2" s="1"/>
  <c r="AG791" i="2"/>
  <c r="AH791" i="2" s="1"/>
  <c r="AG824" i="2"/>
  <c r="AH824" i="2" s="1"/>
  <c r="AG825" i="2"/>
  <c r="AH825" i="2" s="1"/>
  <c r="AG837" i="2"/>
  <c r="AH837" i="2" s="1"/>
  <c r="AG852" i="2"/>
  <c r="AH852" i="2" s="1"/>
  <c r="AG853" i="2"/>
  <c r="AH853" i="2" s="1"/>
  <c r="AG884" i="2"/>
  <c r="AH884" i="2" s="1"/>
  <c r="AG916" i="2"/>
  <c r="AH916" i="2" s="1"/>
  <c r="AG917" i="2"/>
  <c r="AH917" i="2" s="1"/>
  <c r="AG957" i="2"/>
  <c r="AH957" i="2" s="1"/>
  <c r="AG1005" i="2"/>
  <c r="AH1005" i="2" s="1"/>
  <c r="AG1017" i="2"/>
  <c r="AH1017" i="2" s="1"/>
  <c r="AG1036" i="2"/>
  <c r="AH1036" i="2" s="1"/>
  <c r="AG1089" i="2"/>
  <c r="AH1089" i="2" s="1"/>
  <c r="AG1101" i="2"/>
  <c r="AH1101" i="2" s="1"/>
  <c r="AG1113" i="2"/>
  <c r="AH1113" i="2" s="1"/>
  <c r="AG1128" i="2"/>
  <c r="AH1128" i="2" s="1"/>
  <c r="AG1197" i="2"/>
  <c r="AH1197" i="2" s="1"/>
  <c r="AG1209" i="2"/>
  <c r="AH1209" i="2" s="1"/>
  <c r="AG1221" i="2"/>
  <c r="AH1221" i="2" s="1"/>
  <c r="AG1233" i="2"/>
  <c r="AH1233" i="2" s="1"/>
  <c r="AG1236" i="2"/>
  <c r="AH1236" i="2" s="1"/>
  <c r="AG1416" i="2"/>
  <c r="AH1416" i="2" s="1"/>
  <c r="AG1488" i="2"/>
  <c r="AH1488" i="2" s="1"/>
  <c r="AG1628" i="2"/>
  <c r="AH1628" i="2" s="1"/>
  <c r="AG1660" i="2"/>
  <c r="AH1660" i="2" s="1"/>
  <c r="AG1703" i="2"/>
  <c r="AH1703" i="2" s="1"/>
  <c r="AG1881" i="2"/>
  <c r="AH1881" i="2" s="1"/>
  <c r="AD745" i="2" l="1"/>
  <c r="AD637" i="2"/>
  <c r="AD601" i="2"/>
  <c r="AD481" i="2"/>
  <c r="AD265" i="2"/>
  <c r="AD1032" i="2"/>
  <c r="AD1913" i="2"/>
  <c r="AD1877" i="2"/>
  <c r="AD1829" i="2"/>
  <c r="AD1793" i="2"/>
  <c r="AD1745" i="2"/>
  <c r="AD1697" i="2"/>
  <c r="AD1649" i="2"/>
  <c r="AD1601" i="2"/>
  <c r="AD1553" i="2"/>
  <c r="AD1505" i="2"/>
  <c r="AD1457" i="2"/>
  <c r="AD1421" i="2"/>
  <c r="AD1373" i="2"/>
  <c r="AD1325" i="2"/>
  <c r="AD1277" i="2"/>
  <c r="AD1229" i="2"/>
  <c r="AD1181" i="2"/>
  <c r="AD1145" i="2"/>
  <c r="AD1097" i="2"/>
  <c r="AD1049" i="2"/>
  <c r="AD1001" i="2"/>
  <c r="AD953" i="2"/>
  <c r="AD905" i="2"/>
  <c r="AD857" i="2"/>
  <c r="AD833" i="2"/>
  <c r="AD809" i="2"/>
  <c r="AD797" i="2"/>
  <c r="AD785" i="2"/>
  <c r="AD773" i="2"/>
  <c r="AD761" i="2"/>
  <c r="AD749" i="2"/>
  <c r="AD737" i="2"/>
  <c r="AD713" i="2"/>
  <c r="AD677" i="2"/>
  <c r="AD665" i="2"/>
  <c r="AD653" i="2"/>
  <c r="AD641" i="2"/>
  <c r="AD629" i="2"/>
  <c r="AD617" i="2"/>
  <c r="AD1901" i="2"/>
  <c r="AD1865" i="2"/>
  <c r="AD1805" i="2"/>
  <c r="AD1733" i="2"/>
  <c r="AD1685" i="2"/>
  <c r="AD1637" i="2"/>
  <c r="AD1589" i="2"/>
  <c r="AD1541" i="2"/>
  <c r="AD1493" i="2"/>
  <c r="AD1445" i="2"/>
  <c r="AD1385" i="2"/>
  <c r="AD1337" i="2"/>
  <c r="AD1289" i="2"/>
  <c r="AD1241" i="2"/>
  <c r="AD1193" i="2"/>
  <c r="AD1133" i="2"/>
  <c r="AD1085" i="2"/>
  <c r="AD1037" i="2"/>
  <c r="AD989" i="2"/>
  <c r="AD929" i="2"/>
  <c r="AD881" i="2"/>
  <c r="AD701" i="2"/>
  <c r="AD1853" i="2"/>
  <c r="AD1817" i="2"/>
  <c r="AD1769" i="2"/>
  <c r="AD1721" i="2"/>
  <c r="AD1673" i="2"/>
  <c r="AD1625" i="2"/>
  <c r="AD1565" i="2"/>
  <c r="AD1517" i="2"/>
  <c r="AD1469" i="2"/>
  <c r="AD1409" i="2"/>
  <c r="AD1361" i="2"/>
  <c r="AD1313" i="2"/>
  <c r="AD1265" i="2"/>
  <c r="AD1217" i="2"/>
  <c r="AD1169" i="2"/>
  <c r="AD1121" i="2"/>
  <c r="AD1073" i="2"/>
  <c r="AD1025" i="2"/>
  <c r="AD977" i="2"/>
  <c r="AD917" i="2"/>
  <c r="AD869" i="2"/>
  <c r="AD689" i="2"/>
  <c r="AD1925" i="2"/>
  <c r="AD1889" i="2"/>
  <c r="AD1841" i="2"/>
  <c r="AD1781" i="2"/>
  <c r="AD1757" i="2"/>
  <c r="AD1709" i="2"/>
  <c r="AD1661" i="2"/>
  <c r="AD1613" i="2"/>
  <c r="AD1577" i="2"/>
  <c r="AD1529" i="2"/>
  <c r="AD1481" i="2"/>
  <c r="AD1433" i="2"/>
  <c r="AD1397" i="2"/>
  <c r="AD1349" i="2"/>
  <c r="AD1301" i="2"/>
  <c r="AD1253" i="2"/>
  <c r="AD1205" i="2"/>
  <c r="AD1157" i="2"/>
  <c r="AD1109" i="2"/>
  <c r="AD1061" i="2"/>
  <c r="AD1013" i="2"/>
  <c r="AD965" i="2"/>
  <c r="AD941" i="2"/>
  <c r="AD893" i="2"/>
  <c r="AD845" i="2"/>
  <c r="AD821" i="2"/>
  <c r="AD725" i="2"/>
  <c r="AD557" i="2"/>
  <c r="AD497" i="2"/>
  <c r="AD437" i="2"/>
  <c r="AD353" i="2"/>
  <c r="AD305" i="2"/>
  <c r="AD233" i="2"/>
  <c r="AD149" i="2"/>
  <c r="AD77" i="2"/>
  <c r="AD1756" i="2"/>
  <c r="AD1720" i="2"/>
  <c r="AD1660" i="2"/>
  <c r="AD1624" i="2"/>
  <c r="AD1588" i="2"/>
  <c r="AD1516" i="2"/>
  <c r="AD1444" i="2"/>
  <c r="AD1372" i="2"/>
  <c r="AD1312" i="2"/>
  <c r="AD1252" i="2"/>
  <c r="AD1156" i="2"/>
  <c r="AD1096" i="2"/>
  <c r="AD1036" i="2"/>
  <c r="AD964" i="2"/>
  <c r="AD904" i="2"/>
  <c r="AD832" i="2"/>
  <c r="AD784" i="2"/>
  <c r="AD724" i="2"/>
  <c r="AD664" i="2"/>
  <c r="AD604" i="2"/>
  <c r="AD544" i="2"/>
  <c r="AD508" i="2"/>
  <c r="AD472" i="2"/>
  <c r="AD424" i="2"/>
  <c r="AD376" i="2"/>
  <c r="AD316" i="2"/>
  <c r="AD244" i="2"/>
  <c r="AD208" i="2"/>
  <c r="AD148" i="2"/>
  <c r="AD88" i="2"/>
  <c r="AD28" i="2"/>
  <c r="AD1851" i="2"/>
  <c r="AD1779" i="2"/>
  <c r="AD1707" i="2"/>
  <c r="AD1623" i="2"/>
  <c r="AD1515" i="2"/>
  <c r="AD1299" i="2"/>
  <c r="AD1215" i="2"/>
  <c r="AD1107" i="2"/>
  <c r="AD1035" i="2"/>
  <c r="AD975" i="2"/>
  <c r="AD855" i="2"/>
  <c r="AD795" i="2"/>
  <c r="AD699" i="2"/>
  <c r="AD627" i="2"/>
  <c r="AD531" i="2"/>
  <c r="AD459" i="2"/>
  <c r="AD387" i="2"/>
  <c r="AD303" i="2"/>
  <c r="AD219" i="2"/>
  <c r="AD135" i="2"/>
  <c r="AD51" i="2"/>
  <c r="AD1439" i="2"/>
  <c r="AD1163" i="2"/>
  <c r="AD1043" i="2"/>
  <c r="AD1031" i="2"/>
  <c r="AD707" i="2"/>
  <c r="AD635" i="2"/>
  <c r="AD569" i="2"/>
  <c r="AD533" i="2"/>
  <c r="AD485" i="2"/>
  <c r="AD449" i="2"/>
  <c r="AD389" i="2"/>
  <c r="AD317" i="2"/>
  <c r="AD269" i="2"/>
  <c r="AD221" i="2"/>
  <c r="AD173" i="2"/>
  <c r="AD137" i="2"/>
  <c r="AD101" i="2"/>
  <c r="AD65" i="2"/>
  <c r="AD5" i="2"/>
  <c r="AD1924" i="2"/>
  <c r="AD1900" i="2"/>
  <c r="AD1852" i="2"/>
  <c r="AD1792" i="2"/>
  <c r="AD1552" i="2"/>
  <c r="AD1528" i="2"/>
  <c r="AD1480" i="2"/>
  <c r="AD1408" i="2"/>
  <c r="AD1384" i="2"/>
  <c r="AD1324" i="2"/>
  <c r="AD1276" i="2"/>
  <c r="AD1216" i="2"/>
  <c r="AD1168" i="2"/>
  <c r="AD1108" i="2"/>
  <c r="AD1060" i="2"/>
  <c r="AD1000" i="2"/>
  <c r="AD916" i="2"/>
  <c r="AD880" i="2"/>
  <c r="AD820" i="2"/>
  <c r="AD760" i="2"/>
  <c r="AD712" i="2"/>
  <c r="AD676" i="2"/>
  <c r="AD628" i="2"/>
  <c r="AD580" i="2"/>
  <c r="AD520" i="2"/>
  <c r="AD460" i="2"/>
  <c r="AD436" i="2"/>
  <c r="AD400" i="2"/>
  <c r="AD352" i="2"/>
  <c r="AD304" i="2"/>
  <c r="AD256" i="2"/>
  <c r="AD220" i="2"/>
  <c r="AD160" i="2"/>
  <c r="AD100" i="2"/>
  <c r="AD76" i="2"/>
  <c r="AD16" i="2"/>
  <c r="AD1899" i="2"/>
  <c r="AD1587" i="2"/>
  <c r="AD1551" i="2"/>
  <c r="AD1491" i="2"/>
  <c r="AD1443" i="2"/>
  <c r="AD1407" i="2"/>
  <c r="AD1371" i="2"/>
  <c r="AD1323" i="2"/>
  <c r="AD1287" i="2"/>
  <c r="AD1239" i="2"/>
  <c r="AD1179" i="2"/>
  <c r="AD1131" i="2"/>
  <c r="AD1083" i="2"/>
  <c r="AD999" i="2"/>
  <c r="AD963" i="2"/>
  <c r="AD915" i="2"/>
  <c r="AD867" i="2"/>
  <c r="AD807" i="2"/>
  <c r="AD759" i="2"/>
  <c r="AD687" i="2"/>
  <c r="AD603" i="2"/>
  <c r="AD375" i="2"/>
  <c r="AD339" i="2"/>
  <c r="AD279" i="2"/>
  <c r="AD255" i="2"/>
  <c r="AD207" i="2"/>
  <c r="AD147" i="2"/>
  <c r="AD111" i="2"/>
  <c r="AD39" i="2"/>
  <c r="AD605" i="2"/>
  <c r="AD545" i="2"/>
  <c r="AD473" i="2"/>
  <c r="AD425" i="2"/>
  <c r="AD377" i="2"/>
  <c r="AD341" i="2"/>
  <c r="AD293" i="2"/>
  <c r="AD245" i="2"/>
  <c r="AD197" i="2"/>
  <c r="AD161" i="2"/>
  <c r="AD89" i="2"/>
  <c r="AD53" i="2"/>
  <c r="AD17" i="2"/>
  <c r="AD1876" i="2"/>
  <c r="AD1840" i="2"/>
  <c r="AD1804" i="2"/>
  <c r="AD1768" i="2"/>
  <c r="AD1732" i="2"/>
  <c r="AD1684" i="2"/>
  <c r="AD1648" i="2"/>
  <c r="AD1612" i="2"/>
  <c r="AD1576" i="2"/>
  <c r="AD1540" i="2"/>
  <c r="AD1456" i="2"/>
  <c r="AD1420" i="2"/>
  <c r="AD1348" i="2"/>
  <c r="AD1288" i="2"/>
  <c r="AD1228" i="2"/>
  <c r="AD1192" i="2"/>
  <c r="AD1144" i="2"/>
  <c r="AD1072" i="2"/>
  <c r="AD1024" i="2"/>
  <c r="AD976" i="2"/>
  <c r="AD940" i="2"/>
  <c r="AD892" i="2"/>
  <c r="AD868" i="2"/>
  <c r="AD808" i="2"/>
  <c r="AD736" i="2"/>
  <c r="AD568" i="2"/>
  <c r="AD412" i="2"/>
  <c r="AD364" i="2"/>
  <c r="AD328" i="2"/>
  <c r="AD280" i="2"/>
  <c r="AD232" i="2"/>
  <c r="AD172" i="2"/>
  <c r="AD124" i="2"/>
  <c r="AD52" i="2"/>
  <c r="AD4" i="2"/>
  <c r="AD1911" i="2"/>
  <c r="AD1863" i="2"/>
  <c r="AD1815" i="2"/>
  <c r="AD1767" i="2"/>
  <c r="AD1731" i="2"/>
  <c r="AD1695" i="2"/>
  <c r="AD1647" i="2"/>
  <c r="AD1611" i="2"/>
  <c r="AD1539" i="2"/>
  <c r="AD1467" i="2"/>
  <c r="AD1395" i="2"/>
  <c r="AD1167" i="2"/>
  <c r="AD1095" i="2"/>
  <c r="AD1023" i="2"/>
  <c r="AD927" i="2"/>
  <c r="AD891" i="2"/>
  <c r="AD783" i="2"/>
  <c r="AD735" i="2"/>
  <c r="AD663" i="2"/>
  <c r="AD591" i="2"/>
  <c r="AD579" i="2"/>
  <c r="AD519" i="2"/>
  <c r="AD507" i="2"/>
  <c r="AD447" i="2"/>
  <c r="AD399" i="2"/>
  <c r="AD351" i="2"/>
  <c r="AD291" i="2"/>
  <c r="AD231" i="2"/>
  <c r="AD195" i="2"/>
  <c r="AD123" i="2"/>
  <c r="AD75" i="2"/>
  <c r="AD27" i="2"/>
  <c r="AD1887" i="2"/>
  <c r="AD1827" i="2"/>
  <c r="AD1755" i="2"/>
  <c r="AD1683" i="2"/>
  <c r="AD1635" i="2"/>
  <c r="AD1563" i="2"/>
  <c r="AD1479" i="2"/>
  <c r="AD1419" i="2"/>
  <c r="AD1359" i="2"/>
  <c r="AD1311" i="2"/>
  <c r="AD1275" i="2"/>
  <c r="AD1191" i="2"/>
  <c r="AD1119" i="2"/>
  <c r="AD1059" i="2"/>
  <c r="AD987" i="2"/>
  <c r="AD903" i="2"/>
  <c r="AD831" i="2"/>
  <c r="AD723" i="2"/>
  <c r="AD639" i="2"/>
  <c r="AD555" i="2"/>
  <c r="AD495" i="2"/>
  <c r="AD435" i="2"/>
  <c r="AD363" i="2"/>
  <c r="AD267" i="2"/>
  <c r="AD171" i="2"/>
  <c r="AD63" i="2"/>
  <c r="AD1736" i="2"/>
  <c r="AD1724" i="2"/>
  <c r="AD1676" i="2"/>
  <c r="AD1412" i="2"/>
  <c r="AD1232" i="2"/>
  <c r="AD980" i="2"/>
  <c r="AD932" i="2"/>
  <c r="AD920" i="2"/>
  <c r="AD704" i="2"/>
  <c r="AD560" i="2"/>
  <c r="AD404" i="2"/>
  <c r="AD296" i="2"/>
  <c r="AD224" i="2"/>
  <c r="AD212" i="2"/>
  <c r="AD44" i="2"/>
  <c r="AD20" i="2"/>
  <c r="AD593" i="2"/>
  <c r="AD521" i="2"/>
  <c r="AD461" i="2"/>
  <c r="AD401" i="2"/>
  <c r="AD329" i="2"/>
  <c r="AD257" i="2"/>
  <c r="AD185" i="2"/>
  <c r="AD125" i="2"/>
  <c r="AD41" i="2"/>
  <c r="AD1888" i="2"/>
  <c r="AD1816" i="2"/>
  <c r="AD1744" i="2"/>
  <c r="AD1696" i="2"/>
  <c r="AD1636" i="2"/>
  <c r="AD1564" i="2"/>
  <c r="AD1492" i="2"/>
  <c r="AD1468" i="2"/>
  <c r="AD1396" i="2"/>
  <c r="AD1336" i="2"/>
  <c r="AD1240" i="2"/>
  <c r="AD1180" i="2"/>
  <c r="AD1132" i="2"/>
  <c r="AD1084" i="2"/>
  <c r="AD1012" i="2"/>
  <c r="AD952" i="2"/>
  <c r="AD844" i="2"/>
  <c r="AD772" i="2"/>
  <c r="AD688" i="2"/>
  <c r="AD652" i="2"/>
  <c r="AD592" i="2"/>
  <c r="AD532" i="2"/>
  <c r="AD484" i="2"/>
  <c r="AD448" i="2"/>
  <c r="AD388" i="2"/>
  <c r="AD340" i="2"/>
  <c r="AD292" i="2"/>
  <c r="AD184" i="2"/>
  <c r="AD112" i="2"/>
  <c r="AD40" i="2"/>
  <c r="AD1923" i="2"/>
  <c r="AD1839" i="2"/>
  <c r="AD1791" i="2"/>
  <c r="AD1719" i="2"/>
  <c r="AD1659" i="2"/>
  <c r="AD1599" i="2"/>
  <c r="AD1527" i="2"/>
  <c r="AD1455" i="2"/>
  <c r="AD1383" i="2"/>
  <c r="AD1335" i="2"/>
  <c r="AD1263" i="2"/>
  <c r="AD1203" i="2"/>
  <c r="AD1143" i="2"/>
  <c r="AD1071" i="2"/>
  <c r="AD1011" i="2"/>
  <c r="AD939" i="2"/>
  <c r="AD843" i="2"/>
  <c r="AD771" i="2"/>
  <c r="AD711" i="2"/>
  <c r="AD651" i="2"/>
  <c r="AD567" i="2"/>
  <c r="AD483" i="2"/>
  <c r="AD423" i="2"/>
  <c r="AD315" i="2"/>
  <c r="AD243" i="2"/>
  <c r="AD159" i="2"/>
  <c r="AD87" i="2"/>
  <c r="AD15" i="2"/>
  <c r="AD581" i="2"/>
  <c r="AD509" i="2"/>
  <c r="AD413" i="2"/>
  <c r="AD365" i="2"/>
  <c r="AD281" i="2"/>
  <c r="AD209" i="2"/>
  <c r="AD113" i="2"/>
  <c r="AD29" i="2"/>
  <c r="AD1912" i="2"/>
  <c r="AD1864" i="2"/>
  <c r="AD1828" i="2"/>
  <c r="AD1780" i="2"/>
  <c r="AD1708" i="2"/>
  <c r="AD1672" i="2"/>
  <c r="AD1600" i="2"/>
  <c r="AD1504" i="2"/>
  <c r="AD1432" i="2"/>
  <c r="AD1360" i="2"/>
  <c r="AD1300" i="2"/>
  <c r="AD1264" i="2"/>
  <c r="AD1204" i="2"/>
  <c r="AD1120" i="2"/>
  <c r="AD1048" i="2"/>
  <c r="AD988" i="2"/>
  <c r="AD928" i="2"/>
  <c r="AD856" i="2"/>
  <c r="AD796" i="2"/>
  <c r="AD748" i="2"/>
  <c r="AD700" i="2"/>
  <c r="AD640" i="2"/>
  <c r="AD616" i="2"/>
  <c r="AD556" i="2"/>
  <c r="AD496" i="2"/>
  <c r="AD268" i="2"/>
  <c r="AD196" i="2"/>
  <c r="AD136" i="2"/>
  <c r="AD64" i="2"/>
  <c r="AD1875" i="2"/>
  <c r="AD1803" i="2"/>
  <c r="AD1743" i="2"/>
  <c r="AD1671" i="2"/>
  <c r="AD1575" i="2"/>
  <c r="AD1503" i="2"/>
  <c r="AD1431" i="2"/>
  <c r="AD1347" i="2"/>
  <c r="AD1251" i="2"/>
  <c r="AD1227" i="2"/>
  <c r="AD1155" i="2"/>
  <c r="AD1047" i="2"/>
  <c r="AD951" i="2"/>
  <c r="AD879" i="2"/>
  <c r="AD819" i="2"/>
  <c r="AD747" i="2"/>
  <c r="AD675" i="2"/>
  <c r="AD615" i="2"/>
  <c r="AD543" i="2"/>
  <c r="AD471" i="2"/>
  <c r="AD411" i="2"/>
  <c r="AD327" i="2"/>
  <c r="AD183" i="2"/>
  <c r="AD99" i="2"/>
  <c r="AD3" i="2"/>
  <c r="AD1674" i="2"/>
  <c r="AD1350" i="2"/>
  <c r="AD1098" i="2"/>
  <c r="AD762" i="2"/>
  <c r="AD678" i="2"/>
  <c r="AD618" i="2"/>
  <c r="AG1880" i="2"/>
  <c r="AH1880" i="2" s="1"/>
  <c r="AD1712" i="2"/>
  <c r="AD1688" i="2"/>
  <c r="AD944" i="2"/>
  <c r="AG471" i="2"/>
  <c r="AH471" i="2" s="1"/>
  <c r="AG1716" i="2"/>
  <c r="AH1716" i="2" s="1"/>
  <c r="AG1004" i="2"/>
  <c r="AH1004" i="2" s="1"/>
  <c r="AG776" i="2"/>
  <c r="AH776" i="2" s="1"/>
  <c r="AG556" i="2"/>
  <c r="AH556" i="2" s="1"/>
  <c r="AG356" i="2"/>
  <c r="AH356" i="2" s="1"/>
  <c r="AG164" i="2"/>
  <c r="AH164" i="2" s="1"/>
  <c r="AG1704" i="2"/>
  <c r="AH1704" i="2" s="1"/>
  <c r="AG764" i="2"/>
  <c r="AH764" i="2" s="1"/>
  <c r="AG552" i="2"/>
  <c r="AH552" i="2" s="1"/>
  <c r="AG152" i="2"/>
  <c r="AH152" i="2" s="1"/>
  <c r="AG752" i="2"/>
  <c r="AH752" i="2" s="1"/>
  <c r="AG548" i="2"/>
  <c r="AH548" i="2" s="1"/>
  <c r="AG276" i="2"/>
  <c r="AH276" i="2" s="1"/>
  <c r="AD1754" i="2"/>
  <c r="AD1370" i="2"/>
  <c r="AG1404" i="2"/>
  <c r="AH1404" i="2" s="1"/>
  <c r="AG1088" i="2"/>
  <c r="AH1088" i="2" s="1"/>
  <c r="AG848" i="2"/>
  <c r="AH848" i="2" s="1"/>
  <c r="AG236" i="2"/>
  <c r="AH236" i="2" s="1"/>
  <c r="AD1137" i="2"/>
  <c r="AD309" i="2"/>
  <c r="AG1916" i="2"/>
  <c r="AH1916" i="2" s="1"/>
  <c r="AG1388" i="2"/>
  <c r="AH1388" i="2" s="1"/>
  <c r="AG1888" i="2"/>
  <c r="AH1888" i="2" s="1"/>
  <c r="AG1376" i="2"/>
  <c r="AH1376" i="2" s="1"/>
  <c r="AG1028" i="2"/>
  <c r="AH1028" i="2" s="1"/>
  <c r="AG178" i="2"/>
  <c r="AH178" i="2" s="1"/>
  <c r="AD1916" i="2"/>
  <c r="AD1664" i="2"/>
  <c r="AD1508" i="2"/>
  <c r="AD1316" i="2"/>
  <c r="AD1292" i="2"/>
  <c r="AD1280" i="2"/>
  <c r="AD1268" i="2"/>
  <c r="AD1052" i="2"/>
  <c r="AD1016" i="2"/>
  <c r="AD1004" i="2"/>
  <c r="AD848" i="2"/>
  <c r="AD788" i="2"/>
  <c r="AD776" i="2"/>
  <c r="AD668" i="2"/>
  <c r="AD644" i="2"/>
  <c r="AD620" i="2"/>
  <c r="AD572" i="2"/>
  <c r="AD380" i="2"/>
  <c r="AD368" i="2"/>
  <c r="AD344" i="2"/>
  <c r="AD332" i="2"/>
  <c r="AD320" i="2"/>
  <c r="AD176" i="2"/>
  <c r="AD164" i="2"/>
  <c r="AD152" i="2"/>
  <c r="AD140" i="2"/>
  <c r="AD116" i="2"/>
  <c r="AD8" i="2"/>
  <c r="AG1873" i="2"/>
  <c r="AH1873" i="2" s="1"/>
  <c r="AG1657" i="2"/>
  <c r="AH1657" i="2" s="1"/>
  <c r="AG1200" i="2"/>
  <c r="AH1200" i="2" s="1"/>
  <c r="AG984" i="2"/>
  <c r="AH984" i="2" s="1"/>
  <c r="AG744" i="2"/>
  <c r="AH744" i="2" s="1"/>
  <c r="AG1656" i="2"/>
  <c r="AH1656" i="2" s="1"/>
  <c r="AG1357" i="2"/>
  <c r="AH1357" i="2" s="1"/>
  <c r="AG612" i="2"/>
  <c r="AH612" i="2" s="1"/>
  <c r="AG1792" i="2"/>
  <c r="AH1792" i="2" s="1"/>
  <c r="AG1548" i="2"/>
  <c r="AH1548" i="2" s="1"/>
  <c r="AG1356" i="2"/>
  <c r="AH1356" i="2" s="1"/>
  <c r="AG1185" i="2"/>
  <c r="AH1185" i="2" s="1"/>
  <c r="AG1053" i="2"/>
  <c r="AH1053" i="2" s="1"/>
  <c r="AG921" i="2"/>
  <c r="AH921" i="2" s="1"/>
  <c r="AG813" i="2"/>
  <c r="AH813" i="2" s="1"/>
  <c r="AG729" i="2"/>
  <c r="AH729" i="2" s="1"/>
  <c r="AG608" i="2"/>
  <c r="AH608" i="2" s="1"/>
  <c r="AG501" i="2"/>
  <c r="AH501" i="2" s="1"/>
  <c r="AG408" i="2"/>
  <c r="AH408" i="2" s="1"/>
  <c r="AG324" i="2"/>
  <c r="AH324" i="2" s="1"/>
  <c r="AG216" i="2"/>
  <c r="AH216" i="2" s="1"/>
  <c r="AG120" i="2"/>
  <c r="AH120" i="2" s="1"/>
  <c r="AG1080" i="2"/>
  <c r="AH1080" i="2" s="1"/>
  <c r="AG513" i="2"/>
  <c r="AH513" i="2" s="1"/>
  <c r="AG1789" i="2"/>
  <c r="AH1789" i="2" s="1"/>
  <c r="AG1536" i="2"/>
  <c r="AH1536" i="2" s="1"/>
  <c r="AG1304" i="2"/>
  <c r="AH1304" i="2" s="1"/>
  <c r="AG1149" i="2"/>
  <c r="AH1149" i="2" s="1"/>
  <c r="AG1041" i="2"/>
  <c r="AH1041" i="2" s="1"/>
  <c r="AG812" i="2"/>
  <c r="AH812" i="2" s="1"/>
  <c r="AG717" i="2"/>
  <c r="AH717" i="2" s="1"/>
  <c r="AG600" i="2"/>
  <c r="AH600" i="2" s="1"/>
  <c r="AG500" i="2"/>
  <c r="AH500" i="2" s="1"/>
  <c r="AG405" i="2"/>
  <c r="AH405" i="2" s="1"/>
  <c r="AG312" i="2"/>
  <c r="AH312" i="2" s="1"/>
  <c r="AG204" i="2"/>
  <c r="AH204" i="2" s="1"/>
  <c r="AG117" i="2"/>
  <c r="AH117" i="2" s="1"/>
  <c r="AG540" i="2"/>
  <c r="AH540" i="2" s="1"/>
  <c r="AG1368" i="2"/>
  <c r="AH1368" i="2" s="1"/>
  <c r="AG1836" i="2"/>
  <c r="AH1836" i="2" s="1"/>
  <c r="AG409" i="2"/>
  <c r="AH409" i="2" s="1"/>
  <c r="AG129" i="2"/>
  <c r="AH129" i="2" s="1"/>
  <c r="AG1535" i="2"/>
  <c r="AH1535" i="2" s="1"/>
  <c r="AG1140" i="2"/>
  <c r="AH1140" i="2" s="1"/>
  <c r="AG804" i="2"/>
  <c r="AH804" i="2" s="1"/>
  <c r="AG404" i="2"/>
  <c r="AH404" i="2" s="1"/>
  <c r="AE300" i="2"/>
  <c r="AD1928" i="2"/>
  <c r="AD1844" i="2"/>
  <c r="AD1604" i="2"/>
  <c r="AD1520" i="2"/>
  <c r="AD1364" i="2"/>
  <c r="AD1328" i="2"/>
  <c r="AD1304" i="2"/>
  <c r="AD1148" i="2"/>
  <c r="AD1064" i="2"/>
  <c r="AG335" i="2"/>
  <c r="AH335" i="2" s="1"/>
  <c r="AG1065" i="2"/>
  <c r="AH1065" i="2" s="1"/>
  <c r="AG1921" i="2"/>
  <c r="AH1921" i="2" s="1"/>
  <c r="AG716" i="2"/>
  <c r="AH716" i="2" s="1"/>
  <c r="AG489" i="2"/>
  <c r="AH489" i="2" s="1"/>
  <c r="AG201" i="2"/>
  <c r="AH201" i="2" s="1"/>
  <c r="AG105" i="2"/>
  <c r="AH105" i="2" s="1"/>
  <c r="AG1920" i="2"/>
  <c r="AH1920" i="2" s="1"/>
  <c r="AG1533" i="2"/>
  <c r="AH1533" i="2" s="1"/>
  <c r="AG1256" i="2"/>
  <c r="AH1256" i="2" s="1"/>
  <c r="AG1137" i="2"/>
  <c r="AH1137" i="2" s="1"/>
  <c r="AG897" i="2"/>
  <c r="AH897" i="2" s="1"/>
  <c r="AG680" i="2"/>
  <c r="AH680" i="2" s="1"/>
  <c r="AG477" i="2"/>
  <c r="AH477" i="2" s="1"/>
  <c r="AG200" i="2"/>
  <c r="AH200" i="2" s="1"/>
  <c r="AE104" i="2"/>
  <c r="AG1837" i="2"/>
  <c r="AH1837" i="2" s="1"/>
  <c r="AG410" i="2"/>
  <c r="AH410" i="2" s="1"/>
  <c r="AE528" i="2"/>
  <c r="AG1188" i="2"/>
  <c r="AH1188" i="2" s="1"/>
  <c r="AG933" i="2"/>
  <c r="AH933" i="2" s="1"/>
  <c r="AG334" i="2"/>
  <c r="AH334" i="2" s="1"/>
  <c r="AG1788" i="2"/>
  <c r="AH1788" i="2" s="1"/>
  <c r="AG1272" i="2"/>
  <c r="AH1272" i="2" s="1"/>
  <c r="AG1040" i="2"/>
  <c r="AH1040" i="2" s="1"/>
  <c r="AG597" i="2"/>
  <c r="AH597" i="2" s="1"/>
  <c r="AG297" i="2"/>
  <c r="AH297" i="2" s="1"/>
  <c r="AG1777" i="2"/>
  <c r="AH1777" i="2" s="1"/>
  <c r="AG801" i="2"/>
  <c r="AH801" i="2" s="1"/>
  <c r="AG584" i="2"/>
  <c r="AH584" i="2" s="1"/>
  <c r="AG393" i="2"/>
  <c r="AH393" i="2" s="1"/>
  <c r="AG296" i="2"/>
  <c r="AH296" i="2" s="1"/>
  <c r="AG1917" i="2"/>
  <c r="AH1917" i="2" s="1"/>
  <c r="AG1776" i="2"/>
  <c r="AH1776" i="2" s="1"/>
  <c r="AG1496" i="2"/>
  <c r="AH1496" i="2" s="1"/>
  <c r="AG1245" i="2"/>
  <c r="AH1245" i="2" s="1"/>
  <c r="AG1136" i="2"/>
  <c r="AH1136" i="2" s="1"/>
  <c r="AG1029" i="2"/>
  <c r="AH1029" i="2" s="1"/>
  <c r="AG896" i="2"/>
  <c r="AH896" i="2" s="1"/>
  <c r="AG792" i="2"/>
  <c r="AH792" i="2" s="1"/>
  <c r="AG669" i="2"/>
  <c r="AH669" i="2" s="1"/>
  <c r="AG560" i="2"/>
  <c r="AH560" i="2" s="1"/>
  <c r="AG476" i="2"/>
  <c r="AH476" i="2" s="1"/>
  <c r="AG370" i="2"/>
  <c r="AH370" i="2" s="1"/>
  <c r="AG285" i="2"/>
  <c r="AH285" i="2" s="1"/>
  <c r="AG189" i="2"/>
  <c r="AH189" i="2" s="1"/>
  <c r="AG72" i="2"/>
  <c r="AH72" i="2" s="1"/>
  <c r="AE223" i="2"/>
  <c r="AG1724" i="2"/>
  <c r="AH1724" i="2" s="1"/>
  <c r="AG1173" i="2"/>
  <c r="AH1173" i="2" s="1"/>
  <c r="AG711" i="2"/>
  <c r="AH711" i="2" s="1"/>
  <c r="AG33" i="2"/>
  <c r="AH33" i="2" s="1"/>
  <c r="AD1868" i="2"/>
  <c r="AD1832" i="2"/>
  <c r="AD1796" i="2"/>
  <c r="AD1640" i="2"/>
  <c r="AD1568" i="2"/>
  <c r="AD1532" i="2"/>
  <c r="AG1891" i="2"/>
  <c r="AH1891" i="2" s="1"/>
  <c r="AG1495" i="2"/>
  <c r="AH1495" i="2" s="1"/>
  <c r="AG1639" i="2"/>
  <c r="AH1639" i="2" s="1"/>
  <c r="AE735" i="2"/>
  <c r="AG1867" i="2"/>
  <c r="AH1867" i="2" s="1"/>
  <c r="AG1612" i="2"/>
  <c r="AH1612" i="2" s="1"/>
  <c r="AG1460" i="2"/>
  <c r="AH1460" i="2" s="1"/>
  <c r="AG1288" i="2"/>
  <c r="AH1288" i="2" s="1"/>
  <c r="AG1077" i="2"/>
  <c r="AH1077" i="2" s="1"/>
  <c r="AG993" i="2"/>
  <c r="AH993" i="2" s="1"/>
  <c r="AG790" i="2"/>
  <c r="AH790" i="2" s="1"/>
  <c r="AG537" i="2"/>
  <c r="AH537" i="2" s="1"/>
  <c r="AG452" i="2"/>
  <c r="AH452" i="2" s="1"/>
  <c r="AG381" i="2"/>
  <c r="AH381" i="2" s="1"/>
  <c r="AG309" i="2"/>
  <c r="AH309" i="2" s="1"/>
  <c r="AG140" i="2"/>
  <c r="AH140" i="2" s="1"/>
  <c r="AE1759" i="2"/>
  <c r="AE693" i="2"/>
  <c r="AE81" i="2"/>
  <c r="AG1856" i="2"/>
  <c r="AH1856" i="2" s="1"/>
  <c r="AG1717" i="2"/>
  <c r="AH1717" i="2" s="1"/>
  <c r="AG1591" i="2"/>
  <c r="AH1591" i="2" s="1"/>
  <c r="AG1447" i="2"/>
  <c r="AH1447" i="2" s="1"/>
  <c r="AG1161" i="2"/>
  <c r="AH1161" i="2" s="1"/>
  <c r="AG1067" i="2"/>
  <c r="AH1067" i="2" s="1"/>
  <c r="AG992" i="2"/>
  <c r="AH992" i="2" s="1"/>
  <c r="AG849" i="2"/>
  <c r="AH849" i="2" s="1"/>
  <c r="AG789" i="2"/>
  <c r="AH789" i="2" s="1"/>
  <c r="AG609" i="2"/>
  <c r="AH609" i="2" s="1"/>
  <c r="AG525" i="2"/>
  <c r="AH525" i="2" s="1"/>
  <c r="AG429" i="2"/>
  <c r="AH429" i="2" s="1"/>
  <c r="AG374" i="2"/>
  <c r="AH374" i="2" s="1"/>
  <c r="AG308" i="2"/>
  <c r="AH308" i="2" s="1"/>
  <c r="AG213" i="2"/>
  <c r="AH213" i="2" s="1"/>
  <c r="AG135" i="2"/>
  <c r="AH135" i="2" s="1"/>
  <c r="AG32" i="2"/>
  <c r="AH32" i="2" s="1"/>
  <c r="AE1420" i="2"/>
  <c r="AD1771" i="2"/>
  <c r="AD1675" i="2"/>
  <c r="AD1663" i="2"/>
  <c r="AD1531" i="2"/>
  <c r="AD1471" i="2"/>
  <c r="AD1219" i="2"/>
  <c r="AD1183" i="2"/>
  <c r="AD1111" i="2"/>
  <c r="AD1075" i="2"/>
  <c r="AD1063" i="2"/>
  <c r="AD967" i="2"/>
  <c r="AD919" i="2"/>
  <c r="AD859" i="2"/>
  <c r="AD535" i="2"/>
  <c r="AD475" i="2"/>
  <c r="AD415" i="2"/>
  <c r="AD367" i="2"/>
  <c r="AD307" i="2"/>
  <c r="AD163" i="2"/>
  <c r="AG1471" i="2"/>
  <c r="AH1471" i="2" s="1"/>
  <c r="AG1852" i="2"/>
  <c r="AH1852" i="2" s="1"/>
  <c r="AE1184" i="2"/>
  <c r="AG1651" i="2"/>
  <c r="AH1651" i="2" s="1"/>
  <c r="AG39" i="2"/>
  <c r="AH39" i="2" s="1"/>
  <c r="AG1579" i="2"/>
  <c r="AH1579" i="2" s="1"/>
  <c r="AG1843" i="2"/>
  <c r="AH1843" i="2" s="1"/>
  <c r="AG1444" i="2"/>
  <c r="AH1444" i="2" s="1"/>
  <c r="AG1842" i="2"/>
  <c r="AH1842" i="2" s="1"/>
  <c r="AG1540" i="2"/>
  <c r="AH1540" i="2" s="1"/>
  <c r="AG760" i="2"/>
  <c r="AH760" i="2" s="1"/>
  <c r="AG508" i="2"/>
  <c r="AH508" i="2" s="1"/>
  <c r="AE943" i="2"/>
  <c r="AG1339" i="2"/>
  <c r="AH1339" i="2" s="1"/>
  <c r="AG617" i="2"/>
  <c r="AH617" i="2" s="1"/>
  <c r="AG1699" i="2"/>
  <c r="AH1699" i="2" s="1"/>
  <c r="AG663" i="2"/>
  <c r="AH663" i="2" s="1"/>
  <c r="AG412" i="2"/>
  <c r="AH412" i="2" s="1"/>
  <c r="AE1013" i="2"/>
  <c r="AG1601" i="2"/>
  <c r="AH1601" i="2" s="1"/>
  <c r="AG1277" i="2"/>
  <c r="AH1277" i="2" s="1"/>
  <c r="AG281" i="2"/>
  <c r="AH281" i="2" s="1"/>
  <c r="AE1372" i="2"/>
  <c r="AG1600" i="2"/>
  <c r="AH1600" i="2" s="1"/>
  <c r="AG1421" i="2"/>
  <c r="AH1421" i="2" s="1"/>
  <c r="AG1276" i="2"/>
  <c r="AH1276" i="2" s="1"/>
  <c r="AG905" i="2"/>
  <c r="AH905" i="2" s="1"/>
  <c r="AG700" i="2"/>
  <c r="AH700" i="2" s="1"/>
  <c r="AG172" i="2"/>
  <c r="AH172" i="2" s="1"/>
  <c r="AG64" i="2"/>
  <c r="AH64" i="2" s="1"/>
  <c r="AE1336" i="2"/>
  <c r="AE976" i="2"/>
  <c r="AE724" i="2"/>
  <c r="AE65" i="2"/>
  <c r="AG1841" i="2"/>
  <c r="AH1841" i="2" s="1"/>
  <c r="AE1312" i="2"/>
  <c r="AE256" i="2"/>
  <c r="AE53" i="2"/>
  <c r="AG1481" i="2"/>
  <c r="AH1481" i="2" s="1"/>
  <c r="AG1228" i="2"/>
  <c r="AH1228" i="2" s="1"/>
  <c r="AG1120" i="2"/>
  <c r="AH1120" i="2" s="1"/>
  <c r="AG1025" i="2"/>
  <c r="AH1025" i="2" s="1"/>
  <c r="AG748" i="2"/>
  <c r="AH748" i="2" s="1"/>
  <c r="AG651" i="2"/>
  <c r="AH651" i="2" s="1"/>
  <c r="AG544" i="2"/>
  <c r="AH544" i="2" s="1"/>
  <c r="AG496" i="2"/>
  <c r="AH496" i="2" s="1"/>
  <c r="AG1768" i="2"/>
  <c r="AH1768" i="2" s="1"/>
  <c r="AG1577" i="2"/>
  <c r="AH1577" i="2" s="1"/>
  <c r="AG1397" i="2"/>
  <c r="AH1397" i="2" s="1"/>
  <c r="AG1225" i="2"/>
  <c r="AH1225" i="2" s="1"/>
  <c r="AG16" i="2"/>
  <c r="AH16" i="2" s="1"/>
  <c r="AE1757" i="2"/>
  <c r="AE640" i="2"/>
  <c r="AG1392" i="2"/>
  <c r="AH1392" i="2" s="1"/>
  <c r="AG1260" i="2"/>
  <c r="AH1260" i="2" s="1"/>
  <c r="AG1224" i="2"/>
  <c r="AH1224" i="2" s="1"/>
  <c r="AG1108" i="2"/>
  <c r="AH1108" i="2" s="1"/>
  <c r="AG1060" i="2"/>
  <c r="AH1060" i="2" s="1"/>
  <c r="AG948" i="2"/>
  <c r="AH948" i="2" s="1"/>
  <c r="AG396" i="2"/>
  <c r="AH396" i="2" s="1"/>
  <c r="AG101" i="2"/>
  <c r="AH101" i="2" s="1"/>
  <c r="AE1696" i="2"/>
  <c r="AG1913" i="2"/>
  <c r="AH1913" i="2" s="1"/>
  <c r="AG1763" i="2"/>
  <c r="AH1763" i="2" s="1"/>
  <c r="AG1324" i="2"/>
  <c r="AH1324" i="2" s="1"/>
  <c r="AG531" i="2"/>
  <c r="AH531" i="2" s="1"/>
  <c r="AG485" i="2"/>
  <c r="AH485" i="2" s="1"/>
  <c r="AG352" i="2"/>
  <c r="AH352" i="2" s="1"/>
  <c r="AG149" i="2"/>
  <c r="AH149" i="2" s="1"/>
  <c r="AE1673" i="2"/>
  <c r="AD1906" i="2"/>
  <c r="AD1894" i="2"/>
  <c r="AD1882" i="2"/>
  <c r="AD1846" i="2"/>
  <c r="AD1774" i="2"/>
  <c r="AD1738" i="2"/>
  <c r="AD1714" i="2"/>
  <c r="AD1594" i="2"/>
  <c r="AD1534" i="2"/>
  <c r="AD1462" i="2"/>
  <c r="AD1438" i="2"/>
  <c r="AD1402" i="2"/>
  <c r="AD1378" i="2"/>
  <c r="AD1282" i="2"/>
  <c r="AD1258" i="2"/>
  <c r="AD1246" i="2"/>
  <c r="AD1186" i="2"/>
  <c r="AD1078" i="2"/>
  <c r="AD1030" i="2"/>
  <c r="AD874" i="2"/>
  <c r="AD826" i="2"/>
  <c r="AD634" i="2"/>
  <c r="AD490" i="2"/>
  <c r="AD334" i="2"/>
  <c r="AD262" i="2"/>
  <c r="AD190" i="2"/>
  <c r="AD106" i="2"/>
  <c r="AD34" i="2"/>
  <c r="AD10" i="2"/>
  <c r="AG1912" i="2"/>
  <c r="AH1912" i="2" s="1"/>
  <c r="AG1861" i="2"/>
  <c r="AH1861" i="2" s="1"/>
  <c r="AG1825" i="2"/>
  <c r="AH1825" i="2" s="1"/>
  <c r="AG1760" i="2"/>
  <c r="AH1760" i="2" s="1"/>
  <c r="AG1680" i="2"/>
  <c r="AH1680" i="2" s="1"/>
  <c r="AG1627" i="2"/>
  <c r="AH1627" i="2" s="1"/>
  <c r="AG1564" i="2"/>
  <c r="AH1564" i="2" s="1"/>
  <c r="AG1512" i="2"/>
  <c r="AH1512" i="2" s="1"/>
  <c r="AG1468" i="2"/>
  <c r="AH1468" i="2" s="1"/>
  <c r="AG1384" i="2"/>
  <c r="AH1384" i="2" s="1"/>
  <c r="AG1316" i="2"/>
  <c r="AH1316" i="2" s="1"/>
  <c r="AG1250" i="2"/>
  <c r="AH1250" i="2" s="1"/>
  <c r="AG1220" i="2"/>
  <c r="AH1220" i="2" s="1"/>
  <c r="AG1163" i="2"/>
  <c r="AH1163" i="2" s="1"/>
  <c r="AG1056" i="2"/>
  <c r="AH1056" i="2" s="1"/>
  <c r="AG996" i="2"/>
  <c r="AH996" i="2" s="1"/>
  <c r="AG875" i="2"/>
  <c r="AH875" i="2" s="1"/>
  <c r="AG819" i="2"/>
  <c r="AH819" i="2" s="1"/>
  <c r="AG780" i="2"/>
  <c r="AH780" i="2" s="1"/>
  <c r="AG737" i="2"/>
  <c r="AH737" i="2" s="1"/>
  <c r="AG674" i="2"/>
  <c r="AH674" i="2" s="1"/>
  <c r="AG580" i="2"/>
  <c r="AH580" i="2" s="1"/>
  <c r="AG484" i="2"/>
  <c r="AH484" i="2" s="1"/>
  <c r="AG423" i="2"/>
  <c r="AH423" i="2" s="1"/>
  <c r="AG389" i="2"/>
  <c r="AH389" i="2" s="1"/>
  <c r="AG348" i="2"/>
  <c r="AH348" i="2" s="1"/>
  <c r="AG304" i="2"/>
  <c r="AH304" i="2" s="1"/>
  <c r="AG250" i="2"/>
  <c r="AH250" i="2" s="1"/>
  <c r="AG192" i="2"/>
  <c r="AH192" i="2" s="1"/>
  <c r="AG147" i="2"/>
  <c r="AH147" i="2" s="1"/>
  <c r="AG92" i="2"/>
  <c r="AH92" i="2" s="1"/>
  <c r="AG48" i="2"/>
  <c r="AH48" i="2" s="1"/>
  <c r="AE1672" i="2"/>
  <c r="AE880" i="2"/>
  <c r="AE615" i="2"/>
  <c r="AE372" i="2"/>
  <c r="AD1929" i="2"/>
  <c r="AD1845" i="2"/>
  <c r="AD1581" i="2"/>
  <c r="AD1533" i="2"/>
  <c r="AD1473" i="2"/>
  <c r="AD1281" i="2"/>
  <c r="AD1221" i="2"/>
  <c r="AD1065" i="2"/>
  <c r="AD993" i="2"/>
  <c r="AD909" i="2"/>
  <c r="AD861" i="2"/>
  <c r="AG1721" i="2"/>
  <c r="AH1721" i="2" s="1"/>
  <c r="AG796" i="2"/>
  <c r="AH796" i="2" s="1"/>
  <c r="AG1513" i="2"/>
  <c r="AH1513" i="2" s="1"/>
  <c r="AG425" i="2"/>
  <c r="AH425" i="2" s="1"/>
  <c r="AE616" i="2"/>
  <c r="AG1860" i="2"/>
  <c r="AH1860" i="2" s="1"/>
  <c r="AG1504" i="2"/>
  <c r="AH1504" i="2" s="1"/>
  <c r="AG816" i="2"/>
  <c r="AH816" i="2" s="1"/>
  <c r="AG579" i="2"/>
  <c r="AH579" i="2" s="1"/>
  <c r="AG480" i="2"/>
  <c r="AH480" i="2" s="1"/>
  <c r="AG388" i="2"/>
  <c r="AH388" i="2" s="1"/>
  <c r="AG88" i="2"/>
  <c r="AH88" i="2" s="1"/>
  <c r="AE1531" i="2"/>
  <c r="AE1099" i="2"/>
  <c r="AE868" i="2"/>
  <c r="AE175" i="2"/>
  <c r="AD1892" i="2"/>
  <c r="AD1820" i="2"/>
  <c r="AD1772" i="2"/>
  <c r="AD1628" i="2"/>
  <c r="AG965" i="2"/>
  <c r="AH965" i="2" s="1"/>
  <c r="AG1924" i="2"/>
  <c r="AH1924" i="2" s="1"/>
  <c r="AG964" i="2"/>
  <c r="AH964" i="2" s="1"/>
  <c r="AG1348" i="2"/>
  <c r="AH1348" i="2" s="1"/>
  <c r="AG904" i="2"/>
  <c r="AH904" i="2" s="1"/>
  <c r="AG749" i="2"/>
  <c r="AH749" i="2" s="1"/>
  <c r="AG652" i="2"/>
  <c r="AH652" i="2" s="1"/>
  <c r="AG63" i="2"/>
  <c r="AH63" i="2" s="1"/>
  <c r="AG28" i="2"/>
  <c r="AH28" i="2" s="1"/>
  <c r="AE460" i="2"/>
  <c r="AG1265" i="2"/>
  <c r="AH1265" i="2" s="1"/>
  <c r="AG1180" i="2"/>
  <c r="AH1180" i="2" s="1"/>
  <c r="AG953" i="2"/>
  <c r="AH953" i="2" s="1"/>
  <c r="AG364" i="2"/>
  <c r="AH364" i="2" s="1"/>
  <c r="AG268" i="2"/>
  <c r="AH268" i="2" s="1"/>
  <c r="AE1229" i="2"/>
  <c r="AE413" i="2"/>
  <c r="AG1528" i="2"/>
  <c r="AH1528" i="2" s="1"/>
  <c r="AG1480" i="2"/>
  <c r="AH1480" i="2" s="1"/>
  <c r="AG1264" i="2"/>
  <c r="AH1264" i="2" s="1"/>
  <c r="AG650" i="2"/>
  <c r="AH650" i="2" s="1"/>
  <c r="AG495" i="2"/>
  <c r="AH495" i="2" s="1"/>
  <c r="AG159" i="2"/>
  <c r="AH159" i="2" s="1"/>
  <c r="AE245" i="2"/>
  <c r="AG1764" i="2"/>
  <c r="AH1764" i="2" s="1"/>
  <c r="AG1572" i="2"/>
  <c r="AH1572" i="2" s="1"/>
  <c r="AG1332" i="2"/>
  <c r="AH1332" i="2" s="1"/>
  <c r="AG677" i="2"/>
  <c r="AH677" i="2" s="1"/>
  <c r="AG52" i="2"/>
  <c r="AH52" i="2" s="1"/>
  <c r="AG1864" i="2"/>
  <c r="AH1864" i="2" s="1"/>
  <c r="AG1697" i="2"/>
  <c r="AH1697" i="2" s="1"/>
  <c r="AG1469" i="2"/>
  <c r="AH1469" i="2" s="1"/>
  <c r="AG1057" i="2"/>
  <c r="AH1057" i="2" s="1"/>
  <c r="AG936" i="2"/>
  <c r="AH936" i="2" s="1"/>
  <c r="AG782" i="2"/>
  <c r="AH782" i="2" s="1"/>
  <c r="AG581" i="2"/>
  <c r="AH581" i="2" s="1"/>
  <c r="AG252" i="2"/>
  <c r="AH252" i="2" s="1"/>
  <c r="AG49" i="2"/>
  <c r="AH49" i="2" s="1"/>
  <c r="AG1824" i="2"/>
  <c r="AH1824" i="2" s="1"/>
  <c r="AG1624" i="2"/>
  <c r="AH1624" i="2" s="1"/>
  <c r="AG1561" i="2"/>
  <c r="AH1561" i="2" s="1"/>
  <c r="AG1380" i="2"/>
  <c r="AH1380" i="2" s="1"/>
  <c r="AG1249" i="2"/>
  <c r="AH1249" i="2" s="1"/>
  <c r="AG1096" i="2"/>
  <c r="AH1096" i="2" s="1"/>
  <c r="AG1901" i="2"/>
  <c r="AH1901" i="2" s="1"/>
  <c r="AG1813" i="2"/>
  <c r="AH1813" i="2" s="1"/>
  <c r="AG1745" i="2"/>
  <c r="AH1745" i="2" s="1"/>
  <c r="AG1620" i="2"/>
  <c r="AH1620" i="2" s="1"/>
  <c r="AG1501" i="2"/>
  <c r="AH1501" i="2" s="1"/>
  <c r="AG1248" i="2"/>
  <c r="AH1248" i="2" s="1"/>
  <c r="AG1093" i="2"/>
  <c r="AH1093" i="2" s="1"/>
  <c r="AG1044" i="2"/>
  <c r="AH1044" i="2" s="1"/>
  <c r="AG924" i="2"/>
  <c r="AH924" i="2" s="1"/>
  <c r="AG857" i="2"/>
  <c r="AH857" i="2" s="1"/>
  <c r="AG773" i="2"/>
  <c r="AH773" i="2" s="1"/>
  <c r="AG567" i="2"/>
  <c r="AH567" i="2" s="1"/>
  <c r="AG384" i="2"/>
  <c r="AH384" i="2" s="1"/>
  <c r="AG184" i="2"/>
  <c r="AH184" i="2" s="1"/>
  <c r="AG85" i="2"/>
  <c r="AH85" i="2" s="1"/>
  <c r="AG41" i="2"/>
  <c r="AH41" i="2" s="1"/>
  <c r="AE1492" i="2"/>
  <c r="AE604" i="2"/>
  <c r="AE353" i="2"/>
  <c r="AG1241" i="2"/>
  <c r="AH1241" i="2" s="1"/>
  <c r="AG328" i="2"/>
  <c r="AH328" i="2" s="1"/>
  <c r="AG124" i="2"/>
  <c r="AH124" i="2" s="1"/>
  <c r="AE280" i="2"/>
  <c r="AG689" i="2"/>
  <c r="AH689" i="2" s="1"/>
  <c r="AG449" i="2"/>
  <c r="AH449" i="2" s="1"/>
  <c r="AG316" i="2"/>
  <c r="AH316" i="2" s="1"/>
  <c r="AG27" i="2"/>
  <c r="AH27" i="2" s="1"/>
  <c r="AE255" i="2"/>
  <c r="AG1633" i="2"/>
  <c r="AH1633" i="2" s="1"/>
  <c r="AG1177" i="2"/>
  <c r="AH1177" i="2" s="1"/>
  <c r="AG949" i="2"/>
  <c r="AH949" i="2" s="1"/>
  <c r="AG832" i="2"/>
  <c r="AH832" i="2" s="1"/>
  <c r="AE928" i="2"/>
  <c r="AG1865" i="2"/>
  <c r="AH1865" i="2" s="1"/>
  <c r="AG1829" i="2"/>
  <c r="AH1829" i="2" s="1"/>
  <c r="AG1632" i="2"/>
  <c r="AH1632" i="2" s="1"/>
  <c r="AG1524" i="2"/>
  <c r="AH1524" i="2" s="1"/>
  <c r="AG1176" i="2"/>
  <c r="AH1176" i="2" s="1"/>
  <c r="AG1828" i="2"/>
  <c r="AH1828" i="2" s="1"/>
  <c r="AG1565" i="2"/>
  <c r="AH1565" i="2" s="1"/>
  <c r="AG1104" i="2"/>
  <c r="AH1104" i="2" s="1"/>
  <c r="AG676" i="2"/>
  <c r="AH676" i="2" s="1"/>
  <c r="AG100" i="2"/>
  <c r="AH100" i="2" s="1"/>
  <c r="AG1908" i="2"/>
  <c r="AH1908" i="2" s="1"/>
  <c r="AG1313" i="2"/>
  <c r="AH1313" i="2" s="1"/>
  <c r="AG1216" i="2"/>
  <c r="AH1216" i="2" s="1"/>
  <c r="AG672" i="2"/>
  <c r="AH672" i="2" s="1"/>
  <c r="AG420" i="2"/>
  <c r="AH420" i="2" s="1"/>
  <c r="AG1669" i="2"/>
  <c r="AH1669" i="2" s="1"/>
  <c r="AG1560" i="2"/>
  <c r="AH1560" i="2" s="1"/>
  <c r="AG1457" i="2"/>
  <c r="AH1457" i="2" s="1"/>
  <c r="AG629" i="2"/>
  <c r="AH629" i="2" s="1"/>
  <c r="AG340" i="2"/>
  <c r="AH340" i="2" s="1"/>
  <c r="AG1900" i="2"/>
  <c r="AH1900" i="2" s="1"/>
  <c r="AG1855" i="2"/>
  <c r="AH1855" i="2" s="1"/>
  <c r="AG1812" i="2"/>
  <c r="AH1812" i="2" s="1"/>
  <c r="AG1735" i="2"/>
  <c r="AH1735" i="2" s="1"/>
  <c r="AG1668" i="2"/>
  <c r="AH1668" i="2" s="1"/>
  <c r="AG1613" i="2"/>
  <c r="AH1613" i="2" s="1"/>
  <c r="AG1549" i="2"/>
  <c r="AH1549" i="2" s="1"/>
  <c r="AG1500" i="2"/>
  <c r="AH1500" i="2" s="1"/>
  <c r="AG1456" i="2"/>
  <c r="AH1456" i="2" s="1"/>
  <c r="AG1300" i="2"/>
  <c r="AH1300" i="2" s="1"/>
  <c r="AG1247" i="2"/>
  <c r="AH1247" i="2" s="1"/>
  <c r="AG1204" i="2"/>
  <c r="AH1204" i="2" s="1"/>
  <c r="AG1144" i="2"/>
  <c r="AH1144" i="2" s="1"/>
  <c r="AG1092" i="2"/>
  <c r="AH1092" i="2" s="1"/>
  <c r="AG988" i="2"/>
  <c r="AH988" i="2" s="1"/>
  <c r="AG856" i="2"/>
  <c r="AH856" i="2" s="1"/>
  <c r="AG771" i="2"/>
  <c r="AH771" i="2" s="1"/>
  <c r="AG627" i="2"/>
  <c r="AH627" i="2" s="1"/>
  <c r="AG521" i="2"/>
  <c r="AH521" i="2" s="1"/>
  <c r="AG336" i="2"/>
  <c r="AH336" i="2" s="1"/>
  <c r="AG292" i="2"/>
  <c r="AH292" i="2" s="1"/>
  <c r="AG243" i="2"/>
  <c r="AH243" i="2" s="1"/>
  <c r="AG180" i="2"/>
  <c r="AH180" i="2" s="1"/>
  <c r="AG136" i="2"/>
  <c r="AH136" i="2" s="1"/>
  <c r="AG84" i="2"/>
  <c r="AH84" i="2" s="1"/>
  <c r="AG40" i="2"/>
  <c r="AH40" i="2" s="1"/>
  <c r="AE1424" i="2"/>
  <c r="AE814" i="2"/>
  <c r="AE576" i="2"/>
  <c r="AD801" i="2"/>
  <c r="AD705" i="2"/>
  <c r="AD633" i="2"/>
  <c r="AD453" i="2"/>
  <c r="AD249" i="2"/>
  <c r="AD9" i="2"/>
  <c r="AD1926" i="2"/>
  <c r="AD1914" i="2"/>
  <c r="AD1890" i="2"/>
  <c r="AD1854" i="2"/>
  <c r="AD1830" i="2"/>
  <c r="AD1806" i="2"/>
  <c r="AD1758" i="2"/>
  <c r="AD1722" i="2"/>
  <c r="AD1710" i="2"/>
  <c r="AD1698" i="2"/>
  <c r="AD1662" i="2"/>
  <c r="AD1650" i="2"/>
  <c r="AD1626" i="2"/>
  <c r="AD1614" i="2"/>
  <c r="AD1602" i="2"/>
  <c r="AD1554" i="2"/>
  <c r="AD1518" i="2"/>
  <c r="AD1494" i="2"/>
  <c r="AD1458" i="2"/>
  <c r="AD1434" i="2"/>
  <c r="AD1422" i="2"/>
  <c r="AD1410" i="2"/>
  <c r="AD1398" i="2"/>
  <c r="AD1386" i="2"/>
  <c r="AD1338" i="2"/>
  <c r="AD1314" i="2"/>
  <c r="AD1266" i="2"/>
  <c r="AD1254" i="2"/>
  <c r="AD1230" i="2"/>
  <c r="AD1218" i="2"/>
  <c r="AD1206" i="2"/>
  <c r="AD1194" i="2"/>
  <c r="AD1122" i="2"/>
  <c r="AD1110" i="2"/>
  <c r="AD1074" i="2"/>
  <c r="AD1062" i="2"/>
  <c r="AD1050" i="2"/>
  <c r="AD1026" i="2"/>
  <c r="AD966" i="2"/>
  <c r="AD930" i="2"/>
  <c r="AD894" i="2"/>
  <c r="AD882" i="2"/>
  <c r="AD846" i="2"/>
  <c r="AD738" i="2"/>
  <c r="AD726" i="2"/>
  <c r="AD702" i="2"/>
  <c r="AD666" i="2"/>
  <c r="AD606" i="2"/>
  <c r="AD594" i="2"/>
  <c r="AD582" i="2"/>
  <c r="AD558" i="2"/>
  <c r="AD534" i="2"/>
  <c r="AD522" i="2"/>
  <c r="AD498" i="2"/>
  <c r="AD474" i="2"/>
  <c r="AD462" i="2"/>
  <c r="AD450" i="2"/>
  <c r="AD438" i="2"/>
  <c r="AD426" i="2"/>
  <c r="AD378" i="2"/>
  <c r="AD354" i="2"/>
  <c r="AD330" i="2"/>
  <c r="AD318" i="2"/>
  <c r="AD294" i="2"/>
  <c r="AD282" i="2"/>
  <c r="AD258" i="2"/>
  <c r="AD246" i="2"/>
  <c r="AD234" i="2"/>
  <c r="AD210" i="2"/>
  <c r="AD198" i="2"/>
  <c r="AD174" i="2"/>
  <c r="AD162" i="2"/>
  <c r="AD138" i="2"/>
  <c r="AD126" i="2"/>
  <c r="AD102" i="2"/>
  <c r="AD90" i="2"/>
  <c r="AD54" i="2"/>
  <c r="AD30" i="2"/>
  <c r="AD18" i="2"/>
  <c r="AE1547" i="2"/>
  <c r="AG1547" i="2"/>
  <c r="AH1547" i="2" s="1"/>
  <c r="AE1379" i="2"/>
  <c r="AG1379" i="2"/>
  <c r="AH1379" i="2" s="1"/>
  <c r="AE743" i="2"/>
  <c r="AG743" i="2"/>
  <c r="AH743" i="2" s="1"/>
  <c r="AE659" i="2"/>
  <c r="AG659" i="2"/>
  <c r="AH659" i="2" s="1"/>
  <c r="AG107" i="2"/>
  <c r="AH107" i="2" s="1"/>
  <c r="AE107" i="2"/>
  <c r="AE347" i="2"/>
  <c r="AG347" i="2"/>
  <c r="AH347" i="2" s="1"/>
  <c r="AE119" i="2"/>
  <c r="AG119" i="2"/>
  <c r="AH119" i="2" s="1"/>
  <c r="AG203" i="2"/>
  <c r="AH203" i="2" s="1"/>
  <c r="AE730" i="2"/>
  <c r="AG730" i="2"/>
  <c r="AH730" i="2" s="1"/>
  <c r="AE538" i="2"/>
  <c r="AG538" i="2"/>
  <c r="AH538" i="2" s="1"/>
  <c r="AE394" i="2"/>
  <c r="AG394" i="2"/>
  <c r="AH394" i="2" s="1"/>
  <c r="AE322" i="2"/>
  <c r="AG322" i="2"/>
  <c r="AH322" i="2" s="1"/>
  <c r="AE58" i="2"/>
  <c r="AG58" i="2"/>
  <c r="AH58" i="2" s="1"/>
  <c r="AE630" i="2"/>
  <c r="AG630" i="2"/>
  <c r="AH630" i="2" s="1"/>
  <c r="AE1725" i="2"/>
  <c r="AE382" i="2"/>
  <c r="AE1895" i="2"/>
  <c r="AG1895" i="2"/>
  <c r="AH1895" i="2" s="1"/>
  <c r="AE1847" i="2"/>
  <c r="AG1847" i="2"/>
  <c r="AH1847" i="2" s="1"/>
  <c r="AE1655" i="2"/>
  <c r="AG1655" i="2"/>
  <c r="AH1655" i="2" s="1"/>
  <c r="AE1487" i="2"/>
  <c r="AG1487" i="2"/>
  <c r="AH1487" i="2" s="1"/>
  <c r="AE1175" i="2"/>
  <c r="AG1175" i="2"/>
  <c r="AH1175" i="2" s="1"/>
  <c r="AE1127" i="2"/>
  <c r="AG1127" i="2"/>
  <c r="AH1127" i="2" s="1"/>
  <c r="AE911" i="2"/>
  <c r="AG911" i="2"/>
  <c r="AH911" i="2" s="1"/>
  <c r="AE671" i="2"/>
  <c r="AG671" i="2"/>
  <c r="AH671" i="2" s="1"/>
  <c r="AG527" i="2"/>
  <c r="AH527" i="2" s="1"/>
  <c r="AE527" i="2"/>
  <c r="AE1859" i="2"/>
  <c r="AG1811" i="2"/>
  <c r="AH1811" i="2" s="1"/>
  <c r="AE766" i="2"/>
  <c r="AG766" i="2"/>
  <c r="AH766" i="2" s="1"/>
  <c r="AG694" i="2"/>
  <c r="AH694" i="2" s="1"/>
  <c r="AE694" i="2"/>
  <c r="AE634" i="2"/>
  <c r="AG634" i="2"/>
  <c r="AH634" i="2" s="1"/>
  <c r="AG358" i="2"/>
  <c r="AH358" i="2" s="1"/>
  <c r="AE358" i="2"/>
  <c r="AG22" i="2"/>
  <c r="AH22" i="2" s="1"/>
  <c r="AE22" i="2"/>
  <c r="AG1463" i="2"/>
  <c r="AH1463" i="2" s="1"/>
  <c r="AG1151" i="2"/>
  <c r="AH1151" i="2" s="1"/>
  <c r="AG1857" i="2"/>
  <c r="AH1857" i="2" s="1"/>
  <c r="AE1857" i="2"/>
  <c r="AE1821" i="2"/>
  <c r="AG1821" i="2"/>
  <c r="AH1821" i="2" s="1"/>
  <c r="AG1293" i="2"/>
  <c r="AH1293" i="2" s="1"/>
  <c r="AE1293" i="2"/>
  <c r="AG658" i="2"/>
  <c r="AH658" i="2" s="1"/>
  <c r="AG467" i="2"/>
  <c r="AH467" i="2" s="1"/>
  <c r="AG1523" i="2"/>
  <c r="AH1523" i="2" s="1"/>
  <c r="AG1403" i="2"/>
  <c r="AH1403" i="2" s="1"/>
  <c r="AG1367" i="2"/>
  <c r="AH1367" i="2" s="1"/>
  <c r="AG1235" i="2"/>
  <c r="AH1235" i="2" s="1"/>
  <c r="AG1199" i="2"/>
  <c r="AH1199" i="2" s="1"/>
  <c r="AG1006" i="2"/>
  <c r="AH1006" i="2" s="1"/>
  <c r="AG323" i="2"/>
  <c r="AH323" i="2" s="1"/>
  <c r="AE731" i="2"/>
  <c r="AG1907" i="2"/>
  <c r="AH1907" i="2" s="1"/>
  <c r="AG1737" i="2"/>
  <c r="AH1737" i="2" s="1"/>
  <c r="AG1679" i="2"/>
  <c r="AH1679" i="2" s="1"/>
  <c r="AG1522" i="2"/>
  <c r="AH1522" i="2" s="1"/>
  <c r="AG1401" i="2"/>
  <c r="AH1401" i="2" s="1"/>
  <c r="AG1319" i="2"/>
  <c r="AH1319" i="2" s="1"/>
  <c r="AG1055" i="2"/>
  <c r="AH1055" i="2" s="1"/>
  <c r="AG683" i="2"/>
  <c r="AH683" i="2" s="1"/>
  <c r="AG526" i="2"/>
  <c r="AH526" i="2" s="1"/>
  <c r="AG455" i="2"/>
  <c r="AH455" i="2" s="1"/>
  <c r="AG239" i="2"/>
  <c r="AH239" i="2" s="1"/>
  <c r="AG1890" i="2"/>
  <c r="AH1890" i="2" s="1"/>
  <c r="AE1890" i="2"/>
  <c r="AG1650" i="2"/>
  <c r="AH1650" i="2" s="1"/>
  <c r="AE1650" i="2"/>
  <c r="AG1931" i="2"/>
  <c r="AH1931" i="2" s="1"/>
  <c r="AG1905" i="2"/>
  <c r="AH1905" i="2" s="1"/>
  <c r="AG1787" i="2"/>
  <c r="AH1787" i="2" s="1"/>
  <c r="AG1677" i="2"/>
  <c r="AH1677" i="2" s="1"/>
  <c r="AG1605" i="2"/>
  <c r="AH1605" i="2" s="1"/>
  <c r="AG1559" i="2"/>
  <c r="AH1559" i="2" s="1"/>
  <c r="AG1521" i="2"/>
  <c r="AH1521" i="2" s="1"/>
  <c r="AG1449" i="2"/>
  <c r="AH1449" i="2" s="1"/>
  <c r="AG1259" i="2"/>
  <c r="AH1259" i="2" s="1"/>
  <c r="AG1091" i="2"/>
  <c r="AH1091" i="2" s="1"/>
  <c r="AG454" i="2"/>
  <c r="AH454" i="2" s="1"/>
  <c r="AG191" i="2"/>
  <c r="AH191" i="2" s="1"/>
  <c r="AE1877" i="2"/>
  <c r="AG1877" i="2"/>
  <c r="AH1877" i="2" s="1"/>
  <c r="AE1817" i="2"/>
  <c r="AG1817" i="2"/>
  <c r="AH1817" i="2" s="1"/>
  <c r="AG1805" i="2"/>
  <c r="AH1805" i="2" s="1"/>
  <c r="AE1805" i="2"/>
  <c r="AG1793" i="2"/>
  <c r="AH1793" i="2" s="1"/>
  <c r="AE1793" i="2"/>
  <c r="AE1769" i="2"/>
  <c r="AG1769" i="2"/>
  <c r="AH1769" i="2" s="1"/>
  <c r="AE1733" i="2"/>
  <c r="AG1733" i="2"/>
  <c r="AH1733" i="2" s="1"/>
  <c r="AE1709" i="2"/>
  <c r="AG1709" i="2"/>
  <c r="AH1709" i="2" s="1"/>
  <c r="AE1685" i="2"/>
  <c r="AG1685" i="2"/>
  <c r="AH1685" i="2" s="1"/>
  <c r="AG1649" i="2"/>
  <c r="AH1649" i="2" s="1"/>
  <c r="AE1649" i="2"/>
  <c r="AG1553" i="2"/>
  <c r="AH1553" i="2" s="1"/>
  <c r="AE1553" i="2"/>
  <c r="AE1541" i="2"/>
  <c r="AG1541" i="2"/>
  <c r="AH1541" i="2" s="1"/>
  <c r="AE1529" i="2"/>
  <c r="AG1529" i="2"/>
  <c r="AH1529" i="2" s="1"/>
  <c r="AG1517" i="2"/>
  <c r="AH1517" i="2" s="1"/>
  <c r="AE1517" i="2"/>
  <c r="AG1505" i="2"/>
  <c r="AH1505" i="2" s="1"/>
  <c r="AE1505" i="2"/>
  <c r="AE1445" i="2"/>
  <c r="AG1445" i="2"/>
  <c r="AH1445" i="2" s="1"/>
  <c r="AE1409" i="2"/>
  <c r="AG1409" i="2"/>
  <c r="AH1409" i="2" s="1"/>
  <c r="AG1361" i="2"/>
  <c r="AH1361" i="2" s="1"/>
  <c r="AE1361" i="2"/>
  <c r="AE1337" i="2"/>
  <c r="AG1337" i="2"/>
  <c r="AH1337" i="2" s="1"/>
  <c r="AE1325" i="2"/>
  <c r="AG1325" i="2"/>
  <c r="AH1325" i="2" s="1"/>
  <c r="AE1301" i="2"/>
  <c r="AG1301" i="2"/>
  <c r="AH1301" i="2" s="1"/>
  <c r="AE1289" i="2"/>
  <c r="AG1289" i="2"/>
  <c r="AH1289" i="2" s="1"/>
  <c r="AE1253" i="2"/>
  <c r="AG1253" i="2"/>
  <c r="AH1253" i="2" s="1"/>
  <c r="AG1193" i="2"/>
  <c r="AH1193" i="2" s="1"/>
  <c r="AE1193" i="2"/>
  <c r="AG1097" i="2"/>
  <c r="AH1097" i="2" s="1"/>
  <c r="AE1097" i="2"/>
  <c r="AG1085" i="2"/>
  <c r="AH1085" i="2" s="1"/>
  <c r="AE1085" i="2"/>
  <c r="AG1049" i="2"/>
  <c r="AH1049" i="2" s="1"/>
  <c r="AE1049" i="2"/>
  <c r="AE1037" i="2"/>
  <c r="AG1037" i="2"/>
  <c r="AH1037" i="2" s="1"/>
  <c r="AE977" i="2"/>
  <c r="AG977" i="2"/>
  <c r="AH977" i="2" s="1"/>
  <c r="AG929" i="2"/>
  <c r="AH929" i="2" s="1"/>
  <c r="AE929" i="2"/>
  <c r="AE893" i="2"/>
  <c r="AG893" i="2"/>
  <c r="AH893" i="2" s="1"/>
  <c r="AE881" i="2"/>
  <c r="AG881" i="2"/>
  <c r="AH881" i="2" s="1"/>
  <c r="AG869" i="2"/>
  <c r="AH869" i="2" s="1"/>
  <c r="AE869" i="2"/>
  <c r="AE845" i="2"/>
  <c r="AG845" i="2"/>
  <c r="AH845" i="2" s="1"/>
  <c r="AE821" i="2"/>
  <c r="AG821" i="2"/>
  <c r="AH821" i="2" s="1"/>
  <c r="AE809" i="2"/>
  <c r="AG809" i="2"/>
  <c r="AH809" i="2" s="1"/>
  <c r="AG761" i="2"/>
  <c r="AH761" i="2" s="1"/>
  <c r="AE761" i="2"/>
  <c r="AE713" i="2"/>
  <c r="AG713" i="2"/>
  <c r="AH713" i="2" s="1"/>
  <c r="AE701" i="2"/>
  <c r="AG701" i="2"/>
  <c r="AH701" i="2" s="1"/>
  <c r="AG653" i="2"/>
  <c r="AH653" i="2" s="1"/>
  <c r="AE653" i="2"/>
  <c r="AE605" i="2"/>
  <c r="AG605" i="2"/>
  <c r="AH605" i="2" s="1"/>
  <c r="AE569" i="2"/>
  <c r="AG569" i="2"/>
  <c r="AH569" i="2" s="1"/>
  <c r="AG509" i="2"/>
  <c r="AH509" i="2" s="1"/>
  <c r="AE509" i="2"/>
  <c r="AE473" i="2"/>
  <c r="AG473" i="2"/>
  <c r="AH473" i="2" s="1"/>
  <c r="AE341" i="2"/>
  <c r="AG341" i="2"/>
  <c r="AH341" i="2" s="1"/>
  <c r="AG317" i="2"/>
  <c r="AH317" i="2" s="1"/>
  <c r="AE317" i="2"/>
  <c r="AE305" i="2"/>
  <c r="AG305" i="2"/>
  <c r="AH305" i="2" s="1"/>
  <c r="AE293" i="2"/>
  <c r="AG293" i="2"/>
  <c r="AH293" i="2" s="1"/>
  <c r="AE257" i="2"/>
  <c r="AG257" i="2"/>
  <c r="AH257" i="2" s="1"/>
  <c r="AE233" i="2"/>
  <c r="AG233" i="2"/>
  <c r="AH233" i="2" s="1"/>
  <c r="AE173" i="2"/>
  <c r="AG173" i="2"/>
  <c r="AH173" i="2" s="1"/>
  <c r="AE161" i="2"/>
  <c r="AG161" i="2"/>
  <c r="AH161" i="2" s="1"/>
  <c r="AE125" i="2"/>
  <c r="AG125" i="2"/>
  <c r="AH125" i="2" s="1"/>
  <c r="AG29" i="2"/>
  <c r="AH29" i="2" s="1"/>
  <c r="AE29" i="2"/>
  <c r="AE17" i="2"/>
  <c r="AG17" i="2"/>
  <c r="AH17" i="2" s="1"/>
  <c r="AE539" i="2"/>
  <c r="AG1835" i="2"/>
  <c r="AH1835" i="2" s="1"/>
  <c r="AE1835" i="2"/>
  <c r="AE1775" i="2"/>
  <c r="AG1775" i="2"/>
  <c r="AH1775" i="2" s="1"/>
  <c r="AE1643" i="2"/>
  <c r="AG1643" i="2"/>
  <c r="AH1643" i="2" s="1"/>
  <c r="AG1295" i="2"/>
  <c r="AH1295" i="2" s="1"/>
  <c r="AE1295" i="2"/>
  <c r="AG719" i="2"/>
  <c r="AH719" i="2" s="1"/>
  <c r="AE719" i="2"/>
  <c r="AG695" i="2"/>
  <c r="AH695" i="2" s="1"/>
  <c r="AE695" i="2"/>
  <c r="AE647" i="2"/>
  <c r="AG647" i="2"/>
  <c r="AH647" i="2" s="1"/>
  <c r="AE371" i="2"/>
  <c r="AG371" i="2"/>
  <c r="AH371" i="2" s="1"/>
  <c r="AE47" i="2"/>
  <c r="AG47" i="2"/>
  <c r="AH47" i="2" s="1"/>
  <c r="AE35" i="2"/>
  <c r="AG35" i="2"/>
  <c r="AH35" i="2" s="1"/>
  <c r="AG1103" i="2"/>
  <c r="AH1103" i="2" s="1"/>
  <c r="AG983" i="2"/>
  <c r="AH983" i="2" s="1"/>
  <c r="AG923" i="2"/>
  <c r="AH923" i="2" s="1"/>
  <c r="AE1822" i="2"/>
  <c r="AG1822" i="2"/>
  <c r="AH1822" i="2" s="1"/>
  <c r="AE1606" i="2"/>
  <c r="AG1606" i="2"/>
  <c r="AH1606" i="2" s="1"/>
  <c r="AE1450" i="2"/>
  <c r="AG1450" i="2"/>
  <c r="AH1450" i="2" s="1"/>
  <c r="AE1366" i="2"/>
  <c r="AG1366" i="2"/>
  <c r="AH1366" i="2" s="1"/>
  <c r="AE1330" i="2"/>
  <c r="AG1330" i="2"/>
  <c r="AH1330" i="2" s="1"/>
  <c r="AG562" i="2"/>
  <c r="AH562" i="2" s="1"/>
  <c r="AE562" i="2"/>
  <c r="AE502" i="2"/>
  <c r="AG502" i="2"/>
  <c r="AH502" i="2" s="1"/>
  <c r="AE466" i="2"/>
  <c r="AG466" i="2"/>
  <c r="AH466" i="2" s="1"/>
  <c r="AE142" i="2"/>
  <c r="AG142" i="2"/>
  <c r="AH142" i="2" s="1"/>
  <c r="AE71" i="2"/>
  <c r="AG1799" i="2"/>
  <c r="AH1799" i="2" s="1"/>
  <c r="AG1331" i="2"/>
  <c r="AH1331" i="2" s="1"/>
  <c r="AG395" i="2"/>
  <c r="AH395" i="2" s="1"/>
  <c r="AG1929" i="2"/>
  <c r="AH1929" i="2" s="1"/>
  <c r="AE1929" i="2"/>
  <c r="AE1689" i="2"/>
  <c r="AG1689" i="2"/>
  <c r="AH1689" i="2" s="1"/>
  <c r="AG1653" i="2"/>
  <c r="AH1653" i="2" s="1"/>
  <c r="AE1653" i="2"/>
  <c r="AE1581" i="2"/>
  <c r="AG1581" i="2"/>
  <c r="AH1581" i="2" s="1"/>
  <c r="AE1473" i="2"/>
  <c r="AG1473" i="2"/>
  <c r="AH1473" i="2" s="1"/>
  <c r="AE1751" i="2"/>
  <c r="AG1751" i="2"/>
  <c r="AH1751" i="2" s="1"/>
  <c r="AE1607" i="2"/>
  <c r="AG1607" i="2"/>
  <c r="AH1607" i="2" s="1"/>
  <c r="AG1211" i="2"/>
  <c r="AH1211" i="2" s="1"/>
  <c r="AE1211" i="2"/>
  <c r="AE1139" i="2"/>
  <c r="AG1139" i="2"/>
  <c r="AH1139" i="2" s="1"/>
  <c r="AG995" i="2"/>
  <c r="AH995" i="2" s="1"/>
  <c r="AE995" i="2"/>
  <c r="AE779" i="2"/>
  <c r="AG779" i="2"/>
  <c r="AH779" i="2" s="1"/>
  <c r="AG635" i="2"/>
  <c r="AH635" i="2" s="1"/>
  <c r="AE635" i="2"/>
  <c r="AG275" i="2"/>
  <c r="AH275" i="2" s="1"/>
  <c r="AE275" i="2"/>
  <c r="AE1498" i="2"/>
  <c r="AG1498" i="2"/>
  <c r="AH1498" i="2" s="1"/>
  <c r="AG1246" i="2"/>
  <c r="AH1246" i="2" s="1"/>
  <c r="AE1246" i="2"/>
  <c r="AG1186" i="2"/>
  <c r="AH1186" i="2" s="1"/>
  <c r="AE1186" i="2"/>
  <c r="AE1114" i="2"/>
  <c r="AG1114" i="2"/>
  <c r="AH1114" i="2" s="1"/>
  <c r="AE670" i="2"/>
  <c r="AG670" i="2"/>
  <c r="AH670" i="2" s="1"/>
  <c r="AG574" i="2"/>
  <c r="AH574" i="2" s="1"/>
  <c r="AE574" i="2"/>
  <c r="AG490" i="2"/>
  <c r="AH490" i="2" s="1"/>
  <c r="AE490" i="2"/>
  <c r="AE442" i="2"/>
  <c r="AG442" i="2"/>
  <c r="AH442" i="2" s="1"/>
  <c r="AG274" i="2"/>
  <c r="AH274" i="2" s="1"/>
  <c r="AE274" i="2"/>
  <c r="AE778" i="2"/>
  <c r="AG1499" i="2"/>
  <c r="AH1499" i="2" s="1"/>
  <c r="AE1569" i="2"/>
  <c r="AG1569" i="2"/>
  <c r="AH1569" i="2" s="1"/>
  <c r="AE1461" i="2"/>
  <c r="AG1461" i="2"/>
  <c r="AH1461" i="2" s="1"/>
  <c r="AG1691" i="2"/>
  <c r="AH1691" i="2" s="1"/>
  <c r="AG1617" i="2"/>
  <c r="AH1617" i="2" s="1"/>
  <c r="AG1329" i="2"/>
  <c r="AH1329" i="2" s="1"/>
  <c r="AG1930" i="2"/>
  <c r="AH1930" i="2" s="1"/>
  <c r="AG1257" i="2"/>
  <c r="AH1257" i="2" s="1"/>
  <c r="AG1391" i="2"/>
  <c r="AH1391" i="2" s="1"/>
  <c r="AG802" i="2"/>
  <c r="AH802" i="2" s="1"/>
  <c r="AG599" i="2"/>
  <c r="AH599" i="2" s="1"/>
  <c r="AG263" i="2"/>
  <c r="AH263" i="2" s="1"/>
  <c r="AE411" i="2"/>
  <c r="AG411" i="2"/>
  <c r="AH411" i="2" s="1"/>
  <c r="AE195" i="2"/>
  <c r="AG195" i="2"/>
  <c r="AH195" i="2" s="1"/>
  <c r="AE87" i="2"/>
  <c r="AG87" i="2"/>
  <c r="AH87" i="2" s="1"/>
  <c r="AE15" i="2"/>
  <c r="AG15" i="2"/>
  <c r="AH15" i="2" s="1"/>
  <c r="AG1893" i="2"/>
  <c r="AH1893" i="2" s="1"/>
  <c r="AG1511" i="2"/>
  <c r="AH1511" i="2" s="1"/>
  <c r="AG1475" i="2"/>
  <c r="AH1475" i="2" s="1"/>
  <c r="AG935" i="2"/>
  <c r="AH935" i="2" s="1"/>
  <c r="AG834" i="2"/>
  <c r="AH834" i="2" s="1"/>
  <c r="AG723" i="2"/>
  <c r="AH723" i="2" s="1"/>
  <c r="AG598" i="2"/>
  <c r="AH598" i="2" s="1"/>
  <c r="AG551" i="2"/>
  <c r="AH551" i="2" s="1"/>
  <c r="AG519" i="2"/>
  <c r="AH519" i="2" s="1"/>
  <c r="AG483" i="2"/>
  <c r="AH483" i="2" s="1"/>
  <c r="AG447" i="2"/>
  <c r="AH447" i="2" s="1"/>
  <c r="AG219" i="2"/>
  <c r="AH219" i="2" s="1"/>
  <c r="AG89" i="2"/>
  <c r="AH89" i="2" s="1"/>
  <c r="AE1317" i="2"/>
  <c r="AE665" i="2"/>
  <c r="AG1631" i="2"/>
  <c r="AH1631" i="2" s="1"/>
  <c r="AE1631" i="2"/>
  <c r="AG575" i="2"/>
  <c r="AH575" i="2" s="1"/>
  <c r="AE575" i="2"/>
  <c r="AG431" i="2"/>
  <c r="AH431" i="2" s="1"/>
  <c r="AE431" i="2"/>
  <c r="AE251" i="2"/>
  <c r="AG251" i="2"/>
  <c r="AH251" i="2" s="1"/>
  <c r="AG754" i="2"/>
  <c r="AH754" i="2" s="1"/>
  <c r="AE754" i="2"/>
  <c r="AE646" i="2"/>
  <c r="AG646" i="2"/>
  <c r="AH646" i="2" s="1"/>
  <c r="AE586" i="2"/>
  <c r="AG586" i="2"/>
  <c r="AH586" i="2" s="1"/>
  <c r="AG430" i="2"/>
  <c r="AH430" i="2" s="1"/>
  <c r="AE430" i="2"/>
  <c r="AG262" i="2"/>
  <c r="AH262" i="2" s="1"/>
  <c r="AE262" i="2"/>
  <c r="AE238" i="2"/>
  <c r="AG238" i="2"/>
  <c r="AH238" i="2" s="1"/>
  <c r="AE166" i="2"/>
  <c r="AG166" i="2"/>
  <c r="AH166" i="2" s="1"/>
  <c r="AE106" i="2"/>
  <c r="AG106" i="2"/>
  <c r="AH106" i="2" s="1"/>
  <c r="AG94" i="2"/>
  <c r="AH94" i="2" s="1"/>
  <c r="AE94" i="2"/>
  <c r="AE34" i="2"/>
  <c r="AG34" i="2"/>
  <c r="AH34" i="2" s="1"/>
  <c r="AE1665" i="2"/>
  <c r="AG1665" i="2"/>
  <c r="AH1665" i="2" s="1"/>
  <c r="AE1545" i="2"/>
  <c r="AG1545" i="2"/>
  <c r="AH1545" i="2" s="1"/>
  <c r="AE1485" i="2"/>
  <c r="AG1485" i="2"/>
  <c r="AH1485" i="2" s="1"/>
  <c r="AE1413" i="2"/>
  <c r="AG1413" i="2"/>
  <c r="AH1413" i="2" s="1"/>
  <c r="AG1389" i="2"/>
  <c r="AH1389" i="2" s="1"/>
  <c r="AE1389" i="2"/>
  <c r="AE1377" i="2"/>
  <c r="AG1377" i="2"/>
  <c r="AH1377" i="2" s="1"/>
  <c r="AE1497" i="2"/>
  <c r="AG1749" i="2"/>
  <c r="AH1749" i="2" s="1"/>
  <c r="AG70" i="2"/>
  <c r="AH70" i="2" s="1"/>
  <c r="AG1629" i="2"/>
  <c r="AH1629" i="2" s="1"/>
  <c r="AG1557" i="2"/>
  <c r="AH1557" i="2" s="1"/>
  <c r="AG899" i="2"/>
  <c r="AH899" i="2" s="1"/>
  <c r="AG803" i="2"/>
  <c r="AH803" i="2" s="1"/>
  <c r="AG383" i="2"/>
  <c r="AH383" i="2" s="1"/>
  <c r="AG311" i="2"/>
  <c r="AH311" i="2" s="1"/>
  <c r="AG190" i="2"/>
  <c r="AH190" i="2" s="1"/>
  <c r="AG59" i="2"/>
  <c r="AH59" i="2" s="1"/>
  <c r="AG1043" i="2"/>
  <c r="AH1043" i="2" s="1"/>
  <c r="AG310" i="2"/>
  <c r="AH310" i="2" s="1"/>
  <c r="AE807" i="2"/>
  <c r="AG807" i="2"/>
  <c r="AH807" i="2" s="1"/>
  <c r="AE783" i="2"/>
  <c r="AG783" i="2"/>
  <c r="AH783" i="2" s="1"/>
  <c r="AE603" i="2"/>
  <c r="AG603" i="2"/>
  <c r="AH603" i="2" s="1"/>
  <c r="AE591" i="2"/>
  <c r="AG591" i="2"/>
  <c r="AH591" i="2" s="1"/>
  <c r="AG435" i="2"/>
  <c r="AH435" i="2" s="1"/>
  <c r="AE435" i="2"/>
  <c r="AE387" i="2"/>
  <c r="AG387" i="2"/>
  <c r="AH387" i="2" s="1"/>
  <c r="AE303" i="2"/>
  <c r="AG303" i="2"/>
  <c r="AH303" i="2" s="1"/>
  <c r="AE183" i="2"/>
  <c r="AG183" i="2"/>
  <c r="AH183" i="2" s="1"/>
  <c r="AE99" i="2"/>
  <c r="AG99" i="2"/>
  <c r="AH99" i="2" s="1"/>
  <c r="AG1437" i="2"/>
  <c r="AH1437" i="2" s="1"/>
  <c r="AG1223" i="2"/>
  <c r="AH1223" i="2" s="1"/>
  <c r="AG1823" i="2"/>
  <c r="AH1823" i="2" s="1"/>
  <c r="AG1667" i="2"/>
  <c r="AH1667" i="2" s="1"/>
  <c r="AG1626" i="2"/>
  <c r="AH1626" i="2" s="1"/>
  <c r="AG1589" i="2"/>
  <c r="AH1589" i="2" s="1"/>
  <c r="AG1509" i="2"/>
  <c r="AH1509" i="2" s="1"/>
  <c r="AG1474" i="2"/>
  <c r="AH1474" i="2" s="1"/>
  <c r="AG1433" i="2"/>
  <c r="AH1433" i="2" s="1"/>
  <c r="AG1385" i="2"/>
  <c r="AH1385" i="2" s="1"/>
  <c r="AG1343" i="2"/>
  <c r="AH1343" i="2" s="1"/>
  <c r="AG1079" i="2"/>
  <c r="AH1079" i="2" s="1"/>
  <c r="AG989" i="2"/>
  <c r="AH989" i="2" s="1"/>
  <c r="AG833" i="2"/>
  <c r="AH833" i="2" s="1"/>
  <c r="AG718" i="2"/>
  <c r="AH718" i="2" s="1"/>
  <c r="AG639" i="2"/>
  <c r="AH639" i="2" s="1"/>
  <c r="AG515" i="2"/>
  <c r="AH515" i="2" s="1"/>
  <c r="AG437" i="2"/>
  <c r="AH437" i="2" s="1"/>
  <c r="AG407" i="2"/>
  <c r="AH407" i="2" s="1"/>
  <c r="AG377" i="2"/>
  <c r="AH377" i="2" s="1"/>
  <c r="AG51" i="2"/>
  <c r="AH51" i="2" s="1"/>
  <c r="AG11" i="2"/>
  <c r="AH11" i="2" s="1"/>
  <c r="AE1871" i="2"/>
  <c r="AE1583" i="2"/>
  <c r="AE851" i="2"/>
  <c r="AE491" i="2"/>
  <c r="AG1739" i="2"/>
  <c r="AH1739" i="2" s="1"/>
  <c r="AE1739" i="2"/>
  <c r="AG1439" i="2"/>
  <c r="AH1439" i="2" s="1"/>
  <c r="AE1439" i="2"/>
  <c r="AE1187" i="2"/>
  <c r="AG1187" i="2"/>
  <c r="AH1187" i="2" s="1"/>
  <c r="AE1115" i="2"/>
  <c r="AG1115" i="2"/>
  <c r="AH1115" i="2" s="1"/>
  <c r="AE443" i="2"/>
  <c r="AG443" i="2"/>
  <c r="AH443" i="2" s="1"/>
  <c r="AG359" i="2"/>
  <c r="AH359" i="2" s="1"/>
  <c r="AE359" i="2"/>
  <c r="AG299" i="2"/>
  <c r="AH299" i="2" s="1"/>
  <c r="AE299" i="2"/>
  <c r="AE215" i="2"/>
  <c r="AG215" i="2"/>
  <c r="AH215" i="2" s="1"/>
  <c r="AG298" i="2"/>
  <c r="AH298" i="2" s="1"/>
  <c r="AE298" i="2"/>
  <c r="AG226" i="2"/>
  <c r="AH226" i="2" s="1"/>
  <c r="AE226" i="2"/>
  <c r="AE46" i="2"/>
  <c r="AG46" i="2"/>
  <c r="AH46" i="2" s="1"/>
  <c r="AG1619" i="2"/>
  <c r="AH1619" i="2" s="1"/>
  <c r="AG1415" i="2"/>
  <c r="AH1415" i="2" s="1"/>
  <c r="AG202" i="2"/>
  <c r="AH202" i="2" s="1"/>
  <c r="AE1845" i="2"/>
  <c r="AG1845" i="2"/>
  <c r="AH1845" i="2" s="1"/>
  <c r="AE1797" i="2"/>
  <c r="AG1797" i="2"/>
  <c r="AH1797" i="2" s="1"/>
  <c r="AE1761" i="2"/>
  <c r="AG1761" i="2"/>
  <c r="AH1761" i="2" s="1"/>
  <c r="AE1713" i="2"/>
  <c r="AG1713" i="2"/>
  <c r="AH1713" i="2" s="1"/>
  <c r="AE1773" i="2"/>
  <c r="AG1641" i="2"/>
  <c r="AH1641" i="2" s="1"/>
  <c r="AG1355" i="2"/>
  <c r="AH1355" i="2" s="1"/>
  <c r="AG1353" i="2"/>
  <c r="AH1353" i="2" s="1"/>
  <c r="AG1305" i="2"/>
  <c r="AH1305" i="2" s="1"/>
  <c r="AG767" i="2"/>
  <c r="AH767" i="2" s="1"/>
  <c r="AG795" i="2"/>
  <c r="AH795" i="2" s="1"/>
  <c r="AE795" i="2"/>
  <c r="AE687" i="2"/>
  <c r="AG687" i="2"/>
  <c r="AH687" i="2" s="1"/>
  <c r="AE555" i="2"/>
  <c r="AG555" i="2"/>
  <c r="AH555" i="2" s="1"/>
  <c r="AE543" i="2"/>
  <c r="AG543" i="2"/>
  <c r="AH543" i="2" s="1"/>
  <c r="AE507" i="2"/>
  <c r="AG507" i="2"/>
  <c r="AH507" i="2" s="1"/>
  <c r="AE459" i="2"/>
  <c r="AG459" i="2"/>
  <c r="AH459" i="2" s="1"/>
  <c r="AE351" i="2"/>
  <c r="AG351" i="2"/>
  <c r="AH351" i="2" s="1"/>
  <c r="AE327" i="2"/>
  <c r="AG327" i="2"/>
  <c r="AH327" i="2" s="1"/>
  <c r="AE207" i="2"/>
  <c r="AG207" i="2"/>
  <c r="AH207" i="2" s="1"/>
  <c r="AG111" i="2"/>
  <c r="AH111" i="2" s="1"/>
  <c r="AE111" i="2"/>
  <c r="AG75" i="2"/>
  <c r="AH75" i="2" s="1"/>
  <c r="AE75" i="2"/>
  <c r="AG1919" i="2"/>
  <c r="AH1919" i="2" s="1"/>
  <c r="AG1889" i="2"/>
  <c r="AH1889" i="2" s="1"/>
  <c r="AG1853" i="2"/>
  <c r="AH1853" i="2" s="1"/>
  <c r="AG1625" i="2"/>
  <c r="AH1625" i="2" s="1"/>
  <c r="AG1425" i="2"/>
  <c r="AH1425" i="2" s="1"/>
  <c r="AG587" i="2"/>
  <c r="AH587" i="2" s="1"/>
  <c r="AG514" i="2"/>
  <c r="AH514" i="2" s="1"/>
  <c r="AG375" i="2"/>
  <c r="AH375" i="2" s="1"/>
  <c r="AG179" i="2"/>
  <c r="AH179" i="2" s="1"/>
  <c r="AG10" i="2"/>
  <c r="AH10" i="2" s="1"/>
  <c r="AE1869" i="2"/>
  <c r="AE1571" i="2"/>
  <c r="AE1019" i="2"/>
  <c r="AE315" i="2"/>
  <c r="AG1208" i="2"/>
  <c r="AH1208" i="2" s="1"/>
  <c r="AE1208" i="2"/>
  <c r="AE1196" i="2"/>
  <c r="AG1196" i="2"/>
  <c r="AH1196" i="2" s="1"/>
  <c r="AG1172" i="2"/>
  <c r="AH1172" i="2" s="1"/>
  <c r="AE1172" i="2"/>
  <c r="AE980" i="2"/>
  <c r="AG980" i="2"/>
  <c r="AH980" i="2" s="1"/>
  <c r="AE956" i="2"/>
  <c r="AG956" i="2"/>
  <c r="AH956" i="2" s="1"/>
  <c r="AE920" i="2"/>
  <c r="AG920" i="2"/>
  <c r="AH920" i="2" s="1"/>
  <c r="AE908" i="2"/>
  <c r="AG908" i="2"/>
  <c r="AH908" i="2" s="1"/>
  <c r="AE836" i="2"/>
  <c r="AG836" i="2"/>
  <c r="AH836" i="2" s="1"/>
  <c r="AG656" i="2"/>
  <c r="AH656" i="2" s="1"/>
  <c r="AE656" i="2"/>
  <c r="AE488" i="2"/>
  <c r="AG488" i="2"/>
  <c r="AH488" i="2" s="1"/>
  <c r="AE464" i="2"/>
  <c r="AG464" i="2"/>
  <c r="AH464" i="2" s="1"/>
  <c r="AE440" i="2"/>
  <c r="AG440" i="2"/>
  <c r="AH440" i="2" s="1"/>
  <c r="AE392" i="2"/>
  <c r="AG392" i="2"/>
  <c r="AH392" i="2" s="1"/>
  <c r="AE344" i="2"/>
  <c r="AG344" i="2"/>
  <c r="AH344" i="2" s="1"/>
  <c r="AE332" i="2"/>
  <c r="AG332" i="2"/>
  <c r="AH332" i="2" s="1"/>
  <c r="AE320" i="2"/>
  <c r="AG320" i="2"/>
  <c r="AH320" i="2" s="1"/>
  <c r="AE284" i="2"/>
  <c r="AG284" i="2"/>
  <c r="AH284" i="2" s="1"/>
  <c r="AE272" i="2"/>
  <c r="AG272" i="2"/>
  <c r="AH272" i="2" s="1"/>
  <c r="AE260" i="2"/>
  <c r="AG260" i="2"/>
  <c r="AH260" i="2" s="1"/>
  <c r="AE212" i="2"/>
  <c r="AG212" i="2"/>
  <c r="AH212" i="2" s="1"/>
  <c r="AE188" i="2"/>
  <c r="AG188" i="2"/>
  <c r="AH188" i="2" s="1"/>
  <c r="AE128" i="2"/>
  <c r="AG128" i="2"/>
  <c r="AH128" i="2" s="1"/>
  <c r="AE116" i="2"/>
  <c r="AG116" i="2"/>
  <c r="AH116" i="2" s="1"/>
  <c r="AE80" i="2"/>
  <c r="AG80" i="2"/>
  <c r="AH80" i="2" s="1"/>
  <c r="AE68" i="2"/>
  <c r="AG68" i="2"/>
  <c r="AH68" i="2" s="1"/>
  <c r="AE56" i="2"/>
  <c r="AG56" i="2"/>
  <c r="AH56" i="2" s="1"/>
  <c r="AE1280" i="2"/>
  <c r="AE784" i="2"/>
  <c r="AE1904" i="2"/>
  <c r="AG1904" i="2"/>
  <c r="AH1904" i="2" s="1"/>
  <c r="AG1832" i="2"/>
  <c r="AH1832" i="2" s="1"/>
  <c r="AE1832" i="2"/>
  <c r="AE1676" i="2"/>
  <c r="AG1676" i="2"/>
  <c r="AH1676" i="2" s="1"/>
  <c r="AG1484" i="2"/>
  <c r="AH1484" i="2" s="1"/>
  <c r="AG1016" i="2"/>
  <c r="AH1016" i="2" s="1"/>
  <c r="AG968" i="2"/>
  <c r="AH968" i="2" s="1"/>
  <c r="AG892" i="2"/>
  <c r="AH892" i="2" s="1"/>
  <c r="AG568" i="2"/>
  <c r="AH568" i="2" s="1"/>
  <c r="AG532" i="2"/>
  <c r="AH532" i="2" s="1"/>
  <c r="AG472" i="2"/>
  <c r="AH472" i="2" s="1"/>
  <c r="AG1840" i="2"/>
  <c r="AH1840" i="2" s="1"/>
  <c r="AE1840" i="2"/>
  <c r="AE1804" i="2"/>
  <c r="AG1804" i="2"/>
  <c r="AH1804" i="2" s="1"/>
  <c r="AG1744" i="2"/>
  <c r="AH1744" i="2" s="1"/>
  <c r="AE1744" i="2"/>
  <c r="AG1720" i="2"/>
  <c r="AH1720" i="2" s="1"/>
  <c r="AE1720" i="2"/>
  <c r="AE1588" i="2"/>
  <c r="AG1588" i="2"/>
  <c r="AH1588" i="2" s="1"/>
  <c r="AG1552" i="2"/>
  <c r="AH1552" i="2" s="1"/>
  <c r="AE1552" i="2"/>
  <c r="AE1432" i="2"/>
  <c r="AG1432" i="2"/>
  <c r="AH1432" i="2" s="1"/>
  <c r="AG1360" i="2"/>
  <c r="AH1360" i="2" s="1"/>
  <c r="AE1360" i="2"/>
  <c r="AE1252" i="2"/>
  <c r="AG1252" i="2"/>
  <c r="AH1252" i="2" s="1"/>
  <c r="AE1240" i="2"/>
  <c r="AG1240" i="2"/>
  <c r="AH1240" i="2" s="1"/>
  <c r="AG1132" i="2"/>
  <c r="AH1132" i="2" s="1"/>
  <c r="AE1132" i="2"/>
  <c r="AG1084" i="2"/>
  <c r="AH1084" i="2" s="1"/>
  <c r="AE1084" i="2"/>
  <c r="AE1072" i="2"/>
  <c r="AG1072" i="2"/>
  <c r="AH1072" i="2" s="1"/>
  <c r="AG1048" i="2"/>
  <c r="AH1048" i="2" s="1"/>
  <c r="AE1048" i="2"/>
  <c r="AG1024" i="2"/>
  <c r="AH1024" i="2" s="1"/>
  <c r="AE1024" i="2"/>
  <c r="AE1012" i="2"/>
  <c r="AG1012" i="2"/>
  <c r="AH1012" i="2" s="1"/>
  <c r="AG844" i="2"/>
  <c r="AH844" i="2" s="1"/>
  <c r="AE844" i="2"/>
  <c r="AG808" i="2"/>
  <c r="AH808" i="2" s="1"/>
  <c r="AE808" i="2"/>
  <c r="AE772" i="2"/>
  <c r="AG772" i="2"/>
  <c r="AH772" i="2" s="1"/>
  <c r="AE736" i="2"/>
  <c r="AG736" i="2"/>
  <c r="AH736" i="2" s="1"/>
  <c r="AE712" i="2"/>
  <c r="AG712" i="2"/>
  <c r="AH712" i="2" s="1"/>
  <c r="AE688" i="2"/>
  <c r="AG688" i="2"/>
  <c r="AH688" i="2" s="1"/>
  <c r="AG628" i="2"/>
  <c r="AH628" i="2" s="1"/>
  <c r="AE628" i="2"/>
  <c r="AE592" i="2"/>
  <c r="AG592" i="2"/>
  <c r="AH592" i="2" s="1"/>
  <c r="AE520" i="2"/>
  <c r="AG520" i="2"/>
  <c r="AH520" i="2" s="1"/>
  <c r="AE448" i="2"/>
  <c r="AG448" i="2"/>
  <c r="AH448" i="2" s="1"/>
  <c r="AE436" i="2"/>
  <c r="AG436" i="2"/>
  <c r="AH436" i="2" s="1"/>
  <c r="AG244" i="2"/>
  <c r="AH244" i="2" s="1"/>
  <c r="AE244" i="2"/>
  <c r="AE220" i="2"/>
  <c r="AG220" i="2"/>
  <c r="AH220" i="2" s="1"/>
  <c r="AE196" i="2"/>
  <c r="AG196" i="2"/>
  <c r="AH196" i="2" s="1"/>
  <c r="AE160" i="2"/>
  <c r="AG160" i="2"/>
  <c r="AH160" i="2" s="1"/>
  <c r="AE112" i="2"/>
  <c r="AG112" i="2"/>
  <c r="AH112" i="2" s="1"/>
  <c r="AE4" i="2"/>
  <c r="AG4" i="2"/>
  <c r="AH4" i="2" s="1"/>
  <c r="AE1576" i="2"/>
  <c r="AE664" i="2"/>
  <c r="AG1436" i="2"/>
  <c r="AH1436" i="2" s="1"/>
  <c r="AG1396" i="2"/>
  <c r="AH1396" i="2" s="1"/>
  <c r="AG952" i="2"/>
  <c r="AH952" i="2" s="1"/>
  <c r="AG860" i="2"/>
  <c r="AH860" i="2" s="1"/>
  <c r="AG424" i="2"/>
  <c r="AH424" i="2" s="1"/>
  <c r="AG400" i="2"/>
  <c r="AH400" i="2" s="1"/>
  <c r="AG376" i="2"/>
  <c r="AH376" i="2" s="1"/>
  <c r="AG148" i="2"/>
  <c r="AH148" i="2" s="1"/>
  <c r="AE1732" i="2"/>
  <c r="AE1544" i="2"/>
  <c r="AG8" i="2"/>
  <c r="AH8" i="2" s="1"/>
  <c r="AE205" i="2"/>
  <c r="AG205" i="2"/>
  <c r="AH205" i="2" s="1"/>
  <c r="AE9" i="2"/>
  <c r="AE1152" i="2"/>
  <c r="AG1152" i="2"/>
  <c r="AH1152" i="2" s="1"/>
  <c r="AE648" i="2"/>
  <c r="AG648" i="2"/>
  <c r="AH648" i="2" s="1"/>
  <c r="AE516" i="2"/>
  <c r="AG516" i="2"/>
  <c r="AH516" i="2" s="1"/>
  <c r="AE132" i="2"/>
  <c r="AG132" i="2"/>
  <c r="AH132" i="2" s="1"/>
  <c r="AE108" i="2"/>
  <c r="AE945" i="2"/>
  <c r="AG945" i="2"/>
  <c r="AH945" i="2" s="1"/>
  <c r="AE873" i="2"/>
  <c r="AG873" i="2"/>
  <c r="AH873" i="2" s="1"/>
  <c r="AE765" i="2"/>
  <c r="AG765" i="2"/>
  <c r="AH765" i="2" s="1"/>
  <c r="AE621" i="2"/>
  <c r="AG621" i="2"/>
  <c r="AH621" i="2" s="1"/>
  <c r="AE561" i="2"/>
  <c r="AG561" i="2"/>
  <c r="AH561" i="2" s="1"/>
  <c r="AE1183" i="2"/>
  <c r="AG20" i="2"/>
  <c r="AH20" i="2" s="1"/>
  <c r="AG1603" i="2"/>
  <c r="AH1603" i="2" s="1"/>
  <c r="AE1603" i="2"/>
  <c r="AG631" i="2"/>
  <c r="AH631" i="2" s="1"/>
  <c r="AE631" i="2"/>
  <c r="AG139" i="2"/>
  <c r="AH139" i="2" s="1"/>
  <c r="AE139" i="2"/>
  <c r="AD1578" i="2"/>
  <c r="AD1440" i="2"/>
  <c r="AD1308" i="2"/>
  <c r="AD1711" i="2"/>
  <c r="AD1866" i="2"/>
  <c r="AD1818" i="2"/>
  <c r="AD1290" i="2"/>
  <c r="AG1899" i="2"/>
  <c r="AH1899" i="2" s="1"/>
  <c r="AE1899" i="2"/>
  <c r="AG1707" i="2"/>
  <c r="AH1707" i="2" s="1"/>
  <c r="AE1707" i="2"/>
  <c r="AG1659" i="2"/>
  <c r="AH1659" i="2" s="1"/>
  <c r="AE1659" i="2"/>
  <c r="AG1599" i="2"/>
  <c r="AH1599" i="2" s="1"/>
  <c r="AE1599" i="2"/>
  <c r="AG1539" i="2"/>
  <c r="AH1539" i="2" s="1"/>
  <c r="AE1539" i="2"/>
  <c r="AG1383" i="2"/>
  <c r="AH1383" i="2" s="1"/>
  <c r="AE1383" i="2"/>
  <c r="AE1191" i="2"/>
  <c r="AG1191" i="2"/>
  <c r="AH1191" i="2" s="1"/>
  <c r="AE1155" i="2"/>
  <c r="AG1155" i="2"/>
  <c r="AH1155" i="2" s="1"/>
  <c r="AE1107" i="2"/>
  <c r="AG1107" i="2"/>
  <c r="AH1107" i="2" s="1"/>
  <c r="AG1071" i="2"/>
  <c r="AH1071" i="2" s="1"/>
  <c r="AE1071" i="2"/>
  <c r="AG1023" i="2"/>
  <c r="AH1023" i="2" s="1"/>
  <c r="AE1023" i="2"/>
  <c r="AE987" i="2"/>
  <c r="AG987" i="2"/>
  <c r="AH987" i="2" s="1"/>
  <c r="AE963" i="2"/>
  <c r="AG963" i="2"/>
  <c r="AH963" i="2" s="1"/>
  <c r="AE927" i="2"/>
  <c r="AG927" i="2"/>
  <c r="AH927" i="2" s="1"/>
  <c r="AG855" i="2"/>
  <c r="AH855" i="2" s="1"/>
  <c r="AE855" i="2"/>
  <c r="AE1922" i="2"/>
  <c r="AG1922" i="2"/>
  <c r="AH1922" i="2" s="1"/>
  <c r="AE1886" i="2"/>
  <c r="AG1886" i="2"/>
  <c r="AH1886" i="2" s="1"/>
  <c r="AE1862" i="2"/>
  <c r="AG1862" i="2"/>
  <c r="AH1862" i="2" s="1"/>
  <c r="AE1838" i="2"/>
  <c r="AG1838" i="2"/>
  <c r="AH1838" i="2" s="1"/>
  <c r="AE1802" i="2"/>
  <c r="AG1802" i="2"/>
  <c r="AH1802" i="2" s="1"/>
  <c r="AE1778" i="2"/>
  <c r="AG1778" i="2"/>
  <c r="AH1778" i="2" s="1"/>
  <c r="AE1754" i="2"/>
  <c r="AG1754" i="2"/>
  <c r="AH1754" i="2" s="1"/>
  <c r="AE1718" i="2"/>
  <c r="AG1718" i="2"/>
  <c r="AH1718" i="2" s="1"/>
  <c r="AE1694" i="2"/>
  <c r="AG1694" i="2"/>
  <c r="AH1694" i="2" s="1"/>
  <c r="AE1670" i="2"/>
  <c r="AG1670" i="2"/>
  <c r="AH1670" i="2" s="1"/>
  <c r="AE1646" i="2"/>
  <c r="AG1646" i="2"/>
  <c r="AH1646" i="2" s="1"/>
  <c r="AG1622" i="2"/>
  <c r="AH1622" i="2" s="1"/>
  <c r="AE1622" i="2"/>
  <c r="AE1586" i="2"/>
  <c r="AG1586" i="2"/>
  <c r="AH1586" i="2" s="1"/>
  <c r="AE1562" i="2"/>
  <c r="AG1562" i="2"/>
  <c r="AH1562" i="2" s="1"/>
  <c r="AE1514" i="2"/>
  <c r="AG1514" i="2"/>
  <c r="AH1514" i="2" s="1"/>
  <c r="AG1490" i="2"/>
  <c r="AH1490" i="2" s="1"/>
  <c r="AE1490" i="2"/>
  <c r="AE1466" i="2"/>
  <c r="AG1466" i="2"/>
  <c r="AH1466" i="2" s="1"/>
  <c r="AE1442" i="2"/>
  <c r="AG1442" i="2"/>
  <c r="AH1442" i="2" s="1"/>
  <c r="AE1418" i="2"/>
  <c r="AG1418" i="2"/>
  <c r="AH1418" i="2" s="1"/>
  <c r="AE1382" i="2"/>
  <c r="AG1382" i="2"/>
  <c r="AH1382" i="2" s="1"/>
  <c r="AE1358" i="2"/>
  <c r="AG1358" i="2"/>
  <c r="AH1358" i="2" s="1"/>
  <c r="AE1334" i="2"/>
  <c r="AG1334" i="2"/>
  <c r="AH1334" i="2" s="1"/>
  <c r="AG1310" i="2"/>
  <c r="AH1310" i="2" s="1"/>
  <c r="AE1310" i="2"/>
  <c r="AE1262" i="2"/>
  <c r="AG1262" i="2"/>
  <c r="AH1262" i="2" s="1"/>
  <c r="AE1238" i="2"/>
  <c r="AG1238" i="2"/>
  <c r="AH1238" i="2" s="1"/>
  <c r="AE1214" i="2"/>
  <c r="AG1214" i="2"/>
  <c r="AH1214" i="2" s="1"/>
  <c r="AE1190" i="2"/>
  <c r="AG1190" i="2"/>
  <c r="AH1190" i="2" s="1"/>
  <c r="AE1178" i="2"/>
  <c r="AG1178" i="2"/>
  <c r="AH1178" i="2" s="1"/>
  <c r="AE1154" i="2"/>
  <c r="AG1154" i="2"/>
  <c r="AH1154" i="2" s="1"/>
  <c r="AE1118" i="2"/>
  <c r="AG1118" i="2"/>
  <c r="AH1118" i="2" s="1"/>
  <c r="AE1082" i="2"/>
  <c r="AG1082" i="2"/>
  <c r="AH1082" i="2" s="1"/>
  <c r="AE1058" i="2"/>
  <c r="AG1058" i="2"/>
  <c r="AH1058" i="2" s="1"/>
  <c r="AE1010" i="2"/>
  <c r="AG1010" i="2"/>
  <c r="AH1010" i="2" s="1"/>
  <c r="AE974" i="2"/>
  <c r="AG974" i="2"/>
  <c r="AH974" i="2" s="1"/>
  <c r="AG950" i="2"/>
  <c r="AH950" i="2" s="1"/>
  <c r="AE950" i="2"/>
  <c r="AE938" i="2"/>
  <c r="AG938" i="2"/>
  <c r="AH938" i="2" s="1"/>
  <c r="AG902" i="2"/>
  <c r="AH902" i="2" s="1"/>
  <c r="AE902" i="2"/>
  <c r="AE878" i="2"/>
  <c r="AG878" i="2"/>
  <c r="AH878" i="2" s="1"/>
  <c r="AE842" i="2"/>
  <c r="AG842" i="2"/>
  <c r="AH842" i="2" s="1"/>
  <c r="AE818" i="2"/>
  <c r="AG818" i="2"/>
  <c r="AH818" i="2" s="1"/>
  <c r="AE806" i="2"/>
  <c r="AG806" i="2"/>
  <c r="AH806" i="2" s="1"/>
  <c r="AE734" i="2"/>
  <c r="AG734" i="2"/>
  <c r="AH734" i="2" s="1"/>
  <c r="AG710" i="2"/>
  <c r="AH710" i="2" s="1"/>
  <c r="AE710" i="2"/>
  <c r="AE662" i="2"/>
  <c r="AG662" i="2"/>
  <c r="AH662" i="2" s="1"/>
  <c r="AE638" i="2"/>
  <c r="AG638" i="2"/>
  <c r="AH638" i="2" s="1"/>
  <c r="AE590" i="2"/>
  <c r="AG590" i="2"/>
  <c r="AH590" i="2" s="1"/>
  <c r="AE566" i="2"/>
  <c r="AG566" i="2"/>
  <c r="AH566" i="2" s="1"/>
  <c r="AE542" i="2"/>
  <c r="AG542" i="2"/>
  <c r="AH542" i="2" s="1"/>
  <c r="AG434" i="2"/>
  <c r="AH434" i="2" s="1"/>
  <c r="AE434" i="2"/>
  <c r="AE422" i="2"/>
  <c r="AG422" i="2"/>
  <c r="AH422" i="2" s="1"/>
  <c r="AE398" i="2"/>
  <c r="AG398" i="2"/>
  <c r="AH398" i="2" s="1"/>
  <c r="AG386" i="2"/>
  <c r="AH386" i="2" s="1"/>
  <c r="AE386" i="2"/>
  <c r="AE362" i="2"/>
  <c r="AG362" i="2"/>
  <c r="AH362" i="2" s="1"/>
  <c r="AE350" i="2"/>
  <c r="AG350" i="2"/>
  <c r="AH350" i="2" s="1"/>
  <c r="AE338" i="2"/>
  <c r="AG338" i="2"/>
  <c r="AH338" i="2" s="1"/>
  <c r="AG314" i="2"/>
  <c r="AH314" i="2" s="1"/>
  <c r="AE314" i="2"/>
  <c r="AE290" i="2"/>
  <c r="AG290" i="2"/>
  <c r="AH290" i="2" s="1"/>
  <c r="AE266" i="2"/>
  <c r="AG266" i="2"/>
  <c r="AH266" i="2" s="1"/>
  <c r="AE242" i="2"/>
  <c r="AG242" i="2"/>
  <c r="AH242" i="2" s="1"/>
  <c r="AE218" i="2"/>
  <c r="AG218" i="2"/>
  <c r="AH218" i="2" s="1"/>
  <c r="AG182" i="2"/>
  <c r="AH182" i="2" s="1"/>
  <c r="AE182" i="2"/>
  <c r="AE158" i="2"/>
  <c r="AG158" i="2"/>
  <c r="AH158" i="2" s="1"/>
  <c r="AE134" i="2"/>
  <c r="AG134" i="2"/>
  <c r="AH134" i="2" s="1"/>
  <c r="AE110" i="2"/>
  <c r="AG110" i="2"/>
  <c r="AH110" i="2" s="1"/>
  <c r="AE86" i="2"/>
  <c r="AG86" i="2"/>
  <c r="AH86" i="2" s="1"/>
  <c r="AG1094" i="2"/>
  <c r="AH1094" i="2" s="1"/>
  <c r="AE1611" i="2"/>
  <c r="AG1923" i="2"/>
  <c r="AH1923" i="2" s="1"/>
  <c r="AE1923" i="2"/>
  <c r="AG1887" i="2"/>
  <c r="AH1887" i="2" s="1"/>
  <c r="AE1887" i="2"/>
  <c r="AG1719" i="2"/>
  <c r="AH1719" i="2" s="1"/>
  <c r="AE1719" i="2"/>
  <c r="AG1647" i="2"/>
  <c r="AH1647" i="2" s="1"/>
  <c r="AE1647" i="2"/>
  <c r="AG1575" i="2"/>
  <c r="AH1575" i="2" s="1"/>
  <c r="AE1575" i="2"/>
  <c r="AG1323" i="2"/>
  <c r="AH1323" i="2" s="1"/>
  <c r="AE1323" i="2"/>
  <c r="AG1275" i="2"/>
  <c r="AH1275" i="2" s="1"/>
  <c r="AE1275" i="2"/>
  <c r="AG1227" i="2"/>
  <c r="AH1227" i="2" s="1"/>
  <c r="AE1227" i="2"/>
  <c r="AE1179" i="2"/>
  <c r="AG1179" i="2"/>
  <c r="AH1179" i="2" s="1"/>
  <c r="AE1143" i="2"/>
  <c r="AG1143" i="2"/>
  <c r="AH1143" i="2" s="1"/>
  <c r="AG1095" i="2"/>
  <c r="AH1095" i="2" s="1"/>
  <c r="AE1095" i="2"/>
  <c r="AE1047" i="2"/>
  <c r="AG1047" i="2"/>
  <c r="AH1047" i="2" s="1"/>
  <c r="AG1011" i="2"/>
  <c r="AH1011" i="2" s="1"/>
  <c r="AE1011" i="2"/>
  <c r="AE975" i="2"/>
  <c r="AG975" i="2"/>
  <c r="AH975" i="2" s="1"/>
  <c r="AG939" i="2"/>
  <c r="AH939" i="2" s="1"/>
  <c r="AE939" i="2"/>
  <c r="AE879" i="2"/>
  <c r="AG879" i="2"/>
  <c r="AH879" i="2" s="1"/>
  <c r="AE1863" i="2"/>
  <c r="AE1910" i="2"/>
  <c r="AG1910" i="2"/>
  <c r="AH1910" i="2" s="1"/>
  <c r="AE1874" i="2"/>
  <c r="AG1874" i="2"/>
  <c r="AH1874" i="2" s="1"/>
  <c r="AE1850" i="2"/>
  <c r="AG1850" i="2"/>
  <c r="AH1850" i="2" s="1"/>
  <c r="AE1826" i="2"/>
  <c r="AG1826" i="2"/>
  <c r="AH1826" i="2" s="1"/>
  <c r="AE1790" i="2"/>
  <c r="AG1790" i="2"/>
  <c r="AH1790" i="2" s="1"/>
  <c r="AE1766" i="2"/>
  <c r="AG1766" i="2"/>
  <c r="AH1766" i="2" s="1"/>
  <c r="AE1682" i="2"/>
  <c r="AG1682" i="2"/>
  <c r="AH1682" i="2" s="1"/>
  <c r="AG1634" i="2"/>
  <c r="AH1634" i="2" s="1"/>
  <c r="AE1634" i="2"/>
  <c r="AE1598" i="2"/>
  <c r="AG1598" i="2"/>
  <c r="AH1598" i="2" s="1"/>
  <c r="AE1574" i="2"/>
  <c r="AG1574" i="2"/>
  <c r="AH1574" i="2" s="1"/>
  <c r="AE1550" i="2"/>
  <c r="AG1550" i="2"/>
  <c r="AH1550" i="2" s="1"/>
  <c r="AE1526" i="2"/>
  <c r="AG1526" i="2"/>
  <c r="AH1526" i="2" s="1"/>
  <c r="AE1502" i="2"/>
  <c r="AG1502" i="2"/>
  <c r="AH1502" i="2" s="1"/>
  <c r="AE1478" i="2"/>
  <c r="AG1478" i="2"/>
  <c r="AH1478" i="2" s="1"/>
  <c r="AG1454" i="2"/>
  <c r="AH1454" i="2" s="1"/>
  <c r="AE1454" i="2"/>
  <c r="AG1430" i="2"/>
  <c r="AH1430" i="2" s="1"/>
  <c r="AE1430" i="2"/>
  <c r="AE1370" i="2"/>
  <c r="AG1370" i="2"/>
  <c r="AH1370" i="2" s="1"/>
  <c r="AE1346" i="2"/>
  <c r="AG1346" i="2"/>
  <c r="AH1346" i="2" s="1"/>
  <c r="AE1322" i="2"/>
  <c r="AG1322" i="2"/>
  <c r="AH1322" i="2" s="1"/>
  <c r="AE1298" i="2"/>
  <c r="AG1298" i="2"/>
  <c r="AH1298" i="2" s="1"/>
  <c r="AE1286" i="2"/>
  <c r="AG1286" i="2"/>
  <c r="AH1286" i="2" s="1"/>
  <c r="AE1226" i="2"/>
  <c r="AG1226" i="2"/>
  <c r="AH1226" i="2" s="1"/>
  <c r="AG1202" i="2"/>
  <c r="AH1202" i="2" s="1"/>
  <c r="AE1202" i="2"/>
  <c r="AE1142" i="2"/>
  <c r="AG1142" i="2"/>
  <c r="AH1142" i="2" s="1"/>
  <c r="AE1130" i="2"/>
  <c r="AG1130" i="2"/>
  <c r="AH1130" i="2" s="1"/>
  <c r="AE1070" i="2"/>
  <c r="AG1070" i="2"/>
  <c r="AH1070" i="2" s="1"/>
  <c r="AG1046" i="2"/>
  <c r="AH1046" i="2" s="1"/>
  <c r="AE1046" i="2"/>
  <c r="AE1022" i="2"/>
  <c r="AG1022" i="2"/>
  <c r="AH1022" i="2" s="1"/>
  <c r="AG998" i="2"/>
  <c r="AH998" i="2" s="1"/>
  <c r="AE998" i="2"/>
  <c r="AE986" i="2"/>
  <c r="AG986" i="2"/>
  <c r="AH986" i="2" s="1"/>
  <c r="AE962" i="2"/>
  <c r="AG962" i="2"/>
  <c r="AH962" i="2" s="1"/>
  <c r="AE926" i="2"/>
  <c r="AG926" i="2"/>
  <c r="AH926" i="2" s="1"/>
  <c r="AE854" i="2"/>
  <c r="AG854" i="2"/>
  <c r="AH854" i="2" s="1"/>
  <c r="AG830" i="2"/>
  <c r="AH830" i="2" s="1"/>
  <c r="AE830" i="2"/>
  <c r="AE794" i="2"/>
  <c r="AG794" i="2"/>
  <c r="AH794" i="2" s="1"/>
  <c r="AG770" i="2"/>
  <c r="AH770" i="2" s="1"/>
  <c r="AE770" i="2"/>
  <c r="AE722" i="2"/>
  <c r="AG722" i="2"/>
  <c r="AH722" i="2" s="1"/>
  <c r="AE698" i="2"/>
  <c r="AG698" i="2"/>
  <c r="AH698" i="2" s="1"/>
  <c r="AE686" i="2"/>
  <c r="AG686" i="2"/>
  <c r="AH686" i="2" s="1"/>
  <c r="AE626" i="2"/>
  <c r="AG626" i="2"/>
  <c r="AH626" i="2" s="1"/>
  <c r="AG602" i="2"/>
  <c r="AH602" i="2" s="1"/>
  <c r="AE602" i="2"/>
  <c r="AE554" i="2"/>
  <c r="AG554" i="2"/>
  <c r="AH554" i="2" s="1"/>
  <c r="AE530" i="2"/>
  <c r="AG530" i="2"/>
  <c r="AH530" i="2" s="1"/>
  <c r="AE518" i="2"/>
  <c r="AG518" i="2"/>
  <c r="AH518" i="2" s="1"/>
  <c r="AE494" i="2"/>
  <c r="AG494" i="2"/>
  <c r="AH494" i="2" s="1"/>
  <c r="AG470" i="2"/>
  <c r="AH470" i="2" s="1"/>
  <c r="AE470" i="2"/>
  <c r="AG446" i="2"/>
  <c r="AH446" i="2" s="1"/>
  <c r="AE446" i="2"/>
  <c r="AE302" i="2"/>
  <c r="AG302" i="2"/>
  <c r="AH302" i="2" s="1"/>
  <c r="AE278" i="2"/>
  <c r="AG278" i="2"/>
  <c r="AH278" i="2" s="1"/>
  <c r="AE254" i="2"/>
  <c r="AG254" i="2"/>
  <c r="AH254" i="2" s="1"/>
  <c r="AE230" i="2"/>
  <c r="AG230" i="2"/>
  <c r="AH230" i="2" s="1"/>
  <c r="AE206" i="2"/>
  <c r="AG206" i="2"/>
  <c r="AH206" i="2" s="1"/>
  <c r="AE194" i="2"/>
  <c r="AG194" i="2"/>
  <c r="AH194" i="2" s="1"/>
  <c r="AG170" i="2"/>
  <c r="AH170" i="2" s="1"/>
  <c r="AE170" i="2"/>
  <c r="AE146" i="2"/>
  <c r="AG146" i="2"/>
  <c r="AH146" i="2" s="1"/>
  <c r="AE122" i="2"/>
  <c r="AG122" i="2"/>
  <c r="AH122" i="2" s="1"/>
  <c r="AE98" i="2"/>
  <c r="AG98" i="2"/>
  <c r="AH98" i="2" s="1"/>
  <c r="AG74" i="2"/>
  <c r="AH74" i="2" s="1"/>
  <c r="AE74" i="2"/>
  <c r="AG62" i="2"/>
  <c r="AH62" i="2" s="1"/>
  <c r="AE62" i="2"/>
  <c r="AG38" i="2"/>
  <c r="AH38" i="2" s="1"/>
  <c r="AE38" i="2"/>
  <c r="AE14" i="2"/>
  <c r="AG14" i="2"/>
  <c r="AH14" i="2" s="1"/>
  <c r="AG482" i="2"/>
  <c r="AH482" i="2" s="1"/>
  <c r="AG50" i="2"/>
  <c r="AH50" i="2" s="1"/>
  <c r="AG1743" i="2"/>
  <c r="AH1743" i="2" s="1"/>
  <c r="AE1743" i="2"/>
  <c r="AG1635" i="2"/>
  <c r="AH1635" i="2" s="1"/>
  <c r="AE1635" i="2"/>
  <c r="AG1503" i="2"/>
  <c r="AH1503" i="2" s="1"/>
  <c r="AE1503" i="2"/>
  <c r="AG1299" i="2"/>
  <c r="AH1299" i="2" s="1"/>
  <c r="AE1299" i="2"/>
  <c r="AG1203" i="2"/>
  <c r="AH1203" i="2" s="1"/>
  <c r="AE1203" i="2"/>
  <c r="AG1035" i="2"/>
  <c r="AH1035" i="2" s="1"/>
  <c r="AE1035" i="2"/>
  <c r="AE867" i="2"/>
  <c r="AG867" i="2"/>
  <c r="AH867" i="2" s="1"/>
  <c r="AE1106" i="2"/>
  <c r="AG1106" i="2"/>
  <c r="AH1106" i="2" s="1"/>
  <c r="AG1166" i="2"/>
  <c r="AH1166" i="2" s="1"/>
  <c r="AG506" i="2"/>
  <c r="AH506" i="2" s="1"/>
  <c r="AE1683" i="2"/>
  <c r="AG1851" i="2"/>
  <c r="AH1851" i="2" s="1"/>
  <c r="AE1851" i="2"/>
  <c r="AG1755" i="2"/>
  <c r="AH1755" i="2" s="1"/>
  <c r="AE1755" i="2"/>
  <c r="AG1515" i="2"/>
  <c r="AH1515" i="2" s="1"/>
  <c r="AE1515" i="2"/>
  <c r="AG1419" i="2"/>
  <c r="AH1419" i="2" s="1"/>
  <c r="AE1419" i="2"/>
  <c r="AG1287" i="2"/>
  <c r="AH1287" i="2" s="1"/>
  <c r="AE1287" i="2"/>
  <c r="AE1167" i="2"/>
  <c r="AG1167" i="2"/>
  <c r="AH1167" i="2" s="1"/>
  <c r="AE1742" i="2"/>
  <c r="AG1742" i="2"/>
  <c r="AH1742" i="2" s="1"/>
  <c r="AG914" i="2"/>
  <c r="AH914" i="2" s="1"/>
  <c r="AE914" i="2"/>
  <c r="AG1658" i="2"/>
  <c r="AH1658" i="2" s="1"/>
  <c r="AG1394" i="2"/>
  <c r="AH1394" i="2" s="1"/>
  <c r="AG578" i="2"/>
  <c r="AH578" i="2" s="1"/>
  <c r="AE1371" i="2"/>
  <c r="AE1059" i="2"/>
  <c r="AG1563" i="2"/>
  <c r="AH1563" i="2" s="1"/>
  <c r="AE1563" i="2"/>
  <c r="AG1455" i="2"/>
  <c r="AH1455" i="2" s="1"/>
  <c r="AE1455" i="2"/>
  <c r="AG1359" i="2"/>
  <c r="AH1359" i="2" s="1"/>
  <c r="AE1359" i="2"/>
  <c r="AG1251" i="2"/>
  <c r="AH1251" i="2" s="1"/>
  <c r="AE1251" i="2"/>
  <c r="AG1083" i="2"/>
  <c r="AH1083" i="2" s="1"/>
  <c r="AE1083" i="2"/>
  <c r="AG891" i="2"/>
  <c r="AH891" i="2" s="1"/>
  <c r="AE891" i="2"/>
  <c r="AE1898" i="2"/>
  <c r="AG1898" i="2"/>
  <c r="AH1898" i="2" s="1"/>
  <c r="AE1814" i="2"/>
  <c r="AG1814" i="2"/>
  <c r="AH1814" i="2" s="1"/>
  <c r="AE1730" i="2"/>
  <c r="AG1730" i="2"/>
  <c r="AH1730" i="2" s="1"/>
  <c r="AE1610" i="2"/>
  <c r="AG1610" i="2"/>
  <c r="AH1610" i="2" s="1"/>
  <c r="AE1406" i="2"/>
  <c r="AG1406" i="2"/>
  <c r="AH1406" i="2" s="1"/>
  <c r="AG1538" i="2"/>
  <c r="AH1538" i="2" s="1"/>
  <c r="AE1119" i="2"/>
  <c r="AG1827" i="2"/>
  <c r="AH1827" i="2" s="1"/>
  <c r="AE1827" i="2"/>
  <c r="AG1311" i="2"/>
  <c r="AH1311" i="2" s="1"/>
  <c r="AE1311" i="2"/>
  <c r="AE999" i="2"/>
  <c r="AG999" i="2"/>
  <c r="AH999" i="2" s="1"/>
  <c r="AG915" i="2"/>
  <c r="AH915" i="2" s="1"/>
  <c r="AG1395" i="2"/>
  <c r="AH1395" i="2" s="1"/>
  <c r="AE1395" i="2"/>
  <c r="AG1131" i="2"/>
  <c r="AH1131" i="2" s="1"/>
  <c r="AE1131" i="2"/>
  <c r="AE866" i="2"/>
  <c r="AG1587" i="2"/>
  <c r="AH1587" i="2" s="1"/>
  <c r="AE1587" i="2"/>
  <c r="AG1431" i="2"/>
  <c r="AH1431" i="2" s="1"/>
  <c r="AE1431" i="2"/>
  <c r="AG903" i="2"/>
  <c r="AH903" i="2" s="1"/>
  <c r="AE903" i="2"/>
  <c r="AG1875" i="2"/>
  <c r="AH1875" i="2" s="1"/>
  <c r="AE1875" i="2"/>
  <c r="AG1791" i="2"/>
  <c r="AH1791" i="2" s="1"/>
  <c r="AE1791" i="2"/>
  <c r="AG1671" i="2"/>
  <c r="AH1671" i="2" s="1"/>
  <c r="AE1671" i="2"/>
  <c r="AG1467" i="2"/>
  <c r="AH1467" i="2" s="1"/>
  <c r="AE1467" i="2"/>
  <c r="AG1347" i="2"/>
  <c r="AH1347" i="2" s="1"/>
  <c r="AE1347" i="2"/>
  <c r="AG1215" i="2"/>
  <c r="AH1215" i="2" s="1"/>
  <c r="AE1215" i="2"/>
  <c r="AE951" i="2"/>
  <c r="AG951" i="2"/>
  <c r="AH951" i="2" s="1"/>
  <c r="AG1706" i="2"/>
  <c r="AH1706" i="2" s="1"/>
  <c r="AG1274" i="2"/>
  <c r="AH1274" i="2" s="1"/>
  <c r="AE1803" i="2"/>
  <c r="AG1906" i="2"/>
  <c r="AH1906" i="2" s="1"/>
  <c r="AG1820" i="2"/>
  <c r="AH1820" i="2" s="1"/>
  <c r="AG1796" i="2"/>
  <c r="AH1796" i="2" s="1"/>
  <c r="AG1678" i="2"/>
  <c r="AH1678" i="2" s="1"/>
  <c r="AG1520" i="2"/>
  <c r="AH1520" i="2" s="1"/>
  <c r="AG1448" i="2"/>
  <c r="AH1448" i="2" s="1"/>
  <c r="AG1328" i="2"/>
  <c r="AH1328" i="2" s="1"/>
  <c r="AG1302" i="2"/>
  <c r="AH1302" i="2" s="1"/>
  <c r="AG1138" i="2"/>
  <c r="AH1138" i="2" s="1"/>
  <c r="AG1066" i="2"/>
  <c r="AH1066" i="2" s="1"/>
  <c r="AG1042" i="2"/>
  <c r="AH1042" i="2" s="1"/>
  <c r="AG934" i="2"/>
  <c r="AH934" i="2" s="1"/>
  <c r="AG30" i="2"/>
  <c r="AH30" i="2" s="1"/>
  <c r="AE1705" i="2"/>
  <c r="AG1705" i="2"/>
  <c r="AH1705" i="2" s="1"/>
  <c r="AE1141" i="2"/>
  <c r="AG1141" i="2"/>
  <c r="AH1141" i="2" s="1"/>
  <c r="AE1129" i="2"/>
  <c r="AG1129" i="2"/>
  <c r="AH1129" i="2" s="1"/>
  <c r="AE1105" i="2"/>
  <c r="AG1105" i="2"/>
  <c r="AH1105" i="2" s="1"/>
  <c r="AE817" i="2"/>
  <c r="AG817" i="2"/>
  <c r="AH817" i="2" s="1"/>
  <c r="AE793" i="2"/>
  <c r="AG793" i="2"/>
  <c r="AH793" i="2" s="1"/>
  <c r="AE553" i="2"/>
  <c r="AG553" i="2"/>
  <c r="AH553" i="2" s="1"/>
  <c r="AG541" i="2"/>
  <c r="AH541" i="2" s="1"/>
  <c r="AE541" i="2"/>
  <c r="AG505" i="2"/>
  <c r="AH505" i="2" s="1"/>
  <c r="AE505" i="2"/>
  <c r="AG433" i="2"/>
  <c r="AH433" i="2" s="1"/>
  <c r="AE433" i="2"/>
  <c r="AE361" i="2"/>
  <c r="AG361" i="2"/>
  <c r="AH361" i="2" s="1"/>
  <c r="AE289" i="2"/>
  <c r="AG289" i="2"/>
  <c r="AH289" i="2" s="1"/>
  <c r="AG229" i="2"/>
  <c r="AH229" i="2" s="1"/>
  <c r="AE229" i="2"/>
  <c r="AE193" i="2"/>
  <c r="AG193" i="2"/>
  <c r="AH193" i="2" s="1"/>
  <c r="AE133" i="2"/>
  <c r="AG133" i="2"/>
  <c r="AH133" i="2" s="1"/>
  <c r="AE61" i="2"/>
  <c r="AG61" i="2"/>
  <c r="AH61" i="2" s="1"/>
  <c r="AE1532" i="2"/>
  <c r="AG1882" i="2"/>
  <c r="AH1882" i="2" s="1"/>
  <c r="AG1774" i="2"/>
  <c r="AH1774" i="2" s="1"/>
  <c r="AG1700" i="2"/>
  <c r="AH1700" i="2" s="1"/>
  <c r="AG1326" i="2"/>
  <c r="AH1326" i="2" s="1"/>
  <c r="AG1160" i="2"/>
  <c r="AH1160" i="2" s="1"/>
  <c r="AG426" i="2"/>
  <c r="AH426" i="2" s="1"/>
  <c r="AG174" i="2"/>
  <c r="AH174" i="2" s="1"/>
  <c r="AE1858" i="2"/>
  <c r="AE1726" i="2"/>
  <c r="AG1750" i="2"/>
  <c r="AH1750" i="2" s="1"/>
  <c r="AG1654" i="2"/>
  <c r="AH1654" i="2" s="1"/>
  <c r="AG1534" i="2"/>
  <c r="AH1534" i="2" s="1"/>
  <c r="AG1390" i="2"/>
  <c r="AH1390" i="2" s="1"/>
  <c r="AG1342" i="2"/>
  <c r="AH1342" i="2" s="1"/>
  <c r="AG874" i="2"/>
  <c r="AH874" i="2" s="1"/>
  <c r="AE1786" i="2"/>
  <c r="AE1414" i="2"/>
  <c r="AE970" i="2"/>
  <c r="AE1894" i="2"/>
  <c r="AG1894" i="2"/>
  <c r="AH1894" i="2" s="1"/>
  <c r="AG1870" i="2"/>
  <c r="AH1870" i="2" s="1"/>
  <c r="AE1870" i="2"/>
  <c r="AE1510" i="2"/>
  <c r="AG1510" i="2"/>
  <c r="AH1510" i="2" s="1"/>
  <c r="AG1438" i="2"/>
  <c r="AH1438" i="2" s="1"/>
  <c r="AE1438" i="2"/>
  <c r="AE1378" i="2"/>
  <c r="AG1378" i="2"/>
  <c r="AH1378" i="2" s="1"/>
  <c r="AG1318" i="2"/>
  <c r="AH1318" i="2" s="1"/>
  <c r="AE1318" i="2"/>
  <c r="AG1282" i="2"/>
  <c r="AH1282" i="2" s="1"/>
  <c r="AE1282" i="2"/>
  <c r="AE1210" i="2"/>
  <c r="AG1210" i="2"/>
  <c r="AH1210" i="2" s="1"/>
  <c r="AG1150" i="2"/>
  <c r="AH1150" i="2" s="1"/>
  <c r="AE1150" i="2"/>
  <c r="AE1090" i="2"/>
  <c r="AG1090" i="2"/>
  <c r="AH1090" i="2" s="1"/>
  <c r="AE1054" i="2"/>
  <c r="AG1054" i="2"/>
  <c r="AH1054" i="2" s="1"/>
  <c r="AE922" i="2"/>
  <c r="AG922" i="2"/>
  <c r="AH922" i="2" s="1"/>
  <c r="AE1294" i="2"/>
  <c r="AE1618" i="2"/>
  <c r="AG1618" i="2"/>
  <c r="AH1618" i="2" s="1"/>
  <c r="AG1582" i="2"/>
  <c r="AH1582" i="2" s="1"/>
  <c r="AE1582" i="2"/>
  <c r="AG1402" i="2"/>
  <c r="AH1402" i="2" s="1"/>
  <c r="AE1402" i="2"/>
  <c r="AE1162" i="2"/>
  <c r="AG1162" i="2"/>
  <c r="AH1162" i="2" s="1"/>
  <c r="AG994" i="2"/>
  <c r="AH994" i="2" s="1"/>
  <c r="AE994" i="2"/>
  <c r="AE910" i="2"/>
  <c r="AG910" i="2"/>
  <c r="AH910" i="2" s="1"/>
  <c r="AE862" i="2"/>
  <c r="AG862" i="2"/>
  <c r="AH862" i="2" s="1"/>
  <c r="AG850" i="2"/>
  <c r="AH850" i="2" s="1"/>
  <c r="AE850" i="2"/>
  <c r="AG1918" i="2"/>
  <c r="AH1918" i="2" s="1"/>
  <c r="AG1878" i="2"/>
  <c r="AH1878" i="2" s="1"/>
  <c r="AG1748" i="2"/>
  <c r="AH1748" i="2" s="1"/>
  <c r="AG1652" i="2"/>
  <c r="AH1652" i="2" s="1"/>
  <c r="AG1486" i="2"/>
  <c r="AH1486" i="2" s="1"/>
  <c r="AG1412" i="2"/>
  <c r="AH1412" i="2" s="1"/>
  <c r="AG1364" i="2"/>
  <c r="AH1364" i="2" s="1"/>
  <c r="AG1338" i="2"/>
  <c r="AH1338" i="2" s="1"/>
  <c r="AG1292" i="2"/>
  <c r="AH1292" i="2" s="1"/>
  <c r="AG1222" i="2"/>
  <c r="AH1222" i="2" s="1"/>
  <c r="AG1198" i="2"/>
  <c r="AH1198" i="2" s="1"/>
  <c r="AG898" i="2"/>
  <c r="AH898" i="2" s="1"/>
  <c r="AE1400" i="2"/>
  <c r="AE886" i="2"/>
  <c r="AE1834" i="2"/>
  <c r="AG1834" i="2"/>
  <c r="AH1834" i="2" s="1"/>
  <c r="AE1798" i="2"/>
  <c r="AG1798" i="2"/>
  <c r="AH1798" i="2" s="1"/>
  <c r="AE1630" i="2"/>
  <c r="AG1630" i="2"/>
  <c r="AH1630" i="2" s="1"/>
  <c r="AG1570" i="2"/>
  <c r="AH1570" i="2" s="1"/>
  <c r="AE1570" i="2"/>
  <c r="AE1306" i="2"/>
  <c r="AG1306" i="2"/>
  <c r="AH1306" i="2" s="1"/>
  <c r="AG1462" i="2"/>
  <c r="AH1462" i="2" s="1"/>
  <c r="AG1030" i="2"/>
  <c r="AH1030" i="2" s="1"/>
  <c r="AE1928" i="2"/>
  <c r="AG1928" i="2"/>
  <c r="AH1928" i="2" s="1"/>
  <c r="AE1868" i="2"/>
  <c r="AG1868" i="2"/>
  <c r="AH1868" i="2" s="1"/>
  <c r="AE1844" i="2"/>
  <c r="AG1844" i="2"/>
  <c r="AH1844" i="2" s="1"/>
  <c r="AG1664" i="2"/>
  <c r="AH1664" i="2" s="1"/>
  <c r="AE1664" i="2"/>
  <c r="AE1616" i="2"/>
  <c r="AG1616" i="2"/>
  <c r="AH1616" i="2" s="1"/>
  <c r="AG1604" i="2"/>
  <c r="AH1604" i="2" s="1"/>
  <c r="AE1604" i="2"/>
  <c r="AE1592" i="2"/>
  <c r="AG1592" i="2"/>
  <c r="AH1592" i="2" s="1"/>
  <c r="AE1580" i="2"/>
  <c r="AG1580" i="2"/>
  <c r="AH1580" i="2" s="1"/>
  <c r="AE1568" i="2"/>
  <c r="AG1568" i="2"/>
  <c r="AH1568" i="2" s="1"/>
  <c r="AE1556" i="2"/>
  <c r="AG1556" i="2"/>
  <c r="AH1556" i="2" s="1"/>
  <c r="AE1508" i="2"/>
  <c r="AG1508" i="2"/>
  <c r="AH1508" i="2" s="1"/>
  <c r="AE1472" i="2"/>
  <c r="AG1472" i="2"/>
  <c r="AH1472" i="2" s="1"/>
  <c r="AE1352" i="2"/>
  <c r="AG1352" i="2"/>
  <c r="AH1352" i="2" s="1"/>
  <c r="AG1268" i="2"/>
  <c r="AH1268" i="2" s="1"/>
  <c r="AE1268" i="2"/>
  <c r="AG1244" i="2"/>
  <c r="AH1244" i="2" s="1"/>
  <c r="AE1244" i="2"/>
  <c r="AG1232" i="2"/>
  <c r="AH1232" i="2" s="1"/>
  <c r="AE1232" i="2"/>
  <c r="AE1148" i="2"/>
  <c r="AG1148" i="2"/>
  <c r="AH1148" i="2" s="1"/>
  <c r="AE1124" i="2"/>
  <c r="AG1124" i="2"/>
  <c r="AH1124" i="2" s="1"/>
  <c r="AE1112" i="2"/>
  <c r="AG1112" i="2"/>
  <c r="AH1112" i="2" s="1"/>
  <c r="AE1100" i="2"/>
  <c r="AG1100" i="2"/>
  <c r="AH1100" i="2" s="1"/>
  <c r="AG1064" i="2"/>
  <c r="AH1064" i="2" s="1"/>
  <c r="AE1064" i="2"/>
  <c r="AE1772" i="2"/>
  <c r="AE1642" i="2"/>
  <c r="AE1340" i="2"/>
  <c r="AG1102" i="2"/>
  <c r="AH1102" i="2" s="1"/>
  <c r="AG1546" i="2"/>
  <c r="AH1546" i="2" s="1"/>
  <c r="AG1914" i="2"/>
  <c r="AH1914" i="2" s="1"/>
  <c r="AE1914" i="2"/>
  <c r="AG1518" i="2"/>
  <c r="AH1518" i="2" s="1"/>
  <c r="AE1518" i="2"/>
  <c r="AG1194" i="2"/>
  <c r="AH1194" i="2" s="1"/>
  <c r="AE1194" i="2"/>
  <c r="AE102" i="2"/>
  <c r="AG102" i="2"/>
  <c r="AH102" i="2" s="1"/>
  <c r="AE1690" i="2"/>
  <c r="AG1690" i="2"/>
  <c r="AH1690" i="2" s="1"/>
  <c r="AE1702" i="2"/>
  <c r="AG1808" i="2"/>
  <c r="AH1808" i="2" s="1"/>
  <c r="AG1590" i="2"/>
  <c r="AH1590" i="2" s="1"/>
  <c r="AE1590" i="2"/>
  <c r="AG1170" i="2"/>
  <c r="AH1170" i="2" s="1"/>
  <c r="AE1170" i="2"/>
  <c r="AG714" i="2"/>
  <c r="AH714" i="2" s="1"/>
  <c r="AE714" i="2"/>
  <c r="AG1762" i="2"/>
  <c r="AH1762" i="2" s="1"/>
  <c r="AG1688" i="2"/>
  <c r="AH1688" i="2" s="1"/>
  <c r="AG1594" i="2"/>
  <c r="AH1594" i="2" s="1"/>
  <c r="AE1666" i="2"/>
  <c r="AG1666" i="2"/>
  <c r="AH1666" i="2" s="1"/>
  <c r="AG1810" i="2"/>
  <c r="AH1810" i="2" s="1"/>
  <c r="AG1126" i="2"/>
  <c r="AH1126" i="2" s="1"/>
  <c r="AG1738" i="2"/>
  <c r="AH1738" i="2" s="1"/>
  <c r="AG1174" i="2"/>
  <c r="AH1174" i="2" s="1"/>
  <c r="AG1078" i="2"/>
  <c r="AH1078" i="2" s="1"/>
  <c r="AG1038" i="2"/>
  <c r="AH1038" i="2" s="1"/>
  <c r="AE1038" i="2"/>
  <c r="AE966" i="2"/>
  <c r="AG966" i="2"/>
  <c r="AH966" i="2" s="1"/>
  <c r="AG1892" i="2"/>
  <c r="AH1892" i="2" s="1"/>
  <c r="AG1784" i="2"/>
  <c r="AH1784" i="2" s="1"/>
  <c r="AG1712" i="2"/>
  <c r="AH1712" i="2" s="1"/>
  <c r="AG1052" i="2"/>
  <c r="AH1052" i="2" s="1"/>
  <c r="AG1736" i="2"/>
  <c r="AH1736" i="2" s="1"/>
  <c r="AG1640" i="2"/>
  <c r="AH1640" i="2" s="1"/>
  <c r="AG1429" i="2"/>
  <c r="AH1429" i="2" s="1"/>
  <c r="AG1354" i="2"/>
  <c r="AH1354" i="2" s="1"/>
  <c r="AG1234" i="2"/>
  <c r="AH1234" i="2" s="1"/>
  <c r="AG1076" i="2"/>
  <c r="AH1076" i="2" s="1"/>
  <c r="AG702" i="2"/>
  <c r="AH702" i="2" s="1"/>
  <c r="AE462" i="2"/>
  <c r="AG1780" i="2"/>
  <c r="AH1780" i="2" s="1"/>
  <c r="AE1780" i="2"/>
  <c r="AE1648" i="2"/>
  <c r="AG1648" i="2"/>
  <c r="AH1648" i="2" s="1"/>
  <c r="AE1636" i="2"/>
  <c r="AG1636" i="2"/>
  <c r="AH1636" i="2" s="1"/>
  <c r="AE1701" i="2"/>
  <c r="AE747" i="2"/>
  <c r="AE704" i="2"/>
  <c r="AE843" i="2"/>
  <c r="AG843" i="2"/>
  <c r="AH843" i="2" s="1"/>
  <c r="AE339" i="2"/>
  <c r="AG339" i="2"/>
  <c r="AH339" i="2" s="1"/>
  <c r="AE291" i="2"/>
  <c r="AG291" i="2"/>
  <c r="AH291" i="2" s="1"/>
  <c r="AE279" i="2"/>
  <c r="AG279" i="2"/>
  <c r="AH279" i="2" s="1"/>
  <c r="AG231" i="2"/>
  <c r="AH231" i="2" s="1"/>
  <c r="AE231" i="2"/>
  <c r="AE171" i="2"/>
  <c r="AG171" i="2"/>
  <c r="AH171" i="2" s="1"/>
  <c r="AE123" i="2"/>
  <c r="AG123" i="2"/>
  <c r="AH123" i="2" s="1"/>
  <c r="AE3" i="2"/>
  <c r="AG3" i="2"/>
  <c r="AH3" i="2" s="1"/>
  <c r="AE1816" i="2"/>
  <c r="AE692" i="2"/>
  <c r="AG1876" i="2"/>
  <c r="AH1876" i="2" s="1"/>
  <c r="AG1833" i="2"/>
  <c r="AH1833" i="2" s="1"/>
  <c r="AG1795" i="2"/>
  <c r="AH1795" i="2" s="1"/>
  <c r="AG1756" i="2"/>
  <c r="AH1756" i="2" s="1"/>
  <c r="AG1684" i="2"/>
  <c r="AH1684" i="2" s="1"/>
  <c r="AG1459" i="2"/>
  <c r="AH1459" i="2" s="1"/>
  <c r="AG1365" i="2"/>
  <c r="AH1365" i="2" s="1"/>
  <c r="AG1269" i="2"/>
  <c r="AH1269" i="2" s="1"/>
  <c r="AG909" i="2"/>
  <c r="AH909" i="2" s="1"/>
  <c r="AG800" i="2"/>
  <c r="AH800" i="2" s="1"/>
  <c r="AG753" i="2"/>
  <c r="AH753" i="2" s="1"/>
  <c r="AG705" i="2"/>
  <c r="AH705" i="2" s="1"/>
  <c r="AG681" i="2"/>
  <c r="AH681" i="2" s="1"/>
  <c r="AG644" i="2"/>
  <c r="AH644" i="2" s="1"/>
  <c r="AG620" i="2"/>
  <c r="AH620" i="2" s="1"/>
  <c r="AG596" i="2"/>
  <c r="AH596" i="2" s="1"/>
  <c r="AG572" i="2"/>
  <c r="AH572" i="2" s="1"/>
  <c r="AG549" i="2"/>
  <c r="AH549" i="2" s="1"/>
  <c r="AG465" i="2"/>
  <c r="AH465" i="2" s="1"/>
  <c r="AG441" i="2"/>
  <c r="AH441" i="2" s="1"/>
  <c r="AG399" i="2"/>
  <c r="AH399" i="2" s="1"/>
  <c r="AG363" i="2"/>
  <c r="AH363" i="2" s="1"/>
  <c r="AG267" i="2"/>
  <c r="AH267" i="2" s="1"/>
  <c r="AG249" i="2"/>
  <c r="AH249" i="2" s="1"/>
  <c r="AG225" i="2"/>
  <c r="AH225" i="2" s="1"/>
  <c r="AE512" i="2"/>
  <c r="AE333" i="2"/>
  <c r="AE1809" i="2"/>
  <c r="AG1809" i="2"/>
  <c r="AH1809" i="2" s="1"/>
  <c r="AE1593" i="2"/>
  <c r="AG1593" i="2"/>
  <c r="AH1593" i="2" s="1"/>
  <c r="AG1341" i="2"/>
  <c r="AH1341" i="2" s="1"/>
  <c r="AE1341" i="2"/>
  <c r="AE1281" i="2"/>
  <c r="AG1281" i="2"/>
  <c r="AH1281" i="2" s="1"/>
  <c r="AE1125" i="2"/>
  <c r="AG1125" i="2"/>
  <c r="AH1125" i="2" s="1"/>
  <c r="AG861" i="2"/>
  <c r="AH861" i="2" s="1"/>
  <c r="AE861" i="2"/>
  <c r="AE585" i="2"/>
  <c r="AG585" i="2"/>
  <c r="AH585" i="2" s="1"/>
  <c r="AE573" i="2"/>
  <c r="AG573" i="2"/>
  <c r="AH573" i="2" s="1"/>
  <c r="AE321" i="2"/>
  <c r="AG321" i="2"/>
  <c r="AH321" i="2" s="1"/>
  <c r="AE153" i="2"/>
  <c r="AG153" i="2"/>
  <c r="AH153" i="2" s="1"/>
  <c r="AE93" i="2"/>
  <c r="AG93" i="2"/>
  <c r="AH93" i="2" s="1"/>
  <c r="AE69" i="2"/>
  <c r="AG69" i="2"/>
  <c r="AH69" i="2" s="1"/>
  <c r="AE21" i="2"/>
  <c r="AG21" i="2"/>
  <c r="AH21" i="2" s="1"/>
  <c r="AE1711" i="2"/>
  <c r="AE872" i="2"/>
  <c r="AE932" i="2"/>
  <c r="AG932" i="2"/>
  <c r="AH932" i="2" s="1"/>
  <c r="AE788" i="2"/>
  <c r="AG788" i="2"/>
  <c r="AH788" i="2" s="1"/>
  <c r="AE728" i="2"/>
  <c r="AG728" i="2"/>
  <c r="AH728" i="2" s="1"/>
  <c r="AE536" i="2"/>
  <c r="AG536" i="2"/>
  <c r="AH536" i="2" s="1"/>
  <c r="AE380" i="2"/>
  <c r="AG380" i="2"/>
  <c r="AH380" i="2" s="1"/>
  <c r="AE176" i="2"/>
  <c r="AG176" i="2"/>
  <c r="AH176" i="2" s="1"/>
  <c r="AE44" i="2"/>
  <c r="AG44" i="2"/>
  <c r="AH44" i="2" s="1"/>
  <c r="AE1708" i="2"/>
  <c r="AE1675" i="2"/>
  <c r="AE835" i="2"/>
  <c r="AE679" i="2"/>
  <c r="AG944" i="2"/>
  <c r="AH944" i="2" s="1"/>
  <c r="AG699" i="2"/>
  <c r="AH699" i="2" s="1"/>
  <c r="AG675" i="2"/>
  <c r="AH675" i="2" s="1"/>
  <c r="AE1915" i="2"/>
  <c r="AG1915" i="2"/>
  <c r="AH1915" i="2" s="1"/>
  <c r="AG1879" i="2"/>
  <c r="AH1879" i="2" s="1"/>
  <c r="AE1879" i="2"/>
  <c r="AG1687" i="2"/>
  <c r="AH1687" i="2" s="1"/>
  <c r="AE1687" i="2"/>
  <c r="AG1567" i="2"/>
  <c r="AH1567" i="2" s="1"/>
  <c r="AE1567" i="2"/>
  <c r="AE1483" i="2"/>
  <c r="AG1483" i="2"/>
  <c r="AH1483" i="2" s="1"/>
  <c r="AG1423" i="2"/>
  <c r="AH1423" i="2" s="1"/>
  <c r="AE1423" i="2"/>
  <c r="AG1399" i="2"/>
  <c r="AH1399" i="2" s="1"/>
  <c r="AE1399" i="2"/>
  <c r="AE1327" i="2"/>
  <c r="AG1327" i="2"/>
  <c r="AH1327" i="2" s="1"/>
  <c r="AG1315" i="2"/>
  <c r="AH1315" i="2" s="1"/>
  <c r="AE1315" i="2"/>
  <c r="AG1279" i="2"/>
  <c r="AH1279" i="2" s="1"/>
  <c r="AE1279" i="2"/>
  <c r="AG1231" i="2"/>
  <c r="AH1231" i="2" s="1"/>
  <c r="AE1231" i="2"/>
  <c r="AG1195" i="2"/>
  <c r="AH1195" i="2" s="1"/>
  <c r="AE1195" i="2"/>
  <c r="AG1111" i="2"/>
  <c r="AH1111" i="2" s="1"/>
  <c r="AE1111" i="2"/>
  <c r="AG1015" i="2"/>
  <c r="AH1015" i="2" s="1"/>
  <c r="AE1015" i="2"/>
  <c r="AG979" i="2"/>
  <c r="AH979" i="2" s="1"/>
  <c r="AE979" i="2"/>
  <c r="AG895" i="2"/>
  <c r="AH895" i="2" s="1"/>
  <c r="AE895" i="2"/>
  <c r="AG799" i="2"/>
  <c r="AH799" i="2" s="1"/>
  <c r="AE799" i="2"/>
  <c r="AG763" i="2"/>
  <c r="AH763" i="2" s="1"/>
  <c r="AE763" i="2"/>
  <c r="AG91" i="2"/>
  <c r="AH91" i="2" s="1"/>
  <c r="AE91" i="2"/>
  <c r="AG31" i="2"/>
  <c r="AH31" i="2" s="1"/>
  <c r="AE31" i="2"/>
  <c r="AE1516" i="2"/>
  <c r="AE831" i="2"/>
  <c r="AE759" i="2"/>
  <c r="AE453" i="2"/>
  <c r="AG1408" i="2"/>
  <c r="AH1408" i="2" s="1"/>
  <c r="AG1192" i="2"/>
  <c r="AH1192" i="2" s="1"/>
  <c r="AG1156" i="2"/>
  <c r="AH1156" i="2" s="1"/>
  <c r="AG1181" i="2"/>
  <c r="AH1181" i="2" s="1"/>
  <c r="AE1181" i="2"/>
  <c r="AG1169" i="2"/>
  <c r="AH1169" i="2" s="1"/>
  <c r="AE1169" i="2"/>
  <c r="AG1145" i="2"/>
  <c r="AH1145" i="2" s="1"/>
  <c r="AE1145" i="2"/>
  <c r="AG1001" i="2"/>
  <c r="AH1001" i="2" s="1"/>
  <c r="AE1001" i="2"/>
  <c r="AG797" i="2"/>
  <c r="AH797" i="2" s="1"/>
  <c r="AE797" i="2"/>
  <c r="AG593" i="2"/>
  <c r="AH593" i="2" s="1"/>
  <c r="AE593" i="2"/>
  <c r="AE113" i="2"/>
  <c r="AG113" i="2"/>
  <c r="AH113" i="2" s="1"/>
  <c r="AE1217" i="2"/>
  <c r="AE1168" i="2"/>
  <c r="AE197" i="2"/>
  <c r="AE232" i="2"/>
  <c r="AG232" i="2"/>
  <c r="AH232" i="2" s="1"/>
  <c r="AE208" i="2"/>
  <c r="AG208" i="2"/>
  <c r="AH208" i="2" s="1"/>
  <c r="AG1000" i="2"/>
  <c r="AH1000" i="2" s="1"/>
  <c r="AG940" i="2"/>
  <c r="AH940" i="2" s="1"/>
  <c r="AG820" i="2"/>
  <c r="AH820" i="2" s="1"/>
  <c r="AG564" i="2"/>
  <c r="AH564" i="2" s="1"/>
  <c r="AE564" i="2"/>
  <c r="AG360" i="2"/>
  <c r="AH360" i="2" s="1"/>
  <c r="AE360" i="2"/>
  <c r="AG240" i="2"/>
  <c r="AH240" i="2" s="1"/>
  <c r="AE240" i="2"/>
  <c r="AE785" i="2"/>
  <c r="AE432" i="2"/>
  <c r="AG1727" i="2"/>
  <c r="AH1727" i="2" s="1"/>
  <c r="AE1727" i="2"/>
  <c r="AE827" i="2"/>
  <c r="AE479" i="2"/>
  <c r="AE418" i="2"/>
  <c r="AG682" i="2"/>
  <c r="AH682" i="2" s="1"/>
  <c r="AE682" i="2"/>
  <c r="AG610" i="2"/>
  <c r="AH610" i="2" s="1"/>
  <c r="AE610" i="2"/>
  <c r="AE563" i="2"/>
  <c r="AD1750" i="2"/>
  <c r="AD1905" i="2"/>
  <c r="AD1893" i="2"/>
  <c r="AD1881" i="2"/>
  <c r="AD1869" i="2"/>
  <c r="AD1797" i="2"/>
  <c r="AD1737" i="2"/>
  <c r="AD1725" i="2"/>
  <c r="AD1689" i="2"/>
  <c r="AD1665" i="2"/>
  <c r="AD1605" i="2"/>
  <c r="AD1593" i="2"/>
  <c r="AD1569" i="2"/>
  <c r="AD1557" i="2"/>
  <c r="AD1509" i="2"/>
  <c r="AD1461" i="2"/>
  <c r="AD1449" i="2"/>
  <c r="AD1437" i="2"/>
  <c r="AD1425" i="2"/>
  <c r="AD1401" i="2"/>
  <c r="AD1377" i="2"/>
  <c r="AD1329" i="2"/>
  <c r="AD1305" i="2"/>
  <c r="AD1927" i="2"/>
  <c r="AD1915" i="2"/>
  <c r="AD1903" i="2"/>
  <c r="AD1891" i="2"/>
  <c r="AD1879" i="2"/>
  <c r="AD1867" i="2"/>
  <c r="AD1855" i="2"/>
  <c r="AD1843" i="2"/>
  <c r="AD1831" i="2"/>
  <c r="AD1819" i="2"/>
  <c r="AD1807" i="2"/>
  <c r="AD1795" i="2"/>
  <c r="AD1783" i="2"/>
  <c r="AD1759" i="2"/>
  <c r="AD1747" i="2"/>
  <c r="AD1735" i="2"/>
  <c r="AD1723" i="2"/>
  <c r="AD1699" i="2"/>
  <c r="AD1687" i="2"/>
  <c r="AD1651" i="2"/>
  <c r="AD1639" i="2"/>
  <c r="AD1627" i="2"/>
  <c r="AD1615" i="2"/>
  <c r="AD1603" i="2"/>
  <c r="AD1591" i="2"/>
  <c r="AD1579" i="2"/>
  <c r="AD1567" i="2"/>
  <c r="AD1555" i="2"/>
  <c r="AD1543" i="2"/>
  <c r="AD1519" i="2"/>
  <c r="AD1507" i="2"/>
  <c r="AD1495" i="2"/>
  <c r="AD1483" i="2"/>
  <c r="AD1459" i="2"/>
  <c r="AD1447" i="2"/>
  <c r="AD1435" i="2"/>
  <c r="AD1423" i="2"/>
  <c r="AD1411" i="2"/>
  <c r="AD1399" i="2"/>
  <c r="AD1387" i="2"/>
  <c r="AD1375" i="2"/>
  <c r="AD1363" i="2"/>
  <c r="AD1339" i="2"/>
  <c r="AD1327" i="2"/>
  <c r="AD1315" i="2"/>
  <c r="AD1303" i="2"/>
  <c r="AD1291" i="2"/>
  <c r="AD1279" i="2"/>
  <c r="AD1267" i="2"/>
  <c r="AD1255" i="2"/>
  <c r="AD1243" i="2"/>
  <c r="AD1231" i="2"/>
  <c r="AD1207" i="2"/>
  <c r="AD1902" i="2"/>
  <c r="AD1878" i="2"/>
  <c r="AD1842" i="2"/>
  <c r="AD1794" i="2"/>
  <c r="AD1770" i="2"/>
  <c r="AD1746" i="2"/>
  <c r="AD1734" i="2"/>
  <c r="AD1686" i="2"/>
  <c r="AD1638" i="2"/>
  <c r="AD1590" i="2"/>
  <c r="AD1542" i="2"/>
  <c r="AD1530" i="2"/>
  <c r="AD1482" i="2"/>
  <c r="AD1470" i="2"/>
  <c r="AD1446" i="2"/>
  <c r="AD1374" i="2"/>
  <c r="AD1326" i="2"/>
  <c r="AD1302" i="2"/>
  <c r="AD1278" i="2"/>
  <c r="AD1242" i="2"/>
  <c r="AD1848" i="2"/>
  <c r="AD1800" i="2"/>
  <c r="AD1752" i="2"/>
  <c r="AD1680" i="2"/>
  <c r="AD1620" i="2"/>
  <c r="AD1718" i="2"/>
  <c r="AD1586" i="2"/>
  <c r="AD1490" i="2"/>
  <c r="AD1406" i="2"/>
  <c r="AD1931" i="2"/>
  <c r="AD1907" i="2"/>
  <c r="AD1883" i="2"/>
  <c r="AD1847" i="2"/>
  <c r="AD1835" i="2"/>
  <c r="AD1775" i="2"/>
  <c r="AD1751" i="2"/>
  <c r="AD1703" i="2"/>
  <c r="AD1679" i="2"/>
  <c r="AD1643" i="2"/>
  <c r="AD1619" i="2"/>
  <c r="AD1595" i="2"/>
  <c r="AD1583" i="2"/>
  <c r="AD1571" i="2"/>
  <c r="AD1535" i="2"/>
  <c r="AD1463" i="2"/>
  <c r="AD1415" i="2"/>
  <c r="AD1379" i="2"/>
  <c r="AD1355" i="2"/>
  <c r="AD1331" i="2"/>
  <c r="AD1319" i="2"/>
  <c r="AD1307" i="2"/>
  <c r="AD1247" i="2"/>
  <c r="AD1211" i="2"/>
  <c r="AD1187" i="2"/>
  <c r="AD1175" i="2"/>
  <c r="AD1139" i="2"/>
  <c r="AD1127" i="2"/>
  <c r="AD1115" i="2"/>
  <c r="AD1091" i="2"/>
  <c r="AD995" i="2"/>
  <c r="AD947" i="2"/>
  <c r="AD923" i="2"/>
  <c r="AD851" i="2"/>
  <c r="AD791" i="2"/>
  <c r="AD743" i="2"/>
  <c r="AD683" i="2"/>
  <c r="AD659" i="2"/>
  <c r="AD623" i="2"/>
  <c r="AD551" i="2"/>
  <c r="AD515" i="2"/>
  <c r="AD503" i="2"/>
  <c r="AD479" i="2"/>
  <c r="AD383" i="2"/>
  <c r="AD359" i="2"/>
  <c r="AD335" i="2"/>
  <c r="AD311" i="2"/>
  <c r="AD263" i="2"/>
  <c r="AD215" i="2"/>
  <c r="AD191" i="2"/>
  <c r="AD119" i="2"/>
  <c r="AD107" i="2"/>
  <c r="AD83" i="2"/>
  <c r="AD59" i="2"/>
  <c r="AD47" i="2"/>
  <c r="AD23" i="2"/>
  <c r="AD11" i="2"/>
  <c r="AD1426" i="2"/>
  <c r="AD1306" i="2"/>
  <c r="AD574" i="2"/>
  <c r="AD1245" i="2"/>
  <c r="AD1233" i="2"/>
  <c r="AD1209" i="2"/>
  <c r="AD1161" i="2"/>
  <c r="AD1089" i="2"/>
  <c r="AD1029" i="2"/>
  <c r="AD1005" i="2"/>
  <c r="AD969" i="2"/>
  <c r="AD945" i="2"/>
  <c r="AD933" i="2"/>
  <c r="AD873" i="2"/>
  <c r="AD849" i="2"/>
  <c r="AD825" i="2"/>
  <c r="AD777" i="2"/>
  <c r="AD765" i="2"/>
  <c r="AD729" i="2"/>
  <c r="AD621" i="2"/>
  <c r="AD609" i="2"/>
  <c r="AD597" i="2"/>
  <c r="AD573" i="2"/>
  <c r="AD537" i="2"/>
  <c r="AD489" i="2"/>
  <c r="AD429" i="2"/>
  <c r="AD393" i="2"/>
  <c r="AD345" i="2"/>
  <c r="AD333" i="2"/>
  <c r="AD273" i="2"/>
  <c r="AD225" i="2"/>
  <c r="AD201" i="2"/>
  <c r="AD189" i="2"/>
  <c r="AD165" i="2"/>
  <c r="AD153" i="2"/>
  <c r="AD129" i="2"/>
  <c r="AD105" i="2"/>
  <c r="AD93" i="2"/>
  <c r="AD69" i="2"/>
  <c r="AD45" i="2"/>
  <c r="AD21" i="2"/>
  <c r="AD1700" i="2"/>
  <c r="AD1652" i="2"/>
  <c r="AD1592" i="2"/>
  <c r="AD1580" i="2"/>
  <c r="AD1556" i="2"/>
  <c r="AD1544" i="2"/>
  <c r="AD1496" i="2"/>
  <c r="AD1484" i="2"/>
  <c r="AD1448" i="2"/>
  <c r="AD1436" i="2"/>
  <c r="AD1388" i="2"/>
  <c r="AD1352" i="2"/>
  <c r="AD1340" i="2"/>
  <c r="AD1256" i="2"/>
  <c r="AD1244" i="2"/>
  <c r="AD1208" i="2"/>
  <c r="AD1196" i="2"/>
  <c r="AD1184" i="2"/>
  <c r="AD1172" i="2"/>
  <c r="AD1136" i="2"/>
  <c r="AD1088" i="2"/>
  <c r="AD1076" i="2"/>
  <c r="AD1040" i="2"/>
  <c r="AD1028" i="2"/>
  <c r="AD956" i="2"/>
  <c r="AD896" i="2"/>
  <c r="AD884" i="2"/>
  <c r="AD872" i="2"/>
  <c r="AD836" i="2"/>
  <c r="AD812" i="2"/>
  <c r="AD800" i="2"/>
  <c r="AD752" i="2"/>
  <c r="AD728" i="2"/>
  <c r="AD716" i="2"/>
  <c r="AD656" i="2"/>
  <c r="AD632" i="2"/>
  <c r="AD608" i="2"/>
  <c r="AD596" i="2"/>
  <c r="AD584" i="2"/>
  <c r="AD548" i="2"/>
  <c r="AD524" i="2"/>
  <c r="AD500" i="2"/>
  <c r="AD476" i="2"/>
  <c r="AD464" i="2"/>
  <c r="AD440" i="2"/>
  <c r="AD428" i="2"/>
  <c r="AD356" i="2"/>
  <c r="AD284" i="2"/>
  <c r="AD272" i="2"/>
  <c r="AD248" i="2"/>
  <c r="AD236" i="2"/>
  <c r="AD200" i="2"/>
  <c r="AD128" i="2"/>
  <c r="AD104" i="2"/>
  <c r="AD1195" i="2"/>
  <c r="AD1171" i="2"/>
  <c r="AD1159" i="2"/>
  <c r="AD1147" i="2"/>
  <c r="AD1135" i="2"/>
  <c r="AD1123" i="2"/>
  <c r="AD1099" i="2"/>
  <c r="AD1087" i="2"/>
  <c r="AD1051" i="2"/>
  <c r="AD1039" i="2"/>
  <c r="AD1027" i="2"/>
  <c r="AD1015" i="2"/>
  <c r="AD1003" i="2"/>
  <c r="AD991" i="2"/>
  <c r="AD979" i="2"/>
  <c r="AD955" i="2"/>
  <c r="AD943" i="2"/>
  <c r="AD931" i="2"/>
  <c r="AD907" i="2"/>
  <c r="AD895" i="2"/>
  <c r="AD883" i="2"/>
  <c r="AD871" i="2"/>
  <c r="AD847" i="2"/>
  <c r="AD835" i="2"/>
  <c r="AD823" i="2"/>
  <c r="AD811" i="2"/>
  <c r="AD799" i="2"/>
  <c r="AD787" i="2"/>
  <c r="AD775" i="2"/>
  <c r="AD763" i="2"/>
  <c r="AD751" i="2"/>
  <c r="AD739" i="2"/>
  <c r="AD727" i="2"/>
  <c r="AD715" i="2"/>
  <c r="AD703" i="2"/>
  <c r="AD691" i="2"/>
  <c r="AD679" i="2"/>
  <c r="AD667" i="2"/>
  <c r="AD655" i="2"/>
  <c r="AD643" i="2"/>
  <c r="AD631" i="2"/>
  <c r="AD619" i="2"/>
  <c r="AD607" i="2"/>
  <c r="AD595" i="2"/>
  <c r="AD583" i="2"/>
  <c r="AD571" i="2"/>
  <c r="AD559" i="2"/>
  <c r="AD547" i="2"/>
  <c r="AD523" i="2"/>
  <c r="AD511" i="2"/>
  <c r="AD499" i="2"/>
  <c r="AD487" i="2"/>
  <c r="AD463" i="2"/>
  <c r="AD439" i="2"/>
  <c r="AD427" i="2"/>
  <c r="AD403" i="2"/>
  <c r="AD391" i="2"/>
  <c r="AD379" i="2"/>
  <c r="AD355" i="2"/>
  <c r="AD343" i="2"/>
  <c r="AD331" i="2"/>
  <c r="AD319" i="2"/>
  <c r="AD295" i="2"/>
  <c r="AD283" i="2"/>
  <c r="AD271" i="2"/>
  <c r="AD259" i="2"/>
  <c r="AD247" i="2"/>
  <c r="AD235" i="2"/>
  <c r="AD211" i="2"/>
  <c r="AD199" i="2"/>
  <c r="AD187" i="2"/>
  <c r="AD175" i="2"/>
  <c r="AD151" i="2"/>
  <c r="AD139" i="2"/>
  <c r="AD127" i="2"/>
  <c r="AD115" i="2"/>
  <c r="AD103" i="2"/>
  <c r="AD91" i="2"/>
  <c r="AD79" i="2"/>
  <c r="AD67" i="2"/>
  <c r="AD55" i="2"/>
  <c r="AD43" i="2"/>
  <c r="AD31" i="2"/>
  <c r="AD19" i="2"/>
  <c r="AD7" i="2"/>
  <c r="AD1182" i="2"/>
  <c r="AD1170" i="2"/>
  <c r="AD1158" i="2"/>
  <c r="AD1146" i="2"/>
  <c r="AD1134" i="2"/>
  <c r="AD1038" i="2"/>
  <c r="AD1014" i="2"/>
  <c r="AD990" i="2"/>
  <c r="AD978" i="2"/>
  <c r="AD954" i="2"/>
  <c r="AD942" i="2"/>
  <c r="AD918" i="2"/>
  <c r="AD906" i="2"/>
  <c r="AD870" i="2"/>
  <c r="AD858" i="2"/>
  <c r="AD834" i="2"/>
  <c r="AD798" i="2"/>
  <c r="AD786" i="2"/>
  <c r="AD774" i="2"/>
  <c r="AD750" i="2"/>
  <c r="AD714" i="2"/>
  <c r="AD690" i="2"/>
  <c r="AD654" i="2"/>
  <c r="AD642" i="2"/>
  <c r="AD630" i="2"/>
  <c r="AD570" i="2"/>
  <c r="AD546" i="2"/>
  <c r="AD510" i="2"/>
  <c r="AD486" i="2"/>
  <c r="AD414" i="2"/>
  <c r="AD402" i="2"/>
  <c r="AD390" i="2"/>
  <c r="AD366" i="2"/>
  <c r="AD342" i="2"/>
  <c r="AD306" i="2"/>
  <c r="AD270" i="2"/>
  <c r="AD222" i="2"/>
  <c r="AD186" i="2"/>
  <c r="AD150" i="2"/>
  <c r="AD114" i="2"/>
  <c r="AD78" i="2"/>
  <c r="AD66" i="2"/>
  <c r="AD42" i="2"/>
  <c r="AD1874" i="2"/>
  <c r="AD1790" i="2"/>
  <c r="AD1694" i="2"/>
  <c r="AD1610" i="2"/>
  <c r="AD1514" i="2"/>
  <c r="AD1418" i="2"/>
  <c r="AD1322" i="2"/>
  <c r="AD1226" i="2"/>
  <c r="AD1142" i="2"/>
  <c r="AD1034" i="2"/>
  <c r="AD962" i="2"/>
  <c r="AD866" i="2"/>
  <c r="AD782" i="2"/>
  <c r="AD710" i="2"/>
  <c r="AD650" i="2"/>
  <c r="AD578" i="2"/>
  <c r="AD494" i="2"/>
  <c r="AD398" i="2"/>
  <c r="AD314" i="2"/>
  <c r="AD230" i="2"/>
  <c r="AD146" i="2"/>
  <c r="AD50" i="2"/>
  <c r="AD1836" i="2"/>
  <c r="AD1188" i="2"/>
  <c r="AD1140" i="2"/>
  <c r="AG1638" i="2"/>
  <c r="AH1638" i="2" s="1"/>
  <c r="AE1806" i="2"/>
  <c r="AE1254" i="2"/>
  <c r="AE762" i="2"/>
  <c r="AE738" i="2"/>
  <c r="AE390" i="2"/>
  <c r="AD1910" i="2"/>
  <c r="AD1862" i="2"/>
  <c r="AD1826" i="2"/>
  <c r="AD1766" i="2"/>
  <c r="AD1730" i="2"/>
  <c r="AD1682" i="2"/>
  <c r="AD1646" i="2"/>
  <c r="AD1598" i="2"/>
  <c r="AD1562" i="2"/>
  <c r="AD1526" i="2"/>
  <c r="AD1478" i="2"/>
  <c r="AD1454" i="2"/>
  <c r="AD1394" i="2"/>
  <c r="AD1358" i="2"/>
  <c r="AD1298" i="2"/>
  <c r="AD1274" i="2"/>
  <c r="AD1250" i="2"/>
  <c r="AD1202" i="2"/>
  <c r="AD1178" i="2"/>
  <c r="AD1130" i="2"/>
  <c r="AD1094" i="2"/>
  <c r="AD1058" i="2"/>
  <c r="AD1010" i="2"/>
  <c r="AD974" i="2"/>
  <c r="AD926" i="2"/>
  <c r="AD902" i="2"/>
  <c r="AD854" i="2"/>
  <c r="AD830" i="2"/>
  <c r="AD770" i="2"/>
  <c r="AD758" i="2"/>
  <c r="AD734" i="2"/>
  <c r="AD686" i="2"/>
  <c r="AD674" i="2"/>
  <c r="AD626" i="2"/>
  <c r="AD602" i="2"/>
  <c r="AD554" i="2"/>
  <c r="AD518" i="2"/>
  <c r="AD482" i="2"/>
  <c r="AD434" i="2"/>
  <c r="AD410" i="2"/>
  <c r="AD350" i="2"/>
  <c r="AD326" i="2"/>
  <c r="AD266" i="2"/>
  <c r="AD218" i="2"/>
  <c r="AD170" i="2"/>
  <c r="AD134" i="2"/>
  <c r="AD86" i="2"/>
  <c r="AD62" i="2"/>
  <c r="AD1921" i="2"/>
  <c r="AD1897" i="2"/>
  <c r="AD1873" i="2"/>
  <c r="AD1849" i="2"/>
  <c r="AD1813" i="2"/>
  <c r="AD1789" i="2"/>
  <c r="AD1765" i="2"/>
  <c r="AD1741" i="2"/>
  <c r="AD1717" i="2"/>
  <c r="AD1693" i="2"/>
  <c r="AD1669" i="2"/>
  <c r="AD1621" i="2"/>
  <c r="AD949" i="2"/>
  <c r="AD721" i="2"/>
  <c r="AD661" i="2"/>
  <c r="AD517" i="2"/>
  <c r="AD397" i="2"/>
  <c r="AD373" i="2"/>
  <c r="AD121" i="2"/>
  <c r="AD1908" i="2"/>
  <c r="AG1686" i="2"/>
  <c r="AH1686" i="2" s="1"/>
  <c r="AG306" i="2"/>
  <c r="AH306" i="2" s="1"/>
  <c r="AG246" i="2"/>
  <c r="AH246" i="2" s="1"/>
  <c r="AE1830" i="2"/>
  <c r="AE1758" i="2"/>
  <c r="AE1362" i="2"/>
  <c r="AE822" i="2"/>
  <c r="AE798" i="2"/>
  <c r="AD1922" i="2"/>
  <c r="AD1838" i="2"/>
  <c r="AD1670" i="2"/>
  <c r="AD1574" i="2"/>
  <c r="AD1310" i="2"/>
  <c r="AD1214" i="2"/>
  <c r="AD1118" i="2"/>
  <c r="AD1022" i="2"/>
  <c r="AD938" i="2"/>
  <c r="AD818" i="2"/>
  <c r="AD458" i="2"/>
  <c r="AD362" i="2"/>
  <c r="AD278" i="2"/>
  <c r="AD194" i="2"/>
  <c r="AD110" i="2"/>
  <c r="AD26" i="2"/>
  <c r="AD1898" i="2"/>
  <c r="AD1850" i="2"/>
  <c r="AD1814" i="2"/>
  <c r="AD1778" i="2"/>
  <c r="AD1742" i="2"/>
  <c r="AD1706" i="2"/>
  <c r="AD1658" i="2"/>
  <c r="AD1634" i="2"/>
  <c r="AD1550" i="2"/>
  <c r="AD1502" i="2"/>
  <c r="AD1466" i="2"/>
  <c r="AD1430" i="2"/>
  <c r="AD1382" i="2"/>
  <c r="AD1334" i="2"/>
  <c r="AD1286" i="2"/>
  <c r="AD1238" i="2"/>
  <c r="AD1190" i="2"/>
  <c r="AD1154" i="2"/>
  <c r="AD1106" i="2"/>
  <c r="AD1082" i="2"/>
  <c r="AD1046" i="2"/>
  <c r="AD998" i="2"/>
  <c r="AD950" i="2"/>
  <c r="AD914" i="2"/>
  <c r="AD878" i="2"/>
  <c r="AD842" i="2"/>
  <c r="AD806" i="2"/>
  <c r="AD746" i="2"/>
  <c r="AD698" i="2"/>
  <c r="AD662" i="2"/>
  <c r="AD614" i="2"/>
  <c r="AD590" i="2"/>
  <c r="AD566" i="2"/>
  <c r="AD530" i="2"/>
  <c r="AD506" i="2"/>
  <c r="AD446" i="2"/>
  <c r="AD422" i="2"/>
  <c r="AD386" i="2"/>
  <c r="AD338" i="2"/>
  <c r="AD302" i="2"/>
  <c r="AD254" i="2"/>
  <c r="AD242" i="2"/>
  <c r="AD182" i="2"/>
  <c r="AD158" i="2"/>
  <c r="AD98" i="2"/>
  <c r="AD74" i="2"/>
  <c r="AD14" i="2"/>
  <c r="AD1909" i="2"/>
  <c r="AD1885" i="2"/>
  <c r="AD1861" i="2"/>
  <c r="AD1825" i="2"/>
  <c r="AD1801" i="2"/>
  <c r="AD1777" i="2"/>
  <c r="AD1753" i="2"/>
  <c r="AD1729" i="2"/>
  <c r="AD1705" i="2"/>
  <c r="AD1681" i="2"/>
  <c r="AD1645" i="2"/>
  <c r="AD997" i="2"/>
  <c r="AD709" i="2"/>
  <c r="AD565" i="2"/>
  <c r="AD433" i="2"/>
  <c r="AD337" i="2"/>
  <c r="AD193" i="2"/>
  <c r="AE1674" i="2"/>
  <c r="AD1776" i="2"/>
  <c r="AD1692" i="2"/>
  <c r="AG1470" i="2"/>
  <c r="AH1470" i="2" s="1"/>
  <c r="AG1266" i="2"/>
  <c r="AH1266" i="2" s="1"/>
  <c r="AG894" i="2"/>
  <c r="AH894" i="2" s="1"/>
  <c r="AE1386" i="2"/>
  <c r="AE978" i="2"/>
  <c r="AE954" i="2"/>
  <c r="AE930" i="2"/>
  <c r="AD1886" i="2"/>
  <c r="AD1802" i="2"/>
  <c r="AD1622" i="2"/>
  <c r="AD1538" i="2"/>
  <c r="AD1442" i="2"/>
  <c r="AD1346" i="2"/>
  <c r="AD1262" i="2"/>
  <c r="AD1166" i="2"/>
  <c r="AD1070" i="2"/>
  <c r="AD986" i="2"/>
  <c r="AD890" i="2"/>
  <c r="AD794" i="2"/>
  <c r="AD722" i="2"/>
  <c r="AD638" i="2"/>
  <c r="AD542" i="2"/>
  <c r="AD470" i="2"/>
  <c r="AD374" i="2"/>
  <c r="AD290" i="2"/>
  <c r="AD206" i="2"/>
  <c r="AD122" i="2"/>
  <c r="AD38" i="2"/>
  <c r="AD1837" i="2"/>
  <c r="AE1926" i="2"/>
  <c r="AG1926" i="2"/>
  <c r="AH1926" i="2" s="1"/>
  <c r="AE1902" i="2"/>
  <c r="AG1902" i="2"/>
  <c r="AH1902" i="2" s="1"/>
  <c r="AE1866" i="2"/>
  <c r="AG1866" i="2"/>
  <c r="AH1866" i="2" s="1"/>
  <c r="AE1854" i="2"/>
  <c r="AG1854" i="2"/>
  <c r="AH1854" i="2" s="1"/>
  <c r="AG1818" i="2"/>
  <c r="AH1818" i="2" s="1"/>
  <c r="AE1818" i="2"/>
  <c r="AG1794" i="2"/>
  <c r="AH1794" i="2" s="1"/>
  <c r="AE1794" i="2"/>
  <c r="AE1782" i="2"/>
  <c r="AG1782" i="2"/>
  <c r="AH1782" i="2" s="1"/>
  <c r="AE1770" i="2"/>
  <c r="AG1770" i="2"/>
  <c r="AH1770" i="2" s="1"/>
  <c r="AE1746" i="2"/>
  <c r="AG1746" i="2"/>
  <c r="AH1746" i="2" s="1"/>
  <c r="AG1734" i="2"/>
  <c r="AH1734" i="2" s="1"/>
  <c r="AE1734" i="2"/>
  <c r="AG1722" i="2"/>
  <c r="AH1722" i="2" s="1"/>
  <c r="AE1722" i="2"/>
  <c r="AE1710" i="2"/>
  <c r="AG1710" i="2"/>
  <c r="AH1710" i="2" s="1"/>
  <c r="AE1698" i="2"/>
  <c r="AG1698" i="2"/>
  <c r="AH1698" i="2" s="1"/>
  <c r="AE1662" i="2"/>
  <c r="AG1662" i="2"/>
  <c r="AH1662" i="2" s="1"/>
  <c r="AE1614" i="2"/>
  <c r="AG1614" i="2"/>
  <c r="AH1614" i="2" s="1"/>
  <c r="AG1602" i="2"/>
  <c r="AH1602" i="2" s="1"/>
  <c r="AE1602" i="2"/>
  <c r="AE1578" i="2"/>
  <c r="AG1578" i="2"/>
  <c r="AH1578" i="2" s="1"/>
  <c r="AE1566" i="2"/>
  <c r="AG1566" i="2"/>
  <c r="AH1566" i="2" s="1"/>
  <c r="AE1554" i="2"/>
  <c r="AG1554" i="2"/>
  <c r="AH1554" i="2" s="1"/>
  <c r="AE1542" i="2"/>
  <c r="AG1542" i="2"/>
  <c r="AH1542" i="2" s="1"/>
  <c r="AG1530" i="2"/>
  <c r="AH1530" i="2" s="1"/>
  <c r="AE1530" i="2"/>
  <c r="AG1506" i="2"/>
  <c r="AH1506" i="2" s="1"/>
  <c r="AE1506" i="2"/>
  <c r="AE1494" i="2"/>
  <c r="AG1494" i="2"/>
  <c r="AH1494" i="2" s="1"/>
  <c r="AG1482" i="2"/>
  <c r="AH1482" i="2" s="1"/>
  <c r="AE1482" i="2"/>
  <c r="AE1458" i="2"/>
  <c r="AG1458" i="2"/>
  <c r="AH1458" i="2" s="1"/>
  <c r="AG1446" i="2"/>
  <c r="AH1446" i="2" s="1"/>
  <c r="AE1446" i="2"/>
  <c r="AE1434" i="2"/>
  <c r="AG1434" i="2"/>
  <c r="AH1434" i="2" s="1"/>
  <c r="AE1422" i="2"/>
  <c r="AG1422" i="2"/>
  <c r="AH1422" i="2" s="1"/>
  <c r="AE1410" i="2"/>
  <c r="AG1410" i="2"/>
  <c r="AH1410" i="2" s="1"/>
  <c r="AG1398" i="2"/>
  <c r="AH1398" i="2" s="1"/>
  <c r="AE1398" i="2"/>
  <c r="AE1374" i="2"/>
  <c r="AG1374" i="2"/>
  <c r="AH1374" i="2" s="1"/>
  <c r="AE1350" i="2"/>
  <c r="AG1350" i="2"/>
  <c r="AH1350" i="2" s="1"/>
  <c r="AG1314" i="2"/>
  <c r="AH1314" i="2" s="1"/>
  <c r="AE1314" i="2"/>
  <c r="AE1290" i="2"/>
  <c r="AG1290" i="2"/>
  <c r="AH1290" i="2" s="1"/>
  <c r="AE1278" i="2"/>
  <c r="AG1278" i="2"/>
  <c r="AH1278" i="2" s="1"/>
  <c r="AG1242" i="2"/>
  <c r="AH1242" i="2" s="1"/>
  <c r="AE1242" i="2"/>
  <c r="AG1230" i="2"/>
  <c r="AH1230" i="2" s="1"/>
  <c r="AE1230" i="2"/>
  <c r="AG1218" i="2"/>
  <c r="AH1218" i="2" s="1"/>
  <c r="AE1218" i="2"/>
  <c r="AE1206" i="2"/>
  <c r="AG1206" i="2"/>
  <c r="AH1206" i="2" s="1"/>
  <c r="AG1182" i="2"/>
  <c r="AH1182" i="2" s="1"/>
  <c r="AE1182" i="2"/>
  <c r="AG1158" i="2"/>
  <c r="AH1158" i="2" s="1"/>
  <c r="AE1158" i="2"/>
  <c r="AG1146" i="2"/>
  <c r="AH1146" i="2" s="1"/>
  <c r="AE1146" i="2"/>
  <c r="AE1134" i="2"/>
  <c r="AG1134" i="2"/>
  <c r="AH1134" i="2" s="1"/>
  <c r="AG1122" i="2"/>
  <c r="AH1122" i="2" s="1"/>
  <c r="AE1122" i="2"/>
  <c r="AE1110" i="2"/>
  <c r="AG1110" i="2"/>
  <c r="AH1110" i="2" s="1"/>
  <c r="AG1098" i="2"/>
  <c r="AH1098" i="2" s="1"/>
  <c r="AE1098" i="2"/>
  <c r="AG1086" i="2"/>
  <c r="AH1086" i="2" s="1"/>
  <c r="AE1086" i="2"/>
  <c r="AE1074" i="2"/>
  <c r="AG1074" i="2"/>
  <c r="AH1074" i="2" s="1"/>
  <c r="AE1062" i="2"/>
  <c r="AG1062" i="2"/>
  <c r="AH1062" i="2" s="1"/>
  <c r="AG1050" i="2"/>
  <c r="AH1050" i="2" s="1"/>
  <c r="AE1050" i="2"/>
  <c r="AE1026" i="2"/>
  <c r="AG1026" i="2"/>
  <c r="AH1026" i="2" s="1"/>
  <c r="AG1014" i="2"/>
  <c r="AH1014" i="2" s="1"/>
  <c r="AE1014" i="2"/>
  <c r="AG1002" i="2"/>
  <c r="AH1002" i="2" s="1"/>
  <c r="AE1002" i="2"/>
  <c r="AE990" i="2"/>
  <c r="AG990" i="2"/>
  <c r="AH990" i="2" s="1"/>
  <c r="AG942" i="2"/>
  <c r="AH942" i="2" s="1"/>
  <c r="AE942" i="2"/>
  <c r="AE918" i="2"/>
  <c r="AG918" i="2"/>
  <c r="AH918" i="2" s="1"/>
  <c r="AE906" i="2"/>
  <c r="AG906" i="2"/>
  <c r="AH906" i="2" s="1"/>
  <c r="AG882" i="2"/>
  <c r="AH882" i="2" s="1"/>
  <c r="AE882" i="2"/>
  <c r="AG870" i="2"/>
  <c r="AH870" i="2" s="1"/>
  <c r="AE870" i="2"/>
  <c r="AE858" i="2"/>
  <c r="AG858" i="2"/>
  <c r="AH858" i="2" s="1"/>
  <c r="AE846" i="2"/>
  <c r="AG846" i="2"/>
  <c r="AH846" i="2" s="1"/>
  <c r="AG810" i="2"/>
  <c r="AH810" i="2" s="1"/>
  <c r="AE810" i="2"/>
  <c r="AE786" i="2"/>
  <c r="AG786" i="2"/>
  <c r="AH786" i="2" s="1"/>
  <c r="AE774" i="2"/>
  <c r="AG774" i="2"/>
  <c r="AH774" i="2" s="1"/>
  <c r="AE750" i="2"/>
  <c r="AG750" i="2"/>
  <c r="AH750" i="2" s="1"/>
  <c r="AE726" i="2"/>
  <c r="AG726" i="2"/>
  <c r="AH726" i="2" s="1"/>
  <c r="AE690" i="2"/>
  <c r="AG690" i="2"/>
  <c r="AH690" i="2" s="1"/>
  <c r="AG678" i="2"/>
  <c r="AH678" i="2" s="1"/>
  <c r="AE678" i="2"/>
  <c r="AG666" i="2"/>
  <c r="AH666" i="2" s="1"/>
  <c r="AE666" i="2"/>
  <c r="AG654" i="2"/>
  <c r="AH654" i="2" s="1"/>
  <c r="AE654" i="2"/>
  <c r="AE642" i="2"/>
  <c r="AG642" i="2"/>
  <c r="AH642" i="2" s="1"/>
  <c r="AG618" i="2"/>
  <c r="AH618" i="2" s="1"/>
  <c r="AE618" i="2"/>
  <c r="AE606" i="2"/>
  <c r="AG606" i="2"/>
  <c r="AH606" i="2" s="1"/>
  <c r="AG594" i="2"/>
  <c r="AH594" i="2" s="1"/>
  <c r="AE594" i="2"/>
  <c r="AE582" i="2"/>
  <c r="AG582" i="2"/>
  <c r="AH582" i="2" s="1"/>
  <c r="AE570" i="2"/>
  <c r="AG570" i="2"/>
  <c r="AH570" i="2" s="1"/>
  <c r="AE558" i="2"/>
  <c r="AG558" i="2"/>
  <c r="AH558" i="2" s="1"/>
  <c r="AE546" i="2"/>
  <c r="AG546" i="2"/>
  <c r="AH546" i="2" s="1"/>
  <c r="AG534" i="2"/>
  <c r="AH534" i="2" s="1"/>
  <c r="AE534" i="2"/>
  <c r="AG522" i="2"/>
  <c r="AH522" i="2" s="1"/>
  <c r="AE522" i="2"/>
  <c r="AG510" i="2"/>
  <c r="AH510" i="2" s="1"/>
  <c r="AE510" i="2"/>
  <c r="AG498" i="2"/>
  <c r="AH498" i="2" s="1"/>
  <c r="AE498" i="2"/>
  <c r="AE486" i="2"/>
  <c r="AG486" i="2"/>
  <c r="AH486" i="2" s="1"/>
  <c r="AE474" i="2"/>
  <c r="AG474" i="2"/>
  <c r="AH474" i="2" s="1"/>
  <c r="AE450" i="2"/>
  <c r="AG450" i="2"/>
  <c r="AH450" i="2" s="1"/>
  <c r="AE438" i="2"/>
  <c r="AG438" i="2"/>
  <c r="AH438" i="2" s="1"/>
  <c r="AE414" i="2"/>
  <c r="AG414" i="2"/>
  <c r="AH414" i="2" s="1"/>
  <c r="AE402" i="2"/>
  <c r="AG402" i="2"/>
  <c r="AH402" i="2" s="1"/>
  <c r="AE378" i="2"/>
  <c r="AG378" i="2"/>
  <c r="AH378" i="2" s="1"/>
  <c r="AG366" i="2"/>
  <c r="AH366" i="2" s="1"/>
  <c r="AE366" i="2"/>
  <c r="AE354" i="2"/>
  <c r="AG354" i="2"/>
  <c r="AH354" i="2" s="1"/>
  <c r="AE342" i="2"/>
  <c r="AG342" i="2"/>
  <c r="AH342" i="2" s="1"/>
  <c r="AE330" i="2"/>
  <c r="AG330" i="2"/>
  <c r="AH330" i="2" s="1"/>
  <c r="AE318" i="2"/>
  <c r="AG318" i="2"/>
  <c r="AH318" i="2" s="1"/>
  <c r="AE294" i="2"/>
  <c r="AG294" i="2"/>
  <c r="AH294" i="2" s="1"/>
  <c r="AE282" i="2"/>
  <c r="AG282" i="2"/>
  <c r="AH282" i="2" s="1"/>
  <c r="AE270" i="2"/>
  <c r="AG270" i="2"/>
  <c r="AH270" i="2" s="1"/>
  <c r="AE258" i="2"/>
  <c r="AG258" i="2"/>
  <c r="AH258" i="2" s="1"/>
  <c r="AE234" i="2"/>
  <c r="AG234" i="2"/>
  <c r="AH234" i="2" s="1"/>
  <c r="AE222" i="2"/>
  <c r="AG222" i="2"/>
  <c r="AH222" i="2" s="1"/>
  <c r="AE210" i="2"/>
  <c r="AG210" i="2"/>
  <c r="AH210" i="2" s="1"/>
  <c r="AE198" i="2"/>
  <c r="AG198" i="2"/>
  <c r="AH198" i="2" s="1"/>
  <c r="AG186" i="2"/>
  <c r="AH186" i="2" s="1"/>
  <c r="AE186" i="2"/>
  <c r="AE162" i="2"/>
  <c r="AG162" i="2"/>
  <c r="AH162" i="2" s="1"/>
  <c r="AE150" i="2"/>
  <c r="AG150" i="2"/>
  <c r="AH150" i="2" s="1"/>
  <c r="AG138" i="2"/>
  <c r="AH138" i="2" s="1"/>
  <c r="AE138" i="2"/>
  <c r="AE126" i="2"/>
  <c r="AG126" i="2"/>
  <c r="AH126" i="2" s="1"/>
  <c r="AE114" i="2"/>
  <c r="AG114" i="2"/>
  <c r="AH114" i="2" s="1"/>
  <c r="AG90" i="2"/>
  <c r="AH90" i="2" s="1"/>
  <c r="AE90" i="2"/>
  <c r="AE78" i="2"/>
  <c r="AG78" i="2"/>
  <c r="AH78" i="2" s="1"/>
  <c r="AE66" i="2"/>
  <c r="AG66" i="2"/>
  <c r="AH66" i="2" s="1"/>
  <c r="AE54" i="2"/>
  <c r="AG54" i="2"/>
  <c r="AH54" i="2" s="1"/>
  <c r="AE42" i="2"/>
  <c r="AG42" i="2"/>
  <c r="AH42" i="2" s="1"/>
  <c r="AG18" i="2"/>
  <c r="AH18" i="2" s="1"/>
  <c r="AE18" i="2"/>
  <c r="AE6" i="2"/>
  <c r="AG6" i="2"/>
  <c r="AH6" i="2" s="1"/>
  <c r="AD1537" i="2"/>
  <c r="AD1441" i="2"/>
  <c r="AD1345" i="2"/>
  <c r="AD1261" i="2"/>
  <c r="AD1177" i="2"/>
  <c r="AD1093" i="2"/>
  <c r="AD901" i="2"/>
  <c r="AD805" i="2"/>
  <c r="AD625" i="2"/>
  <c r="AD529" i="2"/>
  <c r="AD421" i="2"/>
  <c r="AD325" i="2"/>
  <c r="AD241" i="2"/>
  <c r="AD145" i="2"/>
  <c r="AD49" i="2"/>
  <c r="AE1885" i="2"/>
  <c r="AG1885" i="2"/>
  <c r="AH1885" i="2" s="1"/>
  <c r="AE1597" i="2"/>
  <c r="AG1597" i="2"/>
  <c r="AH1597" i="2" s="1"/>
  <c r="AE1465" i="2"/>
  <c r="AG1465" i="2"/>
  <c r="AH1465" i="2" s="1"/>
  <c r="AE1297" i="2"/>
  <c r="AG1297" i="2"/>
  <c r="AH1297" i="2" s="1"/>
  <c r="AE1033" i="2"/>
  <c r="AG1033" i="2"/>
  <c r="AH1033" i="2" s="1"/>
  <c r="AE973" i="2"/>
  <c r="AG973" i="2"/>
  <c r="AH973" i="2" s="1"/>
  <c r="AE901" i="2"/>
  <c r="AG901" i="2"/>
  <c r="AH901" i="2" s="1"/>
  <c r="AE745" i="2"/>
  <c r="AG745" i="2"/>
  <c r="AH745" i="2" s="1"/>
  <c r="AE685" i="2"/>
  <c r="AG685" i="2"/>
  <c r="AH685" i="2" s="1"/>
  <c r="AE625" i="2"/>
  <c r="AG625" i="2"/>
  <c r="AH625" i="2" s="1"/>
  <c r="AE457" i="2"/>
  <c r="AG457" i="2"/>
  <c r="AH457" i="2" s="1"/>
  <c r="AD1920" i="2"/>
  <c r="AD1872" i="2"/>
  <c r="AD1740" i="2"/>
  <c r="AD1560" i="2"/>
  <c r="AD1488" i="2"/>
  <c r="AD1428" i="2"/>
  <c r="AD1368" i="2"/>
  <c r="AD1284" i="2"/>
  <c r="AD1224" i="2"/>
  <c r="AD1164" i="2"/>
  <c r="AD1116" i="2"/>
  <c r="AD1080" i="2"/>
  <c r="AD1044" i="2"/>
  <c r="AD996" i="2"/>
  <c r="AD960" i="2"/>
  <c r="AD912" i="2"/>
  <c r="AD852" i="2"/>
  <c r="AD816" i="2"/>
  <c r="AD756" i="2"/>
  <c r="AD732" i="2"/>
  <c r="AD684" i="2"/>
  <c r="AD648" i="2"/>
  <c r="AD612" i="2"/>
  <c r="AD576" i="2"/>
  <c r="AD528" i="2"/>
  <c r="AD492" i="2"/>
  <c r="AD444" i="2"/>
  <c r="AD408" i="2"/>
  <c r="AD360" i="2"/>
  <c r="AD324" i="2"/>
  <c r="AD276" i="2"/>
  <c r="AD240" i="2"/>
  <c r="AD204" i="2"/>
  <c r="AD168" i="2"/>
  <c r="AD132" i="2"/>
  <c r="AD96" i="2"/>
  <c r="AD60" i="2"/>
  <c r="AD36" i="2"/>
  <c r="AD24" i="2"/>
  <c r="AD12" i="2"/>
  <c r="AG1405" i="2"/>
  <c r="AH1405" i="2" s="1"/>
  <c r="AG1189" i="2"/>
  <c r="AH1189" i="2" s="1"/>
  <c r="AG829" i="2"/>
  <c r="AH829" i="2" s="1"/>
  <c r="AE1819" i="2"/>
  <c r="AE601" i="2"/>
  <c r="AE301" i="2"/>
  <c r="AE121" i="2"/>
  <c r="AD1657" i="2"/>
  <c r="AD1609" i="2"/>
  <c r="AD1561" i="2"/>
  <c r="AD1525" i="2"/>
  <c r="AD1477" i="2"/>
  <c r="AD1453" i="2"/>
  <c r="AD1405" i="2"/>
  <c r="AD1369" i="2"/>
  <c r="AD1333" i="2"/>
  <c r="AD1297" i="2"/>
  <c r="AD1249" i="2"/>
  <c r="AD1201" i="2"/>
  <c r="AD1165" i="2"/>
  <c r="AD1129" i="2"/>
  <c r="AD1081" i="2"/>
  <c r="AD1033" i="2"/>
  <c r="AD1009" i="2"/>
  <c r="AD961" i="2"/>
  <c r="AD913" i="2"/>
  <c r="AD877" i="2"/>
  <c r="AD829" i="2"/>
  <c r="AD793" i="2"/>
  <c r="AD697" i="2"/>
  <c r="AD673" i="2"/>
  <c r="AD613" i="2"/>
  <c r="AD577" i="2"/>
  <c r="AD457" i="2"/>
  <c r="AD361" i="2"/>
  <c r="AD313" i="2"/>
  <c r="AD289" i="2"/>
  <c r="AD229" i="2"/>
  <c r="AD205" i="2"/>
  <c r="AD157" i="2"/>
  <c r="AD109" i="2"/>
  <c r="AD73" i="2"/>
  <c r="AD25" i="2"/>
  <c r="AE1909" i="2"/>
  <c r="AG1909" i="2"/>
  <c r="AH1909" i="2" s="1"/>
  <c r="AE1849" i="2"/>
  <c r="AG1849" i="2"/>
  <c r="AH1849" i="2" s="1"/>
  <c r="AE1801" i="2"/>
  <c r="AG1801" i="2"/>
  <c r="AH1801" i="2" s="1"/>
  <c r="AE1765" i="2"/>
  <c r="AG1765" i="2"/>
  <c r="AH1765" i="2" s="1"/>
  <c r="AE1741" i="2"/>
  <c r="AG1741" i="2"/>
  <c r="AH1741" i="2" s="1"/>
  <c r="AE1693" i="2"/>
  <c r="AG1693" i="2"/>
  <c r="AH1693" i="2" s="1"/>
  <c r="AE1609" i="2"/>
  <c r="AG1609" i="2"/>
  <c r="AH1609" i="2" s="1"/>
  <c r="AE1585" i="2"/>
  <c r="AG1585" i="2"/>
  <c r="AH1585" i="2" s="1"/>
  <c r="AE1489" i="2"/>
  <c r="AG1489" i="2"/>
  <c r="AH1489" i="2" s="1"/>
  <c r="AE1333" i="2"/>
  <c r="AG1333" i="2"/>
  <c r="AH1333" i="2" s="1"/>
  <c r="AE1285" i="2"/>
  <c r="AG1285" i="2"/>
  <c r="AH1285" i="2" s="1"/>
  <c r="AE1261" i="2"/>
  <c r="AG1261" i="2"/>
  <c r="AH1261" i="2" s="1"/>
  <c r="AE1213" i="2"/>
  <c r="AG1213" i="2"/>
  <c r="AH1213" i="2" s="1"/>
  <c r="AE1165" i="2"/>
  <c r="AG1165" i="2"/>
  <c r="AH1165" i="2" s="1"/>
  <c r="AE1117" i="2"/>
  <c r="AG1117" i="2"/>
  <c r="AH1117" i="2" s="1"/>
  <c r="AE1021" i="2"/>
  <c r="AG1021" i="2"/>
  <c r="AH1021" i="2" s="1"/>
  <c r="AE961" i="2"/>
  <c r="AG961" i="2"/>
  <c r="AH961" i="2" s="1"/>
  <c r="AE913" i="2"/>
  <c r="AG913" i="2"/>
  <c r="AH913" i="2" s="1"/>
  <c r="AE757" i="2"/>
  <c r="AG757" i="2"/>
  <c r="AH757" i="2" s="1"/>
  <c r="AE721" i="2"/>
  <c r="AG721" i="2"/>
  <c r="AH721" i="2" s="1"/>
  <c r="AE673" i="2"/>
  <c r="AG673" i="2"/>
  <c r="AH673" i="2" s="1"/>
  <c r="AE637" i="2"/>
  <c r="AG637" i="2"/>
  <c r="AH637" i="2" s="1"/>
  <c r="AG577" i="2"/>
  <c r="AH577" i="2" s="1"/>
  <c r="AE577" i="2"/>
  <c r="AE481" i="2"/>
  <c r="AG481" i="2"/>
  <c r="AH481" i="2" s="1"/>
  <c r="AG157" i="2"/>
  <c r="AH157" i="2" s="1"/>
  <c r="AE157" i="2"/>
  <c r="AG109" i="2"/>
  <c r="AH109" i="2" s="1"/>
  <c r="AE109" i="2"/>
  <c r="AG13" i="2"/>
  <c r="AH13" i="2" s="1"/>
  <c r="AE13" i="2"/>
  <c r="AD1884" i="2"/>
  <c r="AD1824" i="2"/>
  <c r="AD1788" i="2"/>
  <c r="AD1764" i="2"/>
  <c r="AD1728" i="2"/>
  <c r="AD1704" i="2"/>
  <c r="AD1656" i="2"/>
  <c r="AD1632" i="2"/>
  <c r="AD1596" i="2"/>
  <c r="AD1572" i="2"/>
  <c r="AD1536" i="2"/>
  <c r="AD1512" i="2"/>
  <c r="AD1476" i="2"/>
  <c r="AD1452" i="2"/>
  <c r="AD1416" i="2"/>
  <c r="AD1392" i="2"/>
  <c r="AD1356" i="2"/>
  <c r="AD1332" i="2"/>
  <c r="AD1272" i="2"/>
  <c r="AD1248" i="2"/>
  <c r="AD792" i="2"/>
  <c r="AD1549" i="2"/>
  <c r="AD1465" i="2"/>
  <c r="AD1381" i="2"/>
  <c r="AD1285" i="2"/>
  <c r="AD1213" i="2"/>
  <c r="AD1117" i="2"/>
  <c r="AD1021" i="2"/>
  <c r="AD865" i="2"/>
  <c r="AD757" i="2"/>
  <c r="AD649" i="2"/>
  <c r="AD541" i="2"/>
  <c r="AD445" i="2"/>
  <c r="AD277" i="2"/>
  <c r="AD169" i="2"/>
  <c r="AD85" i="2"/>
  <c r="AE1897" i="2"/>
  <c r="AG1897" i="2"/>
  <c r="AH1897" i="2" s="1"/>
  <c r="AE1645" i="2"/>
  <c r="AG1645" i="2"/>
  <c r="AH1645" i="2" s="1"/>
  <c r="AE1345" i="2"/>
  <c r="AG1345" i="2"/>
  <c r="AH1345" i="2" s="1"/>
  <c r="AE997" i="2"/>
  <c r="AG997" i="2"/>
  <c r="AH997" i="2" s="1"/>
  <c r="AE925" i="2"/>
  <c r="AG925" i="2"/>
  <c r="AH925" i="2" s="1"/>
  <c r="AE865" i="2"/>
  <c r="AG865" i="2"/>
  <c r="AH865" i="2" s="1"/>
  <c r="AE781" i="2"/>
  <c r="AG781" i="2"/>
  <c r="AH781" i="2" s="1"/>
  <c r="AG589" i="2"/>
  <c r="AH589" i="2" s="1"/>
  <c r="AE589" i="2"/>
  <c r="AG313" i="2"/>
  <c r="AH313" i="2" s="1"/>
  <c r="AE313" i="2"/>
  <c r="AE265" i="2"/>
  <c r="AG265" i="2"/>
  <c r="AH265" i="2" s="1"/>
  <c r="AG37" i="2"/>
  <c r="AH37" i="2" s="1"/>
  <c r="AE37" i="2"/>
  <c r="AD1212" i="2"/>
  <c r="AD1042" i="2"/>
  <c r="AD934" i="2"/>
  <c r="AD742" i="2"/>
  <c r="AD694" i="2"/>
  <c r="AD646" i="2"/>
  <c r="AD550" i="2"/>
  <c r="AD310" i="2"/>
  <c r="AD202" i="2"/>
  <c r="AD154" i="2"/>
  <c r="AD22" i="2"/>
  <c r="AG1201" i="2"/>
  <c r="AH1201" i="2" s="1"/>
  <c r="AE1771" i="2"/>
  <c r="AE1351" i="2"/>
  <c r="AE1243" i="2"/>
  <c r="AE1051" i="2"/>
  <c r="AE919" i="2"/>
  <c r="AE151" i="2"/>
  <c r="AD1633" i="2"/>
  <c r="AD1597" i="2"/>
  <c r="AD1573" i="2"/>
  <c r="AD1513" i="2"/>
  <c r="AD1489" i="2"/>
  <c r="AD1429" i="2"/>
  <c r="AD1393" i="2"/>
  <c r="AD1357" i="2"/>
  <c r="AD1309" i="2"/>
  <c r="AD1273" i="2"/>
  <c r="AD1237" i="2"/>
  <c r="AD1189" i="2"/>
  <c r="AD1153" i="2"/>
  <c r="AD1105" i="2"/>
  <c r="AD1069" i="2"/>
  <c r="AD1045" i="2"/>
  <c r="AD985" i="2"/>
  <c r="AD973" i="2"/>
  <c r="AD925" i="2"/>
  <c r="AD889" i="2"/>
  <c r="AD841" i="2"/>
  <c r="AD817" i="2"/>
  <c r="AD769" i="2"/>
  <c r="AD733" i="2"/>
  <c r="AD589" i="2"/>
  <c r="AD553" i="2"/>
  <c r="AD493" i="2"/>
  <c r="AD469" i="2"/>
  <c r="AD409" i="2"/>
  <c r="AD385" i="2"/>
  <c r="AD301" i="2"/>
  <c r="AD253" i="2"/>
  <c r="AD217" i="2"/>
  <c r="AD181" i="2"/>
  <c r="AD133" i="2"/>
  <c r="AD97" i="2"/>
  <c r="AD61" i="2"/>
  <c r="AD37" i="2"/>
  <c r="AE1753" i="2"/>
  <c r="AG1753" i="2"/>
  <c r="AH1753" i="2" s="1"/>
  <c r="AE1621" i="2"/>
  <c r="AG1621" i="2"/>
  <c r="AH1621" i="2" s="1"/>
  <c r="AE1477" i="2"/>
  <c r="AG1477" i="2"/>
  <c r="AH1477" i="2" s="1"/>
  <c r="AE1441" i="2"/>
  <c r="AG1441" i="2"/>
  <c r="AH1441" i="2" s="1"/>
  <c r="AE1309" i="2"/>
  <c r="AG1309" i="2"/>
  <c r="AH1309" i="2" s="1"/>
  <c r="AE1069" i="2"/>
  <c r="AG1069" i="2"/>
  <c r="AH1069" i="2" s="1"/>
  <c r="AE985" i="2"/>
  <c r="AG985" i="2"/>
  <c r="AH985" i="2" s="1"/>
  <c r="AE889" i="2"/>
  <c r="AG889" i="2"/>
  <c r="AH889" i="2" s="1"/>
  <c r="AE877" i="2"/>
  <c r="AG877" i="2"/>
  <c r="AH877" i="2" s="1"/>
  <c r="AE841" i="2"/>
  <c r="AG841" i="2"/>
  <c r="AH841" i="2" s="1"/>
  <c r="AE805" i="2"/>
  <c r="AG805" i="2"/>
  <c r="AH805" i="2" s="1"/>
  <c r="AE769" i="2"/>
  <c r="AG769" i="2"/>
  <c r="AH769" i="2" s="1"/>
  <c r="AE733" i="2"/>
  <c r="AG733" i="2"/>
  <c r="AH733" i="2" s="1"/>
  <c r="AE709" i="2"/>
  <c r="AG709" i="2"/>
  <c r="AH709" i="2" s="1"/>
  <c r="AE649" i="2"/>
  <c r="AG649" i="2"/>
  <c r="AH649" i="2" s="1"/>
  <c r="AE517" i="2"/>
  <c r="AG517" i="2"/>
  <c r="AH517" i="2" s="1"/>
  <c r="AG445" i="2"/>
  <c r="AH445" i="2" s="1"/>
  <c r="AE445" i="2"/>
  <c r="AG373" i="2"/>
  <c r="AH373" i="2" s="1"/>
  <c r="AE373" i="2"/>
  <c r="AG253" i="2"/>
  <c r="AH253" i="2" s="1"/>
  <c r="AE253" i="2"/>
  <c r="AE169" i="2"/>
  <c r="AG169" i="2"/>
  <c r="AH169" i="2" s="1"/>
  <c r="AE145" i="2"/>
  <c r="AG145" i="2"/>
  <c r="AH145" i="2" s="1"/>
  <c r="AE97" i="2"/>
  <c r="AG97" i="2"/>
  <c r="AH97" i="2" s="1"/>
  <c r="AD1896" i="2"/>
  <c r="AD1860" i="2"/>
  <c r="AD1812" i="2"/>
  <c r="AD1716" i="2"/>
  <c r="AD1668" i="2"/>
  <c r="AD1644" i="2"/>
  <c r="AD1608" i="2"/>
  <c r="AD1584" i="2"/>
  <c r="AD1548" i="2"/>
  <c r="AD1524" i="2"/>
  <c r="AD1500" i="2"/>
  <c r="AD1464" i="2"/>
  <c r="AD1404" i="2"/>
  <c r="AD1380" i="2"/>
  <c r="AD1344" i="2"/>
  <c r="AD1320" i="2"/>
  <c r="AD1296" i="2"/>
  <c r="AD1260" i="2"/>
  <c r="AD1236" i="2"/>
  <c r="AD1200" i="2"/>
  <c r="AD1176" i="2"/>
  <c r="AD1152" i="2"/>
  <c r="AD1128" i="2"/>
  <c r="AD1104" i="2"/>
  <c r="AD1092" i="2"/>
  <c r="AD1068" i="2"/>
  <c r="AD1056" i="2"/>
  <c r="AD1008" i="2"/>
  <c r="AD984" i="2"/>
  <c r="AD972" i="2"/>
  <c r="AD948" i="2"/>
  <c r="AD936" i="2"/>
  <c r="AD924" i="2"/>
  <c r="AD900" i="2"/>
  <c r="AD888" i="2"/>
  <c r="AD876" i="2"/>
  <c r="AD864" i="2"/>
  <c r="AD840" i="2"/>
  <c r="AD828" i="2"/>
  <c r="AD804" i="2"/>
  <c r="AD780" i="2"/>
  <c r="AD768" i="2"/>
  <c r="AD744" i="2"/>
  <c r="AD720" i="2"/>
  <c r="AD708" i="2"/>
  <c r="AD696" i="2"/>
  <c r="AD672" i="2"/>
  <c r="AD660" i="2"/>
  <c r="AD636" i="2"/>
  <c r="AD624" i="2"/>
  <c r="AD600" i="2"/>
  <c r="AD588" i="2"/>
  <c r="AD564" i="2"/>
  <c r="AD552" i="2"/>
  <c r="AD540" i="2"/>
  <c r="AD516" i="2"/>
  <c r="AD504" i="2"/>
  <c r="AD480" i="2"/>
  <c r="AD468" i="2"/>
  <c r="AD456" i="2"/>
  <c r="AD432" i="2"/>
  <c r="AD420" i="2"/>
  <c r="AD396" i="2"/>
  <c r="AD384" i="2"/>
  <c r="AD372" i="2"/>
  <c r="AD348" i="2"/>
  <c r="AD336" i="2"/>
  <c r="AD312" i="2"/>
  <c r="AD300" i="2"/>
  <c r="AD288" i="2"/>
  <c r="AD264" i="2"/>
  <c r="AD252" i="2"/>
  <c r="AD228" i="2"/>
  <c r="AD216" i="2"/>
  <c r="AD192" i="2"/>
  <c r="AD180" i="2"/>
  <c r="AD156" i="2"/>
  <c r="AD144" i="2"/>
  <c r="AD120" i="2"/>
  <c r="AD108" i="2"/>
  <c r="AD84" i="2"/>
  <c r="AD72" i="2"/>
  <c r="AD48" i="2"/>
  <c r="AG1681" i="2"/>
  <c r="AH1681" i="2" s="1"/>
  <c r="AG1369" i="2"/>
  <c r="AH1369" i="2" s="1"/>
  <c r="AG1153" i="2"/>
  <c r="AH1153" i="2" s="1"/>
  <c r="AG937" i="2"/>
  <c r="AH937" i="2" s="1"/>
  <c r="AG661" i="2"/>
  <c r="AH661" i="2" s="1"/>
  <c r="AG421" i="2"/>
  <c r="AH421" i="2" s="1"/>
  <c r="AG349" i="2"/>
  <c r="AH349" i="2" s="1"/>
  <c r="AG277" i="2"/>
  <c r="AH277" i="2" s="1"/>
  <c r="AG73" i="2"/>
  <c r="AH73" i="2" s="1"/>
  <c r="AE325" i="2"/>
  <c r="AE25" i="2"/>
  <c r="AD1930" i="2"/>
  <c r="AD1870" i="2"/>
  <c r="AD1858" i="2"/>
  <c r="AD1834" i="2"/>
  <c r="AD1822" i="2"/>
  <c r="AD1798" i="2"/>
  <c r="AD1786" i="2"/>
  <c r="AD1762" i="2"/>
  <c r="AD1726" i="2"/>
  <c r="AD1702" i="2"/>
  <c r="AD1678" i="2"/>
  <c r="AD1666" i="2"/>
  <c r="AD1642" i="2"/>
  <c r="AD1630" i="2"/>
  <c r="AD1618" i="2"/>
  <c r="AD1582" i="2"/>
  <c r="AD1558" i="2"/>
  <c r="AD1546" i="2"/>
  <c r="AD1522" i="2"/>
  <c r="AD1510" i="2"/>
  <c r="AD1486" i="2"/>
  <c r="AD1474" i="2"/>
  <c r="AD1390" i="2"/>
  <c r="AD1354" i="2"/>
  <c r="AD1342" i="2"/>
  <c r="AD1318" i="2"/>
  <c r="AD1270" i="2"/>
  <c r="AD1234" i="2"/>
  <c r="AD1210" i="2"/>
  <c r="AD1198" i="2"/>
  <c r="AD1174" i="2"/>
  <c r="AD922" i="2"/>
  <c r="AD898" i="2"/>
  <c r="AD886" i="2"/>
  <c r="AD850" i="2"/>
  <c r="AD838" i="2"/>
  <c r="AD802" i="2"/>
  <c r="AD790" i="2"/>
  <c r="AD766" i="2"/>
  <c r="AD754" i="2"/>
  <c r="AD730" i="2"/>
  <c r="AD718" i="2"/>
  <c r="AD706" i="2"/>
  <c r="AD682" i="2"/>
  <c r="AD670" i="2"/>
  <c r="AD658" i="2"/>
  <c r="AD622" i="2"/>
  <c r="AD598" i="2"/>
  <c r="AD586" i="2"/>
  <c r="AD538" i="2"/>
  <c r="AD526" i="2"/>
  <c r="AD502" i="2"/>
  <c r="AD466" i="2"/>
  <c r="AD454" i="2"/>
  <c r="AD442" i="2"/>
  <c r="AD430" i="2"/>
  <c r="AD406" i="2"/>
  <c r="AD394" i="2"/>
  <c r="AD370" i="2"/>
  <c r="AD358" i="2"/>
  <c r="AD346" i="2"/>
  <c r="AD322" i="2"/>
  <c r="AD298" i="2"/>
  <c r="AD274" i="2"/>
  <c r="AD250" i="2"/>
  <c r="AD226" i="2"/>
  <c r="AD214" i="2"/>
  <c r="AD178" i="2"/>
  <c r="AD166" i="2"/>
  <c r="AD142" i="2"/>
  <c r="AD118" i="2"/>
  <c r="AD94" i="2"/>
  <c r="AD70" i="2"/>
  <c r="AD58" i="2"/>
  <c r="AG1525" i="2"/>
  <c r="AH1525" i="2" s="1"/>
  <c r="AG1273" i="2"/>
  <c r="AH1273" i="2" s="1"/>
  <c r="AG697" i="2"/>
  <c r="AH697" i="2" s="1"/>
  <c r="AG385" i="2"/>
  <c r="AH385" i="2" s="1"/>
  <c r="AE397" i="2"/>
  <c r="AE241" i="2"/>
  <c r="AE217" i="2"/>
  <c r="AG1783" i="2"/>
  <c r="AH1783" i="2" s="1"/>
  <c r="AG1615" i="2"/>
  <c r="AH1615" i="2" s="1"/>
  <c r="AG1237" i="2"/>
  <c r="AH1237" i="2" s="1"/>
  <c r="AG529" i="2"/>
  <c r="AH529" i="2" s="1"/>
  <c r="AG1555" i="2"/>
  <c r="AH1555" i="2" s="1"/>
  <c r="AG1435" i="2"/>
  <c r="AH1435" i="2" s="1"/>
  <c r="AG1417" i="2"/>
  <c r="AH1417" i="2" s="1"/>
  <c r="AG1291" i="2"/>
  <c r="AH1291" i="2" s="1"/>
  <c r="AG1009" i="2"/>
  <c r="AH1009" i="2" s="1"/>
  <c r="AG469" i="2"/>
  <c r="AH469" i="2" s="1"/>
  <c r="AG181" i="2"/>
  <c r="AH181" i="2" s="1"/>
  <c r="AE1159" i="2"/>
  <c r="AE811" i="2"/>
  <c r="AE703" i="2"/>
  <c r="AE565" i="2"/>
  <c r="AD1585" i="2"/>
  <c r="AD1501" i="2"/>
  <c r="AD1417" i="2"/>
  <c r="AD1321" i="2"/>
  <c r="AD1225" i="2"/>
  <c r="AD1141" i="2"/>
  <c r="AD1057" i="2"/>
  <c r="AD937" i="2"/>
  <c r="AD853" i="2"/>
  <c r="AD781" i="2"/>
  <c r="AD685" i="2"/>
  <c r="AD505" i="2"/>
  <c r="AD349" i="2"/>
  <c r="AD13" i="2"/>
  <c r="AE1573" i="2"/>
  <c r="AG1573" i="2"/>
  <c r="AH1573" i="2" s="1"/>
  <c r="AE1537" i="2"/>
  <c r="AG1537" i="2"/>
  <c r="AH1537" i="2" s="1"/>
  <c r="AE1453" i="2"/>
  <c r="AG1453" i="2"/>
  <c r="AH1453" i="2" s="1"/>
  <c r="AE1393" i="2"/>
  <c r="AG1393" i="2"/>
  <c r="AH1393" i="2" s="1"/>
  <c r="AE1321" i="2"/>
  <c r="AG1321" i="2"/>
  <c r="AH1321" i="2" s="1"/>
  <c r="AE493" i="2"/>
  <c r="AG493" i="2"/>
  <c r="AH493" i="2" s="1"/>
  <c r="AG337" i="2"/>
  <c r="AH337" i="2" s="1"/>
  <c r="AE337" i="2"/>
  <c r="AD1020" i="2"/>
  <c r="AD1918" i="2"/>
  <c r="AD1810" i="2"/>
  <c r="AD1690" i="2"/>
  <c r="AD1654" i="2"/>
  <c r="AD1606" i="2"/>
  <c r="AD1570" i="2"/>
  <c r="AD1498" i="2"/>
  <c r="AD1450" i="2"/>
  <c r="AD1414" i="2"/>
  <c r="AD1366" i="2"/>
  <c r="AD1330" i="2"/>
  <c r="AD1294" i="2"/>
  <c r="AD1222" i="2"/>
  <c r="AD1162" i="2"/>
  <c r="AD1150" i="2"/>
  <c r="AD1138" i="2"/>
  <c r="AD1126" i="2"/>
  <c r="AD1114" i="2"/>
  <c r="AD1102" i="2"/>
  <c r="AD1090" i="2"/>
  <c r="AD1066" i="2"/>
  <c r="AD1054" i="2"/>
  <c r="AD1018" i="2"/>
  <c r="AD1006" i="2"/>
  <c r="AD994" i="2"/>
  <c r="AD982" i="2"/>
  <c r="AD970" i="2"/>
  <c r="AD958" i="2"/>
  <c r="AD946" i="2"/>
  <c r="AD910" i="2"/>
  <c r="AD862" i="2"/>
  <c r="AD814" i="2"/>
  <c r="AD778" i="2"/>
  <c r="AD610" i="2"/>
  <c r="AD562" i="2"/>
  <c r="AD514" i="2"/>
  <c r="AD478" i="2"/>
  <c r="AD418" i="2"/>
  <c r="AD382" i="2"/>
  <c r="AD286" i="2"/>
  <c r="AD238" i="2"/>
  <c r="AD130" i="2"/>
  <c r="AD82" i="2"/>
  <c r="AD46" i="2"/>
  <c r="AG1729" i="2"/>
  <c r="AH1729" i="2" s="1"/>
  <c r="AG1381" i="2"/>
  <c r="AH1381" i="2" s="1"/>
  <c r="AG1081" i="2"/>
  <c r="AH1081" i="2" s="1"/>
  <c r="AG1045" i="2"/>
  <c r="AH1045" i="2" s="1"/>
  <c r="AE1927" i="2"/>
  <c r="AG1927" i="2"/>
  <c r="AH1927" i="2" s="1"/>
  <c r="AE1903" i="2"/>
  <c r="AG1903" i="2"/>
  <c r="AH1903" i="2" s="1"/>
  <c r="AE1831" i="2"/>
  <c r="AG1831" i="2"/>
  <c r="AH1831" i="2" s="1"/>
  <c r="AE1747" i="2"/>
  <c r="AG1747" i="2"/>
  <c r="AH1747" i="2" s="1"/>
  <c r="AE1723" i="2"/>
  <c r="AG1723" i="2"/>
  <c r="AH1723" i="2" s="1"/>
  <c r="AG1663" i="2"/>
  <c r="AH1663" i="2" s="1"/>
  <c r="AE1663" i="2"/>
  <c r="AE1543" i="2"/>
  <c r="AG1543" i="2"/>
  <c r="AH1543" i="2" s="1"/>
  <c r="AG1519" i="2"/>
  <c r="AH1519" i="2" s="1"/>
  <c r="AE1519" i="2"/>
  <c r="AE1507" i="2"/>
  <c r="AG1507" i="2"/>
  <c r="AH1507" i="2" s="1"/>
  <c r="AE1411" i="2"/>
  <c r="AG1411" i="2"/>
  <c r="AH1411" i="2" s="1"/>
  <c r="AG1387" i="2"/>
  <c r="AH1387" i="2" s="1"/>
  <c r="AE1387" i="2"/>
  <c r="AE1375" i="2"/>
  <c r="AG1375" i="2"/>
  <c r="AH1375" i="2" s="1"/>
  <c r="AE1363" i="2"/>
  <c r="AG1363" i="2"/>
  <c r="AH1363" i="2" s="1"/>
  <c r="AE1303" i="2"/>
  <c r="AG1303" i="2"/>
  <c r="AH1303" i="2" s="1"/>
  <c r="AE1267" i="2"/>
  <c r="AG1267" i="2"/>
  <c r="AH1267" i="2" s="1"/>
  <c r="AE1255" i="2"/>
  <c r="AG1255" i="2"/>
  <c r="AH1255" i="2" s="1"/>
  <c r="AE1219" i="2"/>
  <c r="AG1219" i="2"/>
  <c r="AH1219" i="2" s="1"/>
  <c r="AE1207" i="2"/>
  <c r="AG1207" i="2"/>
  <c r="AH1207" i="2" s="1"/>
  <c r="AE1171" i="2"/>
  <c r="AG1171" i="2"/>
  <c r="AH1171" i="2" s="1"/>
  <c r="AE1147" i="2"/>
  <c r="AG1147" i="2"/>
  <c r="AH1147" i="2" s="1"/>
  <c r="AE1123" i="2"/>
  <c r="AG1123" i="2"/>
  <c r="AH1123" i="2" s="1"/>
  <c r="AE1087" i="2"/>
  <c r="AG1087" i="2"/>
  <c r="AH1087" i="2" s="1"/>
  <c r="AE1075" i="2"/>
  <c r="AG1075" i="2"/>
  <c r="AH1075" i="2" s="1"/>
  <c r="AG1063" i="2"/>
  <c r="AH1063" i="2" s="1"/>
  <c r="AE1063" i="2"/>
  <c r="AG1039" i="2"/>
  <c r="AH1039" i="2" s="1"/>
  <c r="AE1039" i="2"/>
  <c r="AG1027" i="2"/>
  <c r="AH1027" i="2" s="1"/>
  <c r="AE1027" i="2"/>
  <c r="AG1003" i="2"/>
  <c r="AH1003" i="2" s="1"/>
  <c r="AE1003" i="2"/>
  <c r="AG991" i="2"/>
  <c r="AH991" i="2" s="1"/>
  <c r="AE991" i="2"/>
  <c r="AG967" i="2"/>
  <c r="AH967" i="2" s="1"/>
  <c r="AE967" i="2"/>
  <c r="AG955" i="2"/>
  <c r="AH955" i="2" s="1"/>
  <c r="AE955" i="2"/>
  <c r="AG931" i="2"/>
  <c r="AH931" i="2" s="1"/>
  <c r="AE931" i="2"/>
  <c r="AG907" i="2"/>
  <c r="AH907" i="2" s="1"/>
  <c r="AE907" i="2"/>
  <c r="AG883" i="2"/>
  <c r="AH883" i="2" s="1"/>
  <c r="AE883" i="2"/>
  <c r="AG871" i="2"/>
  <c r="AH871" i="2" s="1"/>
  <c r="AE871" i="2"/>
  <c r="AG859" i="2"/>
  <c r="AH859" i="2" s="1"/>
  <c r="AE859" i="2"/>
  <c r="AG847" i="2"/>
  <c r="AH847" i="2" s="1"/>
  <c r="AE847" i="2"/>
  <c r="AG823" i="2"/>
  <c r="AH823" i="2" s="1"/>
  <c r="AE823" i="2"/>
  <c r="AG787" i="2"/>
  <c r="AH787" i="2" s="1"/>
  <c r="AE787" i="2"/>
  <c r="AG775" i="2"/>
  <c r="AH775" i="2" s="1"/>
  <c r="AE775" i="2"/>
  <c r="AG751" i="2"/>
  <c r="AH751" i="2" s="1"/>
  <c r="AE751" i="2"/>
  <c r="AG739" i="2"/>
  <c r="AH739" i="2" s="1"/>
  <c r="AE739" i="2"/>
  <c r="AG727" i="2"/>
  <c r="AH727" i="2" s="1"/>
  <c r="AE727" i="2"/>
  <c r="AG715" i="2"/>
  <c r="AH715" i="2" s="1"/>
  <c r="AE715" i="2"/>
  <c r="AG691" i="2"/>
  <c r="AH691" i="2" s="1"/>
  <c r="AE691" i="2"/>
  <c r="AG667" i="2"/>
  <c r="AH667" i="2" s="1"/>
  <c r="AE667" i="2"/>
  <c r="AG655" i="2"/>
  <c r="AH655" i="2" s="1"/>
  <c r="AE655" i="2"/>
  <c r="AG643" i="2"/>
  <c r="AH643" i="2" s="1"/>
  <c r="AE643" i="2"/>
  <c r="AE619" i="2"/>
  <c r="AG619" i="2"/>
  <c r="AH619" i="2" s="1"/>
  <c r="AE607" i="2"/>
  <c r="AG607" i="2"/>
  <c r="AH607" i="2" s="1"/>
  <c r="AE595" i="2"/>
  <c r="AG595" i="2"/>
  <c r="AH595" i="2" s="1"/>
  <c r="AE583" i="2"/>
  <c r="AG583" i="2"/>
  <c r="AH583" i="2" s="1"/>
  <c r="AE571" i="2"/>
  <c r="AG571" i="2"/>
  <c r="AH571" i="2" s="1"/>
  <c r="AE559" i="2"/>
  <c r="AG559" i="2"/>
  <c r="AH559" i="2" s="1"/>
  <c r="AE547" i="2"/>
  <c r="AG547" i="2"/>
  <c r="AH547" i="2" s="1"/>
  <c r="AE535" i="2"/>
  <c r="AG535" i="2"/>
  <c r="AH535" i="2" s="1"/>
  <c r="AE523" i="2"/>
  <c r="AG523" i="2"/>
  <c r="AH523" i="2" s="1"/>
  <c r="AE511" i="2"/>
  <c r="AG511" i="2"/>
  <c r="AH511" i="2" s="1"/>
  <c r="AE499" i="2"/>
  <c r="AG499" i="2"/>
  <c r="AH499" i="2" s="1"/>
  <c r="AE487" i="2"/>
  <c r="AG487" i="2"/>
  <c r="AH487" i="2" s="1"/>
  <c r="AE475" i="2"/>
  <c r="AG475" i="2"/>
  <c r="AH475" i="2" s="1"/>
  <c r="AE463" i="2"/>
  <c r="AG463" i="2"/>
  <c r="AH463" i="2" s="1"/>
  <c r="AE451" i="2"/>
  <c r="AG451" i="2"/>
  <c r="AH451" i="2" s="1"/>
  <c r="AE439" i="2"/>
  <c r="AG439" i="2"/>
  <c r="AH439" i="2" s="1"/>
  <c r="AE427" i="2"/>
  <c r="AG427" i="2"/>
  <c r="AH427" i="2" s="1"/>
  <c r="AE415" i="2"/>
  <c r="AG415" i="2"/>
  <c r="AH415" i="2" s="1"/>
  <c r="AE403" i="2"/>
  <c r="AG403" i="2"/>
  <c r="AH403" i="2" s="1"/>
  <c r="AE391" i="2"/>
  <c r="AG391" i="2"/>
  <c r="AH391" i="2" s="1"/>
  <c r="AE379" i="2"/>
  <c r="AG379" i="2"/>
  <c r="AH379" i="2" s="1"/>
  <c r="AE367" i="2"/>
  <c r="AG367" i="2"/>
  <c r="AH367" i="2" s="1"/>
  <c r="AE355" i="2"/>
  <c r="AG355" i="2"/>
  <c r="AH355" i="2" s="1"/>
  <c r="AE343" i="2"/>
  <c r="AG343" i="2"/>
  <c r="AH343" i="2" s="1"/>
  <c r="AG331" i="2"/>
  <c r="AH331" i="2" s="1"/>
  <c r="AE331" i="2"/>
  <c r="AE307" i="2"/>
  <c r="AG307" i="2"/>
  <c r="AH307" i="2" s="1"/>
  <c r="AG295" i="2"/>
  <c r="AH295" i="2" s="1"/>
  <c r="AE295" i="2"/>
  <c r="AG283" i="2"/>
  <c r="AH283" i="2" s="1"/>
  <c r="AE283" i="2"/>
  <c r="AG271" i="2"/>
  <c r="AH271" i="2" s="1"/>
  <c r="AE271" i="2"/>
  <c r="AG259" i="2"/>
  <c r="AH259" i="2" s="1"/>
  <c r="AE259" i="2"/>
  <c r="AG247" i="2"/>
  <c r="AH247" i="2" s="1"/>
  <c r="AE247" i="2"/>
  <c r="AE235" i="2"/>
  <c r="AG235" i="2"/>
  <c r="AH235" i="2" s="1"/>
  <c r="AG211" i="2"/>
  <c r="AH211" i="2" s="1"/>
  <c r="AE211" i="2"/>
  <c r="AE199" i="2"/>
  <c r="AG199" i="2"/>
  <c r="AH199" i="2" s="1"/>
  <c r="AG187" i="2"/>
  <c r="AH187" i="2" s="1"/>
  <c r="AE187" i="2"/>
  <c r="AG163" i="2"/>
  <c r="AH163" i="2" s="1"/>
  <c r="AE163" i="2"/>
  <c r="AE127" i="2"/>
  <c r="AG127" i="2"/>
  <c r="AH127" i="2" s="1"/>
  <c r="AE115" i="2"/>
  <c r="AG115" i="2"/>
  <c r="AH115" i="2" s="1"/>
  <c r="AG103" i="2"/>
  <c r="AH103" i="2" s="1"/>
  <c r="AE103" i="2"/>
  <c r="AG79" i="2"/>
  <c r="AH79" i="2" s="1"/>
  <c r="AE79" i="2"/>
  <c r="AE67" i="2"/>
  <c r="AG67" i="2"/>
  <c r="AH67" i="2" s="1"/>
  <c r="AG55" i="2"/>
  <c r="AH55" i="2" s="1"/>
  <c r="AE55" i="2"/>
  <c r="AG43" i="2"/>
  <c r="AH43" i="2" s="1"/>
  <c r="AE43" i="2"/>
  <c r="AG19" i="2"/>
  <c r="AH19" i="2" s="1"/>
  <c r="AE19" i="2"/>
  <c r="AG7" i="2"/>
  <c r="AH7" i="2" s="1"/>
  <c r="AE7" i="2"/>
  <c r="AE1807" i="2"/>
  <c r="AE1135" i="2"/>
  <c r="AE613" i="2"/>
  <c r="AE319" i="2"/>
  <c r="AD1811" i="2"/>
  <c r="AD1787" i="2"/>
  <c r="AD1739" i="2"/>
  <c r="AD1631" i="2"/>
  <c r="AD1547" i="2"/>
  <c r="AD1523" i="2"/>
  <c r="AD1475" i="2"/>
  <c r="AD1295" i="2"/>
  <c r="AD1271" i="2"/>
  <c r="AD983" i="2"/>
  <c r="AD779" i="2"/>
  <c r="AD695" i="2"/>
  <c r="AE1740" i="2"/>
  <c r="AG1740" i="2"/>
  <c r="AH1740" i="2" s="1"/>
  <c r="AE1596" i="2"/>
  <c r="AG1596" i="2"/>
  <c r="AH1596" i="2" s="1"/>
  <c r="AE1284" i="2"/>
  <c r="AG1284" i="2"/>
  <c r="AH1284" i="2" s="1"/>
  <c r="AE900" i="2"/>
  <c r="AG900" i="2"/>
  <c r="AH900" i="2" s="1"/>
  <c r="AE768" i="2"/>
  <c r="AG768" i="2"/>
  <c r="AH768" i="2" s="1"/>
  <c r="AE756" i="2"/>
  <c r="AG756" i="2"/>
  <c r="AH756" i="2" s="1"/>
  <c r="AE732" i="2"/>
  <c r="AG732" i="2"/>
  <c r="AH732" i="2" s="1"/>
  <c r="AE720" i="2"/>
  <c r="AG720" i="2"/>
  <c r="AH720" i="2" s="1"/>
  <c r="AE708" i="2"/>
  <c r="AG708" i="2"/>
  <c r="AH708" i="2" s="1"/>
  <c r="AE696" i="2"/>
  <c r="AG696" i="2"/>
  <c r="AH696" i="2" s="1"/>
  <c r="AE636" i="2"/>
  <c r="AG636" i="2"/>
  <c r="AH636" i="2" s="1"/>
  <c r="AE624" i="2"/>
  <c r="AG624" i="2"/>
  <c r="AH624" i="2" s="1"/>
  <c r="AG588" i="2"/>
  <c r="AH588" i="2" s="1"/>
  <c r="AE588" i="2"/>
  <c r="AE504" i="2"/>
  <c r="AG504" i="2"/>
  <c r="AH504" i="2" s="1"/>
  <c r="AE492" i="2"/>
  <c r="AG492" i="2"/>
  <c r="AH492" i="2" s="1"/>
  <c r="AG444" i="2"/>
  <c r="AH444" i="2" s="1"/>
  <c r="AE444" i="2"/>
  <c r="AG288" i="2"/>
  <c r="AH288" i="2" s="1"/>
  <c r="AE288" i="2"/>
  <c r="AE228" i="2"/>
  <c r="AG228" i="2"/>
  <c r="AH228" i="2" s="1"/>
  <c r="AG168" i="2"/>
  <c r="AH168" i="2" s="1"/>
  <c r="AE168" i="2"/>
  <c r="AE144" i="2"/>
  <c r="AG144" i="2"/>
  <c r="AH144" i="2" s="1"/>
  <c r="AE96" i="2"/>
  <c r="AG96" i="2"/>
  <c r="AH96" i="2" s="1"/>
  <c r="AE36" i="2"/>
  <c r="AG36" i="2"/>
  <c r="AH36" i="2" s="1"/>
  <c r="AE24" i="2"/>
  <c r="AG24" i="2"/>
  <c r="AH24" i="2" s="1"/>
  <c r="AE12" i="2"/>
  <c r="AG12" i="2"/>
  <c r="AH12" i="2" s="1"/>
  <c r="AD1833" i="2"/>
  <c r="AD1677" i="2"/>
  <c r="AD1365" i="2"/>
  <c r="AD897" i="2"/>
  <c r="AD501" i="2"/>
  <c r="AE1884" i="2"/>
  <c r="AG1884" i="2"/>
  <c r="AH1884" i="2" s="1"/>
  <c r="AE1872" i="2"/>
  <c r="AG1872" i="2"/>
  <c r="AH1872" i="2" s="1"/>
  <c r="AE1752" i="2"/>
  <c r="AG1752" i="2"/>
  <c r="AH1752" i="2" s="1"/>
  <c r="AE1608" i="2"/>
  <c r="AG1608" i="2"/>
  <c r="AH1608" i="2" s="1"/>
  <c r="AE1584" i="2"/>
  <c r="AG1584" i="2"/>
  <c r="AH1584" i="2" s="1"/>
  <c r="AE1464" i="2"/>
  <c r="AG1464" i="2"/>
  <c r="AH1464" i="2" s="1"/>
  <c r="AE1440" i="2"/>
  <c r="AG1440" i="2"/>
  <c r="AH1440" i="2" s="1"/>
  <c r="AE1308" i="2"/>
  <c r="AG1308" i="2"/>
  <c r="AH1308" i="2" s="1"/>
  <c r="AE1032" i="2"/>
  <c r="AG1032" i="2"/>
  <c r="AH1032" i="2" s="1"/>
  <c r="AE1008" i="2"/>
  <c r="AG1008" i="2"/>
  <c r="AH1008" i="2" s="1"/>
  <c r="AE972" i="2"/>
  <c r="AG972" i="2"/>
  <c r="AH972" i="2" s="1"/>
  <c r="AE960" i="2"/>
  <c r="AG960" i="2"/>
  <c r="AH960" i="2" s="1"/>
  <c r="AE888" i="2"/>
  <c r="AG888" i="2"/>
  <c r="AH888" i="2" s="1"/>
  <c r="AE876" i="2"/>
  <c r="AG876" i="2"/>
  <c r="AH876" i="2" s="1"/>
  <c r="AE864" i="2"/>
  <c r="AG864" i="2"/>
  <c r="AH864" i="2" s="1"/>
  <c r="AE840" i="2"/>
  <c r="AG840" i="2"/>
  <c r="AH840" i="2" s="1"/>
  <c r="AE828" i="2"/>
  <c r="AG828" i="2"/>
  <c r="AH828" i="2" s="1"/>
  <c r="AG1848" i="2"/>
  <c r="AH1848" i="2" s="1"/>
  <c r="AG1476" i="2"/>
  <c r="AH1476" i="2" s="1"/>
  <c r="AG1344" i="2"/>
  <c r="AH1344" i="2" s="1"/>
  <c r="AG684" i="2"/>
  <c r="AH684" i="2" s="1"/>
  <c r="AG456" i="2"/>
  <c r="AH456" i="2" s="1"/>
  <c r="AG1883" i="2"/>
  <c r="AH1883" i="2" s="1"/>
  <c r="AE1883" i="2"/>
  <c r="AE1715" i="2"/>
  <c r="AG1715" i="2"/>
  <c r="AH1715" i="2" s="1"/>
  <c r="AG1595" i="2"/>
  <c r="AH1595" i="2" s="1"/>
  <c r="AE1595" i="2"/>
  <c r="AE1427" i="2"/>
  <c r="AG1427" i="2"/>
  <c r="AH1427" i="2" s="1"/>
  <c r="AG1307" i="2"/>
  <c r="AH1307" i="2" s="1"/>
  <c r="AE1307" i="2"/>
  <c r="AG1271" i="2"/>
  <c r="AH1271" i="2" s="1"/>
  <c r="AE1271" i="2"/>
  <c r="AE1031" i="2"/>
  <c r="AG1031" i="2"/>
  <c r="AH1031" i="2" s="1"/>
  <c r="AG1007" i="2"/>
  <c r="AH1007" i="2" s="1"/>
  <c r="AE1007" i="2"/>
  <c r="AE971" i="2"/>
  <c r="AG971" i="2"/>
  <c r="AH971" i="2" s="1"/>
  <c r="AE959" i="2"/>
  <c r="AG959" i="2"/>
  <c r="AH959" i="2" s="1"/>
  <c r="AE887" i="2"/>
  <c r="AG887" i="2"/>
  <c r="AH887" i="2" s="1"/>
  <c r="AG839" i="2"/>
  <c r="AH839" i="2" s="1"/>
  <c r="AE839" i="2"/>
  <c r="AE815" i="2"/>
  <c r="AG815" i="2"/>
  <c r="AH815" i="2" s="1"/>
  <c r="AE755" i="2"/>
  <c r="AG755" i="2"/>
  <c r="AH755" i="2" s="1"/>
  <c r="AG707" i="2"/>
  <c r="AH707" i="2" s="1"/>
  <c r="AE707" i="2"/>
  <c r="AE623" i="2"/>
  <c r="AG623" i="2"/>
  <c r="AH623" i="2" s="1"/>
  <c r="AE611" i="2"/>
  <c r="AG611" i="2"/>
  <c r="AH611" i="2" s="1"/>
  <c r="AE503" i="2"/>
  <c r="AG503" i="2"/>
  <c r="AH503" i="2" s="1"/>
  <c r="AG287" i="2"/>
  <c r="AH287" i="2" s="1"/>
  <c r="AE287" i="2"/>
  <c r="AE227" i="2"/>
  <c r="AG227" i="2"/>
  <c r="AH227" i="2" s="1"/>
  <c r="AG167" i="2"/>
  <c r="AH167" i="2" s="1"/>
  <c r="AE167" i="2"/>
  <c r="AE155" i="2"/>
  <c r="AG155" i="2"/>
  <c r="AH155" i="2" s="1"/>
  <c r="AG143" i="2"/>
  <c r="AH143" i="2" s="1"/>
  <c r="AE143" i="2"/>
  <c r="AE83" i="2"/>
  <c r="AG83" i="2"/>
  <c r="AH83" i="2" s="1"/>
  <c r="AE23" i="2"/>
  <c r="AG23" i="2"/>
  <c r="AH23" i="2" s="1"/>
  <c r="AE947" i="2"/>
  <c r="AE131" i="2"/>
  <c r="AD1761" i="2"/>
  <c r="AD1149" i="2"/>
  <c r="AD1017" i="2"/>
  <c r="AD645" i="2"/>
  <c r="AE1896" i="2"/>
  <c r="AG1896" i="2"/>
  <c r="AH1896" i="2" s="1"/>
  <c r="AE1728" i="2"/>
  <c r="AG1728" i="2"/>
  <c r="AH1728" i="2" s="1"/>
  <c r="AE1452" i="2"/>
  <c r="AG1452" i="2"/>
  <c r="AH1452" i="2" s="1"/>
  <c r="AE1428" i="2"/>
  <c r="AG1428" i="2"/>
  <c r="AH1428" i="2" s="1"/>
  <c r="AE1320" i="2"/>
  <c r="AG1320" i="2"/>
  <c r="AH1320" i="2" s="1"/>
  <c r="AE1296" i="2"/>
  <c r="AG1296" i="2"/>
  <c r="AH1296" i="2" s="1"/>
  <c r="AE1020" i="2"/>
  <c r="AG1020" i="2"/>
  <c r="AH1020" i="2" s="1"/>
  <c r="AG1800" i="2"/>
  <c r="AH1800" i="2" s="1"/>
  <c r="AG1692" i="2"/>
  <c r="AH1692" i="2" s="1"/>
  <c r="AG1644" i="2"/>
  <c r="AH1644" i="2" s="1"/>
  <c r="AG1212" i="2"/>
  <c r="AH1212" i="2" s="1"/>
  <c r="AG1164" i="2"/>
  <c r="AH1164" i="2" s="1"/>
  <c r="AG1116" i="2"/>
  <c r="AH1116" i="2" s="1"/>
  <c r="AG1068" i="2"/>
  <c r="AH1068" i="2" s="1"/>
  <c r="AG912" i="2"/>
  <c r="AH912" i="2" s="1"/>
  <c r="AG264" i="2"/>
  <c r="AH264" i="2" s="1"/>
  <c r="AE1846" i="2"/>
  <c r="AG1846" i="2"/>
  <c r="AH1846" i="2" s="1"/>
  <c r="AG1714" i="2"/>
  <c r="AH1714" i="2" s="1"/>
  <c r="AE1714" i="2"/>
  <c r="AE1558" i="2"/>
  <c r="AG1558" i="2"/>
  <c r="AH1558" i="2" s="1"/>
  <c r="AG1426" i="2"/>
  <c r="AH1426" i="2" s="1"/>
  <c r="AE1426" i="2"/>
  <c r="AE1270" i="2"/>
  <c r="AG1270" i="2"/>
  <c r="AH1270" i="2" s="1"/>
  <c r="AG1258" i="2"/>
  <c r="AH1258" i="2" s="1"/>
  <c r="AE1258" i="2"/>
  <c r="AE1018" i="2"/>
  <c r="AG1018" i="2"/>
  <c r="AH1018" i="2" s="1"/>
  <c r="AG958" i="2"/>
  <c r="AH958" i="2" s="1"/>
  <c r="AE958" i="2"/>
  <c r="AE946" i="2"/>
  <c r="AG946" i="2"/>
  <c r="AH946" i="2" s="1"/>
  <c r="AG838" i="2"/>
  <c r="AH838" i="2" s="1"/>
  <c r="AE838" i="2"/>
  <c r="AG826" i="2"/>
  <c r="AH826" i="2" s="1"/>
  <c r="AE826" i="2"/>
  <c r="AG742" i="2"/>
  <c r="AH742" i="2" s="1"/>
  <c r="AE742" i="2"/>
  <c r="AG706" i="2"/>
  <c r="AH706" i="2" s="1"/>
  <c r="AE706" i="2"/>
  <c r="AG622" i="2"/>
  <c r="AH622" i="2" s="1"/>
  <c r="AE622" i="2"/>
  <c r="AG550" i="2"/>
  <c r="AH550" i="2" s="1"/>
  <c r="AE550" i="2"/>
  <c r="AG478" i="2"/>
  <c r="AH478" i="2" s="1"/>
  <c r="AE478" i="2"/>
  <c r="AG406" i="2"/>
  <c r="AH406" i="2" s="1"/>
  <c r="AE406" i="2"/>
  <c r="AE346" i="2"/>
  <c r="AG346" i="2"/>
  <c r="AH346" i="2" s="1"/>
  <c r="AE286" i="2"/>
  <c r="AG286" i="2"/>
  <c r="AH286" i="2" s="1"/>
  <c r="AE214" i="2"/>
  <c r="AG214" i="2"/>
  <c r="AH214" i="2" s="1"/>
  <c r="AE154" i="2"/>
  <c r="AG154" i="2"/>
  <c r="AH154" i="2" s="1"/>
  <c r="AE130" i="2"/>
  <c r="AG130" i="2"/>
  <c r="AH130" i="2" s="1"/>
  <c r="AE118" i="2"/>
  <c r="AG118" i="2"/>
  <c r="AH118" i="2" s="1"/>
  <c r="AE82" i="2"/>
  <c r="AG82" i="2"/>
  <c r="AH82" i="2" s="1"/>
  <c r="AE1451" i="2"/>
  <c r="AE1283" i="2"/>
  <c r="AE982" i="2"/>
  <c r="AE863" i="2"/>
  <c r="AE419" i="2"/>
  <c r="AE156" i="2"/>
  <c r="AE95" i="2"/>
  <c r="AD1919" i="2"/>
  <c r="AD1895" i="2"/>
  <c r="AD1871" i="2"/>
  <c r="AD1859" i="2"/>
  <c r="AD1823" i="2"/>
  <c r="AD1799" i="2"/>
  <c r="AD1763" i="2"/>
  <c r="AD1727" i="2"/>
  <c r="AD1715" i="2"/>
  <c r="AD1691" i="2"/>
  <c r="AD1667" i="2"/>
  <c r="AD1655" i="2"/>
  <c r="AD1607" i="2"/>
  <c r="AD1559" i="2"/>
  <c r="AD1511" i="2"/>
  <c r="AD1499" i="2"/>
  <c r="AD1487" i="2"/>
  <c r="AD1451" i="2"/>
  <c r="AD1427" i="2"/>
  <c r="AD1403" i="2"/>
  <c r="AD1391" i="2"/>
  <c r="AD1367" i="2"/>
  <c r="AD1343" i="2"/>
  <c r="AD1283" i="2"/>
  <c r="AD1259" i="2"/>
  <c r="AD1235" i="2"/>
  <c r="AD1223" i="2"/>
  <c r="AD1199" i="2"/>
  <c r="AD1151" i="2"/>
  <c r="AD1103" i="2"/>
  <c r="AD1079" i="2"/>
  <c r="AD1067" i="2"/>
  <c r="AD1055" i="2"/>
  <c r="AD1019" i="2"/>
  <c r="AD1007" i="2"/>
  <c r="AD971" i="2"/>
  <c r="AD959" i="2"/>
  <c r="AD935" i="2"/>
  <c r="AD911" i="2"/>
  <c r="AD899" i="2"/>
  <c r="AD887" i="2"/>
  <c r="AD875" i="2"/>
  <c r="AD863" i="2"/>
  <c r="AD839" i="2"/>
  <c r="AD827" i="2"/>
  <c r="AD815" i="2"/>
  <c r="AD803" i="2"/>
  <c r="AD767" i="2"/>
  <c r="AD755" i="2"/>
  <c r="AD731" i="2"/>
  <c r="AD719" i="2"/>
  <c r="AD671" i="2"/>
  <c r="AD647" i="2"/>
  <c r="AD611" i="2"/>
  <c r="AD599" i="2"/>
  <c r="AD587" i="2"/>
  <c r="AD575" i="2"/>
  <c r="AD563" i="2"/>
  <c r="AD539" i="2"/>
  <c r="AD527" i="2"/>
  <c r="AD491" i="2"/>
  <c r="AD467" i="2"/>
  <c r="AD455" i="2"/>
  <c r="AD443" i="2"/>
  <c r="AD431" i="2"/>
  <c r="AD419" i="2"/>
  <c r="AD407" i="2"/>
  <c r="AD395" i="2"/>
  <c r="AD371" i="2"/>
  <c r="AD347" i="2"/>
  <c r="AD323" i="2"/>
  <c r="AD299" i="2"/>
  <c r="AD287" i="2"/>
  <c r="AD275" i="2"/>
  <c r="AD251" i="2"/>
  <c r="AD239" i="2"/>
  <c r="AD227" i="2"/>
  <c r="AD179" i="2"/>
  <c r="AD131" i="2"/>
  <c r="AE209" i="2"/>
  <c r="AG209" i="2"/>
  <c r="AH209" i="2" s="1"/>
  <c r="AE497" i="2"/>
  <c r="AD1809" i="2"/>
  <c r="AD1749" i="2"/>
  <c r="AD1629" i="2"/>
  <c r="AD1341" i="2"/>
  <c r="AD1197" i="2"/>
  <c r="AD885" i="2"/>
  <c r="AD681" i="2"/>
  <c r="AG1637" i="2"/>
  <c r="AH1637" i="2" s="1"/>
  <c r="AE1157" i="2"/>
  <c r="AE941" i="2"/>
  <c r="AE221" i="2"/>
  <c r="AG221" i="2"/>
  <c r="AH221" i="2" s="1"/>
  <c r="AE461" i="2"/>
  <c r="AD1773" i="2"/>
  <c r="AD1713" i="2"/>
  <c r="AD1653" i="2"/>
  <c r="AD1617" i="2"/>
  <c r="AD1545" i="2"/>
  <c r="AD1485" i="2"/>
  <c r="AD1413" i="2"/>
  <c r="AD1293" i="2"/>
  <c r="AD1257" i="2"/>
  <c r="AD1173" i="2"/>
  <c r="AD1125" i="2"/>
  <c r="AD1101" i="2"/>
  <c r="AD1041" i="2"/>
  <c r="AD981" i="2"/>
  <c r="AD813" i="2"/>
  <c r="AD741" i="2"/>
  <c r="AD669" i="2"/>
  <c r="AD561" i="2"/>
  <c r="AD513" i="2"/>
  <c r="AD477" i="2"/>
  <c r="AD441" i="2"/>
  <c r="AD417" i="2"/>
  <c r="AD369" i="2"/>
  <c r="AD297" i="2"/>
  <c r="AG1781" i="2"/>
  <c r="AH1781" i="2" s="1"/>
  <c r="AG1493" i="2"/>
  <c r="AH1493" i="2" s="1"/>
  <c r="AG401" i="2"/>
  <c r="AH401" i="2" s="1"/>
  <c r="AG269" i="2"/>
  <c r="AH269" i="2" s="1"/>
  <c r="AG185" i="2"/>
  <c r="AH185" i="2" s="1"/>
  <c r="AE1109" i="2"/>
  <c r="AE641" i="2"/>
  <c r="AG1205" i="2"/>
  <c r="AH1205" i="2" s="1"/>
  <c r="AG1133" i="2"/>
  <c r="AH1133" i="2" s="1"/>
  <c r="AG1121" i="2"/>
  <c r="AH1121" i="2" s="1"/>
  <c r="AG1073" i="2"/>
  <c r="AH1073" i="2" s="1"/>
  <c r="AG1061" i="2"/>
  <c r="AH1061" i="2" s="1"/>
  <c r="AG533" i="2"/>
  <c r="AH533" i="2" s="1"/>
  <c r="AG137" i="2"/>
  <c r="AH137" i="2" s="1"/>
  <c r="AE1911" i="2"/>
  <c r="AG1911" i="2"/>
  <c r="AH1911" i="2" s="1"/>
  <c r="AE1839" i="2"/>
  <c r="AG1839" i="2"/>
  <c r="AH1839" i="2" s="1"/>
  <c r="AE1767" i="2"/>
  <c r="AG1767" i="2"/>
  <c r="AH1767" i="2" s="1"/>
  <c r="AE1695" i="2"/>
  <c r="AG1695" i="2"/>
  <c r="AH1695" i="2" s="1"/>
  <c r="AE1623" i="2"/>
  <c r="AG1623" i="2"/>
  <c r="AH1623" i="2" s="1"/>
  <c r="AE1551" i="2"/>
  <c r="AG1551" i="2"/>
  <c r="AH1551" i="2" s="1"/>
  <c r="AE1479" i="2"/>
  <c r="AG1479" i="2"/>
  <c r="AH1479" i="2" s="1"/>
  <c r="AE1407" i="2"/>
  <c r="AG1407" i="2"/>
  <c r="AH1407" i="2" s="1"/>
  <c r="AE1335" i="2"/>
  <c r="AG1335" i="2"/>
  <c r="AH1335" i="2" s="1"/>
  <c r="AE1263" i="2"/>
  <c r="AG1263" i="2"/>
  <c r="AH1263" i="2" s="1"/>
  <c r="AE1731" i="2"/>
  <c r="AE1443" i="2"/>
  <c r="AE758" i="2"/>
  <c r="AE77" i="2"/>
  <c r="AD1917" i="2"/>
  <c r="AD1857" i="2"/>
  <c r="AD1821" i="2"/>
  <c r="AD1785" i="2"/>
  <c r="AD1701" i="2"/>
  <c r="AD1641" i="2"/>
  <c r="AD1521" i="2"/>
  <c r="AD1497" i="2"/>
  <c r="AD1389" i="2"/>
  <c r="AD1353" i="2"/>
  <c r="AD1317" i="2"/>
  <c r="AD1269" i="2"/>
  <c r="AD1185" i="2"/>
  <c r="AD1113" i="2"/>
  <c r="AD1077" i="2"/>
  <c r="AD1053" i="2"/>
  <c r="AD957" i="2"/>
  <c r="AD921" i="2"/>
  <c r="AD837" i="2"/>
  <c r="AD789" i="2"/>
  <c r="AD753" i="2"/>
  <c r="AD717" i="2"/>
  <c r="AD693" i="2"/>
  <c r="AD657" i="2"/>
  <c r="AD585" i="2"/>
  <c r="AD549" i="2"/>
  <c r="AD525" i="2"/>
  <c r="AD465" i="2"/>
  <c r="AD405" i="2"/>
  <c r="AD381" i="2"/>
  <c r="AD357" i="2"/>
  <c r="AD321" i="2"/>
  <c r="AD285" i="2"/>
  <c r="AD261" i="2"/>
  <c r="AD237" i="2"/>
  <c r="AD177" i="2"/>
  <c r="AG1925" i="2"/>
  <c r="AH1925" i="2" s="1"/>
  <c r="AG1349" i="2"/>
  <c r="AH1349" i="2" s="1"/>
  <c r="AG725" i="2"/>
  <c r="AH725" i="2" s="1"/>
  <c r="AG1661" i="2"/>
  <c r="AH1661" i="2" s="1"/>
  <c r="AG1373" i="2"/>
  <c r="AH1373" i="2" s="1"/>
  <c r="AG545" i="2"/>
  <c r="AH545" i="2" s="1"/>
  <c r="AG329" i="2"/>
  <c r="AH329" i="2" s="1"/>
  <c r="AG5" i="2"/>
  <c r="AH5" i="2" s="1"/>
  <c r="AE1034" i="2"/>
  <c r="AG1034" i="2"/>
  <c r="AH1034" i="2" s="1"/>
  <c r="AE890" i="2"/>
  <c r="AG890" i="2"/>
  <c r="AH890" i="2" s="1"/>
  <c r="AE746" i="2"/>
  <c r="AG746" i="2"/>
  <c r="AH746" i="2" s="1"/>
  <c r="AE614" i="2"/>
  <c r="AG614" i="2"/>
  <c r="AH614" i="2" s="1"/>
  <c r="AE458" i="2"/>
  <c r="AG458" i="2"/>
  <c r="AH458" i="2" s="1"/>
  <c r="AE26" i="2"/>
  <c r="AG26" i="2"/>
  <c r="AH26" i="2" s="1"/>
  <c r="AE1815" i="2"/>
  <c r="AE1779" i="2"/>
  <c r="AE1527" i="2"/>
  <c r="AE1491" i="2"/>
  <c r="AE1239" i="2"/>
  <c r="AE365" i="2"/>
  <c r="AE326" i="2"/>
  <c r="AD203" i="2"/>
  <c r="AD167" i="2"/>
  <c r="AD155" i="2"/>
  <c r="AD143" i="2"/>
  <c r="AD95" i="2"/>
  <c r="AD71" i="2"/>
  <c r="AD35" i="2"/>
  <c r="AD1904" i="2"/>
  <c r="AD1856" i="2"/>
  <c r="AD1808" i="2"/>
  <c r="AD1784" i="2"/>
  <c r="AD1760" i="2"/>
  <c r="AD1748" i="2"/>
  <c r="AD1616" i="2"/>
  <c r="AD1472" i="2"/>
  <c r="AD213" i="2"/>
  <c r="AD141" i="2"/>
  <c r="AD117" i="2"/>
  <c r="AD81" i="2"/>
  <c r="AD57" i="2"/>
  <c r="AD33" i="2"/>
  <c r="AD968" i="2"/>
  <c r="AD824" i="2"/>
  <c r="AD680" i="2"/>
  <c r="AD536" i="2"/>
  <c r="AD392" i="2"/>
  <c r="F13" i="3"/>
  <c r="AI1707" i="2"/>
  <c r="AI1808" i="2"/>
  <c r="AI729" i="2"/>
  <c r="AI1155" i="2"/>
  <c r="AI1855" i="2"/>
  <c r="AI270" i="2"/>
  <c r="AI1085" i="2"/>
  <c r="AI1825" i="2"/>
  <c r="AI299" i="2"/>
  <c r="AI1563" i="2"/>
  <c r="AI1110" i="2"/>
  <c r="AI1692" i="2"/>
  <c r="AI1366" i="2"/>
  <c r="AI312" i="2"/>
  <c r="AI1442" i="2"/>
  <c r="AI1666" i="2"/>
  <c r="AI590" i="2"/>
  <c r="AI1389" i="2"/>
  <c r="AI248" i="2"/>
  <c r="AI1406" i="2"/>
  <c r="AI234" i="2"/>
  <c r="AI678" i="2"/>
  <c r="AI164" i="2"/>
  <c r="AI984" i="2"/>
  <c r="AI478" i="2"/>
  <c r="AI1846" i="2"/>
  <c r="AI1661" i="2"/>
  <c r="AI1349" i="2"/>
  <c r="AI1888" i="2"/>
  <c r="AI1875" i="2"/>
  <c r="AI1527" i="2"/>
  <c r="AI1897" i="2"/>
  <c r="AI1352" i="2"/>
  <c r="AI914" i="2"/>
  <c r="AI1351" i="2"/>
  <c r="AI1758" i="2"/>
  <c r="AI994" i="2"/>
  <c r="AI288" i="2"/>
  <c r="AI1412" i="2"/>
  <c r="AI1644" i="2"/>
  <c r="AI563" i="2"/>
  <c r="AI1369" i="2"/>
  <c r="AI183" i="2"/>
  <c r="AI1326" i="2"/>
  <c r="AI195" i="2"/>
  <c r="AI436" i="2"/>
  <c r="AI112" i="2"/>
  <c r="AI817" i="2"/>
  <c r="AI321" i="2"/>
  <c r="AI781" i="2"/>
  <c r="AI1923" i="2"/>
  <c r="AI384" i="2"/>
  <c r="AI61" i="2"/>
  <c r="AI694" i="2"/>
  <c r="AI1380" i="2"/>
  <c r="AI1900" i="2"/>
  <c r="AI1300" i="2"/>
  <c r="AI1865" i="2"/>
  <c r="AI1241" i="2"/>
  <c r="AI1755" i="2"/>
  <c r="AI1383" i="2"/>
  <c r="AI1705" i="2"/>
  <c r="AI1178" i="2"/>
  <c r="AI1775" i="2"/>
  <c r="AI1130" i="2"/>
  <c r="AI1460" i="2"/>
  <c r="AI768" i="2"/>
  <c r="AI72" i="2"/>
  <c r="AI1128" i="2"/>
  <c r="AI1264" i="2"/>
  <c r="AI223" i="2"/>
  <c r="AI922" i="2"/>
  <c r="AI1574" i="2"/>
  <c r="AI826" i="2"/>
  <c r="AI972" i="2"/>
  <c r="AI1549" i="2"/>
  <c r="AI1124" i="2"/>
  <c r="AI931" i="2"/>
  <c r="AI1402" i="2"/>
  <c r="AI1254" i="2"/>
  <c r="AI1505" i="2"/>
  <c r="AI1653" i="2"/>
  <c r="AI954" i="2"/>
  <c r="AI661" i="2"/>
  <c r="AI1409" i="2"/>
  <c r="AI1073" i="2"/>
  <c r="AI721" i="2"/>
  <c r="AI32" i="2"/>
  <c r="AI1397" i="2"/>
  <c r="AI1466" i="2"/>
  <c r="AI1832" i="2"/>
  <c r="AI1716" i="2"/>
  <c r="AI1385" i="2"/>
  <c r="AI1576" i="2"/>
  <c r="AI1539" i="2"/>
  <c r="AI1367" i="2"/>
  <c r="AI1804" i="2"/>
  <c r="AI1147" i="2"/>
  <c r="AI1284" i="2"/>
  <c r="AI1640" i="2"/>
  <c r="AI187" i="2"/>
  <c r="AI1654" i="2"/>
  <c r="AI285" i="2"/>
  <c r="AI1553" i="2"/>
  <c r="AI1792" i="2"/>
  <c r="AI1853" i="2"/>
  <c r="AI1541" i="2"/>
  <c r="AI1229" i="2"/>
  <c r="AI1780" i="2"/>
  <c r="AI1743" i="2"/>
  <c r="AI1371" i="2"/>
  <c r="AI1690" i="2"/>
  <c r="AI1164" i="2"/>
  <c r="AI1759" i="2"/>
  <c r="AI1116" i="2"/>
  <c r="AI1444" i="2"/>
  <c r="AI756" i="2"/>
  <c r="AI60" i="2"/>
  <c r="AI1072" i="2"/>
  <c r="AI1221" i="2"/>
  <c r="AI197" i="2"/>
  <c r="AI886" i="2"/>
  <c r="AI1218" i="2"/>
  <c r="AI812" i="2"/>
  <c r="AI900" i="2"/>
  <c r="AI1235" i="2"/>
  <c r="AI795" i="2"/>
  <c r="AI448" i="2"/>
  <c r="AI1151" i="2"/>
  <c r="AI454" i="2"/>
  <c r="AI1181" i="2"/>
  <c r="AI1287" i="2"/>
  <c r="AI1642" i="2"/>
  <c r="AI995" i="2"/>
  <c r="AI612" i="2"/>
  <c r="AI105" i="2"/>
  <c r="AI1113" i="2"/>
  <c r="AI1629" i="2"/>
  <c r="AI466" i="2"/>
  <c r="AI1721" i="2"/>
  <c r="AI1636" i="2"/>
  <c r="AI1482" i="2"/>
  <c r="AI1461" i="2"/>
  <c r="AI396" i="2"/>
  <c r="AI1761" i="2"/>
  <c r="AI1760" i="2"/>
  <c r="AI796" i="2"/>
  <c r="AI450" i="2"/>
  <c r="AI1446" i="2"/>
  <c r="AI1506" i="2"/>
  <c r="AI707" i="2"/>
  <c r="AI327" i="2"/>
  <c r="AI755" i="2"/>
  <c r="AI1233" i="2"/>
  <c r="AI1697" i="2"/>
  <c r="AI1911" i="2"/>
  <c r="AI1452" i="2"/>
  <c r="AI1399" i="2"/>
  <c r="AI1033" i="2"/>
  <c r="AI372" i="2"/>
  <c r="AI1714" i="2"/>
  <c r="AI287" i="2"/>
  <c r="AI738" i="2"/>
  <c r="AI1065" i="2"/>
  <c r="AI1483" i="2"/>
  <c r="AI1685" i="2"/>
  <c r="AI1924" i="2"/>
  <c r="AI1551" i="2"/>
  <c r="AI938" i="2"/>
  <c r="AI1020" i="2"/>
  <c r="AI681" i="2"/>
  <c r="AI274" i="2"/>
  <c r="AI273" i="2"/>
  <c r="AI233" i="2"/>
  <c r="AI567" i="2"/>
  <c r="AI1361" i="2"/>
  <c r="AI1915" i="2"/>
  <c r="AI1007" i="2"/>
  <c r="AI1565" i="2"/>
  <c r="AI1767" i="2"/>
  <c r="AI1194" i="2"/>
  <c r="AI1475" i="2"/>
  <c r="AI84" i="2"/>
  <c r="AI315" i="2"/>
  <c r="AI1278" i="2"/>
  <c r="AI1841" i="2"/>
  <c r="AI1744" i="2"/>
  <c r="AI1323" i="2"/>
  <c r="AI1150" i="2"/>
  <c r="AI1688" i="2"/>
  <c r="AI1428" i="2"/>
  <c r="AI720" i="2"/>
  <c r="AI48" i="2"/>
  <c r="AI1059" i="2"/>
  <c r="AI1183" i="2"/>
  <c r="AI131" i="2"/>
  <c r="AI772" i="2"/>
  <c r="AI1174" i="2"/>
  <c r="AI798" i="2"/>
  <c r="AI1699" i="2"/>
  <c r="AI1173" i="2"/>
  <c r="AI715" i="2"/>
  <c r="AI291" i="2"/>
  <c r="AI519" i="2"/>
  <c r="AI370" i="2"/>
  <c r="AI1817" i="2"/>
  <c r="AI1720" i="2"/>
  <c r="AI1122" i="2"/>
  <c r="AI1333" i="2"/>
  <c r="AI992" i="2"/>
  <c r="AI641" i="2"/>
  <c r="AI745" i="2"/>
  <c r="AI186" i="2"/>
  <c r="AI349" i="2"/>
  <c r="AI1097" i="2"/>
  <c r="AI1587" i="2"/>
  <c r="AI986" i="2"/>
  <c r="AI1844" i="2"/>
  <c r="AI1521" i="2"/>
  <c r="AI340" i="2"/>
  <c r="AI457" i="2"/>
  <c r="AI237" i="2"/>
  <c r="AI303" i="2"/>
  <c r="AI1709" i="2"/>
  <c r="AI1575" i="2"/>
  <c r="AI1143" i="2"/>
  <c r="AI974" i="2"/>
  <c r="AI1047" i="2"/>
  <c r="AI1691" i="2"/>
  <c r="AI1734" i="2"/>
  <c r="AI1590" i="2"/>
  <c r="AI892" i="2"/>
  <c r="AI1131" i="2"/>
  <c r="AI962" i="2"/>
  <c r="AI1809" i="2"/>
  <c r="AI1474" i="2"/>
  <c r="AI1665" i="2"/>
  <c r="AI286" i="2"/>
  <c r="AI305" i="2"/>
  <c r="AI1267" i="2"/>
  <c r="AI1373" i="2"/>
  <c r="AI1899" i="2"/>
  <c r="AI1930" i="2"/>
  <c r="AI1382" i="2"/>
  <c r="AI1790" i="2"/>
  <c r="AI360" i="2"/>
  <c r="AI1459" i="2"/>
  <c r="AI1432" i="2"/>
  <c r="AI1533" i="2"/>
  <c r="AI699" i="2"/>
  <c r="AI1037" i="2"/>
  <c r="AI512" i="2"/>
  <c r="AI1673" i="2"/>
  <c r="AI1887" i="2"/>
  <c r="AI926" i="2"/>
  <c r="AI1774" i="2"/>
  <c r="AI1877" i="2"/>
  <c r="AI1253" i="2"/>
  <c r="AI1395" i="2"/>
  <c r="AI1723" i="2"/>
  <c r="AI1794" i="2"/>
  <c r="AI780" i="2"/>
  <c r="AI1144" i="2"/>
  <c r="AI939" i="2"/>
  <c r="AI937" i="2"/>
  <c r="AI724" i="2"/>
  <c r="AI1529" i="2"/>
  <c r="AI1217" i="2"/>
  <c r="AI1731" i="2"/>
  <c r="AI1675" i="2"/>
  <c r="AI1102" i="2"/>
  <c r="AI1829" i="2"/>
  <c r="AI1517" i="2"/>
  <c r="AI1205" i="2"/>
  <c r="AI1732" i="2"/>
  <c r="AI1719" i="2"/>
  <c r="AI1299" i="2"/>
  <c r="AI1657" i="2"/>
  <c r="AI1136" i="2"/>
  <c r="AI1669" i="2"/>
  <c r="AI1008" i="2"/>
  <c r="AI1350" i="2"/>
  <c r="AI624" i="2"/>
  <c r="AI1824" i="2"/>
  <c r="AI967" i="2"/>
  <c r="AI1028" i="2"/>
  <c r="AI118" i="2"/>
  <c r="AI759" i="2"/>
  <c r="AI1154" i="2"/>
  <c r="AI758" i="2"/>
  <c r="AI1662" i="2"/>
  <c r="AI952" i="2"/>
  <c r="AI698" i="2"/>
  <c r="AI238" i="2"/>
  <c r="AI502" i="2"/>
  <c r="AI73" i="2"/>
  <c r="AI1805" i="2"/>
  <c r="AI1649" i="2"/>
  <c r="AI1493" i="2"/>
  <c r="AI1325" i="2"/>
  <c r="AI1169" i="2"/>
  <c r="AI1876" i="2"/>
  <c r="AI1708" i="2"/>
  <c r="AI1863" i="2"/>
  <c r="AI1695" i="2"/>
  <c r="AI1479" i="2"/>
  <c r="AI1275" i="2"/>
  <c r="AI1882" i="2"/>
  <c r="AI1568" i="2"/>
  <c r="AI1338" i="2"/>
  <c r="AI1108" i="2"/>
  <c r="AI1916" i="2"/>
  <c r="AI1634" i="2"/>
  <c r="AI1334" i="2"/>
  <c r="AI982" i="2"/>
  <c r="AI1703" i="2"/>
  <c r="AI1271" i="2"/>
  <c r="AI981" i="2"/>
  <c r="AI600" i="2"/>
  <c r="AI276" i="2"/>
  <c r="AI1789" i="2"/>
  <c r="AI1396" i="2"/>
  <c r="AI941" i="2"/>
  <c r="AI1621" i="2"/>
  <c r="AI976" i="2"/>
  <c r="AI485" i="2"/>
  <c r="AI66" i="2"/>
  <c r="AI1345" i="2"/>
  <c r="AI628" i="2"/>
  <c r="AI157" i="2"/>
  <c r="AI1094" i="2"/>
  <c r="AI1282" i="2"/>
  <c r="AI601" i="2"/>
  <c r="AI169" i="2"/>
  <c r="AI1593" i="2"/>
  <c r="AI416" i="2"/>
  <c r="AI517" i="2"/>
  <c r="AI1608" i="2"/>
  <c r="AI556" i="2"/>
  <c r="AI534" i="2"/>
  <c r="AI114" i="2"/>
  <c r="AI398" i="2"/>
  <c r="AI508" i="2"/>
  <c r="AI265" i="2"/>
  <c r="AI1793" i="2"/>
  <c r="AI1469" i="2"/>
  <c r="AI1157" i="2"/>
  <c r="AI1683" i="2"/>
  <c r="AI1263" i="2"/>
  <c r="AI1554" i="2"/>
  <c r="AI1896" i="2"/>
  <c r="AI1668" i="2"/>
  <c r="AI564" i="2"/>
  <c r="AI252" i="2"/>
  <c r="AI1773" i="2"/>
  <c r="AI1379" i="2"/>
  <c r="AI928" i="2"/>
  <c r="AI1598" i="2"/>
  <c r="AI940" i="2"/>
  <c r="AI1283" i="2"/>
  <c r="AI615" i="2"/>
  <c r="AI13" i="2"/>
  <c r="AI1005" i="2"/>
  <c r="AI1261" i="2"/>
  <c r="AI548" i="2"/>
  <c r="AI142" i="2"/>
  <c r="AI1376" i="2"/>
  <c r="AI400" i="2"/>
  <c r="AI81" i="2"/>
  <c r="AI441" i="2"/>
  <c r="AI467" i="2"/>
  <c r="AI449" i="2"/>
  <c r="AI1360" i="2"/>
  <c r="AI1748" i="2"/>
  <c r="AI752" i="2"/>
  <c r="AI106" i="2"/>
  <c r="AI37" i="2"/>
  <c r="AI1696" i="2"/>
  <c r="AI1867" i="2"/>
  <c r="AI1586" i="2"/>
  <c r="AI1256" i="2"/>
  <c r="AI53" i="2"/>
  <c r="AI1613" i="2"/>
  <c r="AI1301" i="2"/>
  <c r="AI1684" i="2"/>
  <c r="AI1671" i="2"/>
  <c r="AI1443" i="2"/>
  <c r="AI1251" i="2"/>
  <c r="AI1849" i="2"/>
  <c r="AI1538" i="2"/>
  <c r="AI1308" i="2"/>
  <c r="AI1070" i="2"/>
  <c r="AI1880" i="2"/>
  <c r="AI1571" i="2"/>
  <c r="AI1210" i="2"/>
  <c r="AI956" i="2"/>
  <c r="AI1585" i="2"/>
  <c r="AI1240" i="2"/>
  <c r="AI840" i="2"/>
  <c r="AI552" i="2"/>
  <c r="AI192" i="2"/>
  <c r="AI1754" i="2"/>
  <c r="AI1238" i="2"/>
  <c r="AI875" i="2"/>
  <c r="AI1390" i="2"/>
  <c r="AI923" i="2"/>
  <c r="AI433" i="2"/>
  <c r="AI717" i="2"/>
  <c r="AI1220" i="2"/>
  <c r="AI589" i="2"/>
  <c r="AI1919" i="2"/>
  <c r="AI920" i="2"/>
  <c r="AI1199" i="2"/>
  <c r="AI522" i="2"/>
  <c r="AI1823" i="2"/>
  <c r="AI1314" i="2"/>
  <c r="AI347" i="2"/>
  <c r="AI750" i="2"/>
  <c r="AI1698" i="2"/>
  <c r="AI153" i="2"/>
  <c r="AI135" i="2"/>
  <c r="AI809" i="2"/>
  <c r="AI618" i="2"/>
  <c r="AI1273" i="2"/>
  <c r="AI178" i="2"/>
  <c r="AI1386" i="2"/>
  <c r="AI1313" i="2"/>
  <c r="AI1467" i="2"/>
  <c r="AI969" i="2"/>
  <c r="AI1925" i="2"/>
  <c r="AI1457" i="2"/>
  <c r="AI1145" i="2"/>
  <c r="AI1839" i="2"/>
  <c r="AI1757" i="2"/>
  <c r="AI1601" i="2"/>
  <c r="AI1445" i="2"/>
  <c r="AI1289" i="2"/>
  <c r="AI1133" i="2"/>
  <c r="AI1840" i="2"/>
  <c r="AI1672" i="2"/>
  <c r="AI1827" i="2"/>
  <c r="AI1623" i="2"/>
  <c r="AI1431" i="2"/>
  <c r="AI1239" i="2"/>
  <c r="AI1771" i="2"/>
  <c r="AI1524" i="2"/>
  <c r="AI1294" i="2"/>
  <c r="AI1022" i="2"/>
  <c r="AI1861" i="2"/>
  <c r="AI1556" i="2"/>
  <c r="AI1195" i="2"/>
  <c r="AI943" i="2"/>
  <c r="AI1570" i="2"/>
  <c r="AI1224" i="2"/>
  <c r="AI828" i="2"/>
  <c r="AI540" i="2"/>
  <c r="AI180" i="2"/>
  <c r="AI1718" i="2"/>
  <c r="AI1207" i="2"/>
  <c r="AI851" i="2"/>
  <c r="AI1370" i="2"/>
  <c r="AI887" i="2"/>
  <c r="AI419" i="2"/>
  <c r="AI1921" i="2"/>
  <c r="AI1200" i="2"/>
  <c r="AI523" i="2"/>
  <c r="AI1893" i="2"/>
  <c r="AI1920" i="2"/>
  <c r="AI1137" i="2"/>
  <c r="AI509" i="2"/>
  <c r="AI1800" i="2"/>
  <c r="AI1249" i="2"/>
  <c r="AI279" i="2"/>
  <c r="AI673" i="2"/>
  <c r="AI1592" i="2"/>
  <c r="AI121" i="2"/>
  <c r="AI1795" i="2"/>
  <c r="AI689" i="2"/>
  <c r="AI546" i="2"/>
  <c r="AI1609" i="2"/>
  <c r="AI866" i="2"/>
  <c r="AI125" i="2"/>
  <c r="AI1637" i="2"/>
  <c r="AI1851" i="2"/>
  <c r="AI1322" i="2"/>
  <c r="AI1319" i="2"/>
  <c r="AI968" i="2"/>
  <c r="AI472" i="2"/>
  <c r="AI1781" i="2"/>
  <c r="AI1852" i="2"/>
  <c r="AI1901" i="2"/>
  <c r="AI1745" i="2"/>
  <c r="AI1589" i="2"/>
  <c r="AI1433" i="2"/>
  <c r="AI1277" i="2"/>
  <c r="AI1121" i="2"/>
  <c r="AI1828" i="2"/>
  <c r="AI1660" i="2"/>
  <c r="AI1815" i="2"/>
  <c r="AI1611" i="2"/>
  <c r="AI1419" i="2"/>
  <c r="AI1227" i="2"/>
  <c r="AI1753" i="2"/>
  <c r="AI1510" i="2"/>
  <c r="AI1280" i="2"/>
  <c r="AI1010" i="2"/>
  <c r="AI1845" i="2"/>
  <c r="AI1540" i="2"/>
  <c r="AI1177" i="2"/>
  <c r="AI930" i="2"/>
  <c r="AI1555" i="2"/>
  <c r="AI1209" i="2"/>
  <c r="AI816" i="2"/>
  <c r="AI504" i="2"/>
  <c r="AI120" i="2"/>
  <c r="AI1686" i="2"/>
  <c r="AI1190" i="2"/>
  <c r="AI827" i="2"/>
  <c r="AI1346" i="2"/>
  <c r="AI872" i="2"/>
  <c r="AI367" i="2"/>
  <c r="AI1873" i="2"/>
  <c r="AI975" i="2"/>
  <c r="AI484" i="2"/>
  <c r="AI1848" i="2"/>
  <c r="AI1850" i="2"/>
  <c r="AI1078" i="2"/>
  <c r="AI496" i="2"/>
  <c r="AI1752" i="2"/>
  <c r="AI1016" i="2"/>
  <c r="AI243" i="2"/>
  <c r="AI620" i="2"/>
  <c r="AI1530" i="2"/>
  <c r="AI101" i="2"/>
  <c r="AI1725" i="2"/>
  <c r="AI515" i="2"/>
  <c r="AI513" i="2"/>
  <c r="AI1485" i="2"/>
  <c r="AI1017" i="2"/>
  <c r="AI1315" i="2"/>
  <c r="AI1864" i="2"/>
  <c r="AI1082" i="2"/>
  <c r="AI1889" i="2"/>
  <c r="AI1733" i="2"/>
  <c r="AI1577" i="2"/>
  <c r="AI1421" i="2"/>
  <c r="AI1265" i="2"/>
  <c r="AI1109" i="2"/>
  <c r="AI1816" i="2"/>
  <c r="AI1648" i="2"/>
  <c r="AI1779" i="2"/>
  <c r="AI1599" i="2"/>
  <c r="AI1407" i="2"/>
  <c r="AI1215" i="2"/>
  <c r="AI1738" i="2"/>
  <c r="AI1496" i="2"/>
  <c r="AI1250" i="2"/>
  <c r="AI998" i="2"/>
  <c r="AI1810" i="2"/>
  <c r="AI1523" i="2"/>
  <c r="AI1162" i="2"/>
  <c r="AI917" i="2"/>
  <c r="AI1537" i="2"/>
  <c r="AI1192" i="2"/>
  <c r="AI804" i="2"/>
  <c r="AI492" i="2"/>
  <c r="AI96" i="2"/>
  <c r="AI1667" i="2"/>
  <c r="AI1175" i="2"/>
  <c r="AI815" i="2"/>
  <c r="AI1328" i="2"/>
  <c r="AI734" i="2"/>
  <c r="AI328" i="2"/>
  <c r="AI1806" i="2"/>
  <c r="AI958" i="2"/>
  <c r="AI471" i="2"/>
  <c r="AI1778" i="2"/>
  <c r="AI1782" i="2"/>
  <c r="AI957" i="2"/>
  <c r="AI470" i="2"/>
  <c r="AI1470" i="2"/>
  <c r="AI883" i="2"/>
  <c r="AI102" i="2"/>
  <c r="AI499" i="2"/>
  <c r="AI1500" i="2"/>
  <c r="AI85" i="2"/>
  <c r="AI1681" i="2"/>
  <c r="AI394" i="2"/>
  <c r="AI1764" i="2"/>
  <c r="AI1392" i="2"/>
  <c r="AI1543" i="2"/>
  <c r="AI1226" i="2"/>
  <c r="AI907" i="2"/>
  <c r="AI668" i="2"/>
  <c r="AI354" i="2"/>
  <c r="AI92" i="2"/>
  <c r="AI1713" i="2"/>
  <c r="AI1244" i="2"/>
  <c r="AI843" i="2"/>
  <c r="AI497" i="2"/>
  <c r="AI209" i="2"/>
  <c r="AI1730" i="2"/>
  <c r="AI1077" i="2"/>
  <c r="AI1689" i="2"/>
  <c r="AI1180" i="2"/>
  <c r="AI771" i="2"/>
  <c r="AI483" i="2"/>
  <c r="AI182" i="2"/>
  <c r="AI1198" i="2"/>
  <c r="AI1342" i="2"/>
  <c r="AI716" i="2"/>
  <c r="AI259" i="2"/>
  <c r="AI899" i="2"/>
  <c r="AI342" i="2"/>
  <c r="AI1546" i="2"/>
  <c r="AI1214" i="2"/>
  <c r="AI520" i="2"/>
  <c r="AI501" i="2"/>
  <c r="AI1525" i="2"/>
  <c r="AI9" i="2"/>
  <c r="AI1820" i="2"/>
  <c r="AI253" i="2"/>
  <c r="AI1374" i="2"/>
  <c r="AI224" i="2"/>
  <c r="AI874" i="2"/>
  <c r="AI193" i="2"/>
  <c r="AI846" i="2"/>
  <c r="AI93" i="2"/>
  <c r="AI251" i="2"/>
  <c r="AI1329" i="2"/>
  <c r="AI1152" i="2"/>
  <c r="AI487" i="2"/>
  <c r="AI1866" i="2"/>
  <c r="AI482" i="2"/>
  <c r="AI983" i="2"/>
  <c r="AI1928" i="2"/>
  <c r="AI1749" i="2"/>
  <c r="AI128" i="2"/>
  <c r="AI1310" i="2"/>
  <c r="AI1726" i="2"/>
  <c r="AI338" i="2"/>
  <c r="AI109" i="2"/>
  <c r="AI779" i="2"/>
  <c r="AI1292" i="2"/>
  <c r="AI42" i="2"/>
  <c r="AI1304" i="2"/>
  <c r="AI1088" i="2"/>
  <c r="AI1931" i="2"/>
  <c r="AI1652" i="2"/>
  <c r="AI1413" i="2"/>
  <c r="AI1176" i="2"/>
  <c r="AI942" i="2"/>
  <c r="AI684" i="2"/>
  <c r="AI240" i="2"/>
  <c r="AI36" i="2"/>
  <c r="AI1651" i="2"/>
  <c r="AI1045" i="2"/>
  <c r="AI803" i="2"/>
  <c r="AI1559" i="2"/>
  <c r="AI1159" i="2"/>
  <c r="AI800" i="2"/>
  <c r="AI550" i="2"/>
  <c r="AI289" i="2"/>
  <c r="AI40" i="2"/>
  <c r="AI1643" i="2"/>
  <c r="AI1118" i="2"/>
  <c r="AI746" i="2"/>
  <c r="AI445" i="2"/>
  <c r="AI143" i="2"/>
  <c r="AI1532" i="2"/>
  <c r="AI783" i="2"/>
  <c r="AI1513" i="2"/>
  <c r="AI1042" i="2"/>
  <c r="AI705" i="2"/>
  <c r="AI430" i="2"/>
  <c r="AI77" i="2"/>
  <c r="AI770" i="2"/>
  <c r="AI1216" i="2"/>
  <c r="AI662" i="2"/>
  <c r="AI69" i="2"/>
  <c r="AI395" i="2"/>
  <c r="AI1547" i="2"/>
  <c r="AI1906" i="2"/>
  <c r="AI1067" i="2"/>
  <c r="AI451" i="2"/>
  <c r="AI1274" i="2"/>
  <c r="AI429" i="2"/>
  <c r="AI790" i="2"/>
  <c r="AI1331" i="2"/>
  <c r="AI1581" i="2"/>
  <c r="AI1715" i="2"/>
  <c r="AI1014" i="2"/>
  <c r="AI622" i="2"/>
  <c r="AI1356" i="2"/>
  <c r="AI650" i="2"/>
  <c r="AI996" i="2"/>
  <c r="AI701" i="2"/>
  <c r="AI468" i="2"/>
  <c r="AI1317" i="2"/>
  <c r="AI1913" i="2"/>
  <c r="AI1769" i="2"/>
  <c r="AI1625" i="2"/>
  <c r="AI1481" i="2"/>
  <c r="AI1337" i="2"/>
  <c r="AI1193" i="2"/>
  <c r="AI1912" i="2"/>
  <c r="AI1768" i="2"/>
  <c r="AI1624" i="2"/>
  <c r="AI1803" i="2"/>
  <c r="AI1659" i="2"/>
  <c r="AI1515" i="2"/>
  <c r="AI1359" i="2"/>
  <c r="AI1203" i="2"/>
  <c r="AI1834" i="2"/>
  <c r="AI1627" i="2"/>
  <c r="AI1424" i="2"/>
  <c r="AI1236" i="2"/>
  <c r="AI1058" i="2"/>
  <c r="AI902" i="2"/>
  <c r="AI1740" i="2"/>
  <c r="AI1508" i="2"/>
  <c r="AI1288" i="2"/>
  <c r="AI1074" i="2"/>
  <c r="AI1914" i="2"/>
  <c r="AI1633" i="2"/>
  <c r="AI1398" i="2"/>
  <c r="AI1161" i="2"/>
  <c r="AI929" i="2"/>
  <c r="AI672" i="2"/>
  <c r="AI456" i="2"/>
  <c r="AI228" i="2"/>
  <c r="AI24" i="2"/>
  <c r="AI1616" i="2"/>
  <c r="AI1302" i="2"/>
  <c r="AI1019" i="2"/>
  <c r="AI791" i="2"/>
  <c r="AI1535" i="2"/>
  <c r="AI1139" i="2"/>
  <c r="AI786" i="2"/>
  <c r="AI537" i="2"/>
  <c r="AI275" i="2"/>
  <c r="AI1237" i="2"/>
  <c r="AI1620" i="2"/>
  <c r="AI1043" i="2"/>
  <c r="AI733" i="2"/>
  <c r="AI431" i="2"/>
  <c r="AI130" i="2"/>
  <c r="AI1512" i="2"/>
  <c r="AI743" i="2"/>
  <c r="AI1494" i="2"/>
  <c r="AI1009" i="2"/>
  <c r="AI679" i="2"/>
  <c r="AI391" i="2"/>
  <c r="AI51" i="2"/>
  <c r="AI1870" i="2"/>
  <c r="AI1187" i="2"/>
  <c r="AI626" i="2"/>
  <c r="AI50" i="2"/>
  <c r="AI271" i="2"/>
  <c r="AI1422" i="2"/>
  <c r="AI1869" i="2"/>
  <c r="AI1039" i="2"/>
  <c r="AI435" i="2"/>
  <c r="AI1184" i="2"/>
  <c r="AI361" i="2"/>
  <c r="AI712" i="2"/>
  <c r="AI1234" i="2"/>
  <c r="AI1296" i="2"/>
  <c r="AI948" i="2"/>
  <c r="AI961" i="2"/>
  <c r="AI465" i="2"/>
  <c r="AI1168" i="2"/>
  <c r="AI389" i="2"/>
  <c r="AI722" i="2"/>
  <c r="AI647" i="2"/>
  <c r="AI1756" i="2"/>
  <c r="AI1791" i="2"/>
  <c r="AI1647" i="2"/>
  <c r="AI1503" i="2"/>
  <c r="AI1347" i="2"/>
  <c r="AI1191" i="2"/>
  <c r="AI1819" i="2"/>
  <c r="AI1596" i="2"/>
  <c r="AI1410" i="2"/>
  <c r="AI1222" i="2"/>
  <c r="AI1046" i="2"/>
  <c r="AI890" i="2"/>
  <c r="AI1724" i="2"/>
  <c r="AI1492" i="2"/>
  <c r="AI1272" i="2"/>
  <c r="AI1035" i="2"/>
  <c r="AI1879" i="2"/>
  <c r="AI1617" i="2"/>
  <c r="AI1381" i="2"/>
  <c r="AI1146" i="2"/>
  <c r="AI864" i="2"/>
  <c r="AI660" i="2"/>
  <c r="AI432" i="2"/>
  <c r="AI216" i="2"/>
  <c r="AI1910" i="2"/>
  <c r="AI1569" i="2"/>
  <c r="AI1270" i="2"/>
  <c r="AI1006" i="2"/>
  <c r="AI1922" i="2"/>
  <c r="AI1516" i="2"/>
  <c r="AI1080" i="2"/>
  <c r="AI773" i="2"/>
  <c r="AI524" i="2"/>
  <c r="AI249" i="2"/>
  <c r="AI953" i="2"/>
  <c r="AI1472" i="2"/>
  <c r="AI1011" i="2"/>
  <c r="AI719" i="2"/>
  <c r="AI418" i="2"/>
  <c r="AI117" i="2"/>
  <c r="AI1405" i="2"/>
  <c r="AI730" i="2"/>
  <c r="AI1450" i="2"/>
  <c r="AI990" i="2"/>
  <c r="AI666" i="2"/>
  <c r="AI326" i="2"/>
  <c r="AI38" i="2"/>
  <c r="AI1799" i="2"/>
  <c r="AI1093" i="2"/>
  <c r="AI469" i="2"/>
  <c r="AI33" i="2"/>
  <c r="AI219" i="2"/>
  <c r="AI749" i="2"/>
  <c r="AI1836" i="2"/>
  <c r="AI1015" i="2"/>
  <c r="AI242" i="2"/>
  <c r="AI1149" i="2"/>
  <c r="AI203" i="2"/>
  <c r="AI533" i="2"/>
  <c r="AI1031" i="2"/>
  <c r="AI1268" i="2"/>
  <c r="AI873" i="2"/>
  <c r="AI909" i="2"/>
  <c r="AI151" i="2"/>
  <c r="AI919" i="2"/>
  <c r="AI350" i="2"/>
  <c r="AI304" i="2"/>
  <c r="AI387" i="2"/>
  <c r="AI1635" i="2"/>
  <c r="AI1491" i="2"/>
  <c r="AI1335" i="2"/>
  <c r="AI1179" i="2"/>
  <c r="AI1786" i="2"/>
  <c r="AI1582" i="2"/>
  <c r="AI1394" i="2"/>
  <c r="AI1208" i="2"/>
  <c r="AI1034" i="2"/>
  <c r="AI878" i="2"/>
  <c r="AI1704" i="2"/>
  <c r="AI1476" i="2"/>
  <c r="AI1257" i="2"/>
  <c r="AI1021" i="2"/>
  <c r="AI1860" i="2"/>
  <c r="AI1602" i="2"/>
  <c r="AI1365" i="2"/>
  <c r="AI1129" i="2"/>
  <c r="AI852" i="2"/>
  <c r="AI648" i="2"/>
  <c r="AI408" i="2"/>
  <c r="AI204" i="2"/>
  <c r="AI1894" i="2"/>
  <c r="AI1552" i="2"/>
  <c r="AI1255" i="2"/>
  <c r="AI980" i="2"/>
  <c r="AI1903" i="2"/>
  <c r="AI1453" i="2"/>
  <c r="AI1064" i="2"/>
  <c r="AI747" i="2"/>
  <c r="AI511" i="2"/>
  <c r="AI236" i="2"/>
  <c r="AI869" i="2"/>
  <c r="AI1451" i="2"/>
  <c r="AI991" i="2"/>
  <c r="AI680" i="2"/>
  <c r="AI366" i="2"/>
  <c r="AI104" i="2"/>
  <c r="AI1281" i="2"/>
  <c r="AI691" i="2"/>
  <c r="AI1430" i="2"/>
  <c r="AI973" i="2"/>
  <c r="AI653" i="2"/>
  <c r="AI313" i="2"/>
  <c r="AI25" i="2"/>
  <c r="AI1729" i="2"/>
  <c r="AI1040" i="2"/>
  <c r="AI452" i="2"/>
  <c r="AI1796" i="2"/>
  <c r="AI150" i="2"/>
  <c r="AI442" i="2"/>
  <c r="AI1798" i="2"/>
  <c r="AI910" i="2"/>
  <c r="AI225" i="2"/>
  <c r="AI1120" i="2"/>
  <c r="AI167" i="2"/>
  <c r="AI500" i="2"/>
  <c r="AI853" i="2"/>
  <c r="AI1204" i="2"/>
  <c r="AI765" i="2"/>
  <c r="AI538" i="2"/>
  <c r="AI99" i="2"/>
  <c r="AI617" i="2"/>
  <c r="AI227" i="2"/>
  <c r="AI1676" i="2"/>
  <c r="AI5" i="2"/>
  <c r="AI460" i="2"/>
  <c r="AI179" i="2"/>
  <c r="AI18" i="2"/>
  <c r="AI723" i="2"/>
  <c r="AI682" i="2"/>
  <c r="AI423" i="2"/>
  <c r="AI334" i="2"/>
  <c r="AI4" i="2"/>
  <c r="AI1785" i="2"/>
  <c r="AI494" i="2"/>
  <c r="AI933" i="2"/>
  <c r="AI257" i="2"/>
  <c r="AI30" i="2"/>
  <c r="AI7" i="2"/>
  <c r="AI407" i="2"/>
  <c r="AI141" i="2"/>
  <c r="AI1018" i="2"/>
  <c r="AI664" i="2"/>
  <c r="AI244" i="2"/>
  <c r="AI284" i="2"/>
  <c r="AI250" i="2"/>
  <c r="AI1885" i="2"/>
  <c r="AI1694" i="2"/>
  <c r="AI836" i="2"/>
  <c r="AI172" i="2"/>
  <c r="AI1612" i="2"/>
  <c r="AI1107" i="2"/>
  <c r="AI1638" i="2"/>
  <c r="AI19" i="2"/>
  <c r="AI683" i="2"/>
  <c r="AI58" i="2"/>
  <c r="AI1606" i="2"/>
  <c r="AI1881" i="2"/>
  <c r="AI1196" i="2"/>
  <c r="AI686" i="2"/>
  <c r="AI988" i="2"/>
  <c r="AI573" i="2"/>
  <c r="AI207" i="2"/>
  <c r="AI1112" i="2"/>
  <c r="AI45" i="2"/>
  <c r="AI1330" i="2"/>
  <c r="AI977" i="2"/>
  <c r="AI1437" i="2"/>
  <c r="AI776" i="2"/>
  <c r="AI363" i="2"/>
  <c r="AI1833" i="2"/>
  <c r="AI735" i="2"/>
  <c r="AI82" i="2"/>
  <c r="AI605" i="2"/>
  <c r="AI1891" i="2"/>
  <c r="AI358" i="2"/>
  <c r="AI727" i="2"/>
  <c r="AI1518" i="2"/>
  <c r="AI1656" i="2"/>
  <c r="AI753" i="2"/>
  <c r="AI83" i="2"/>
  <c r="AI711" i="2"/>
  <c r="AI807" i="2"/>
  <c r="AI1355" i="2"/>
  <c r="AI1918" i="2"/>
  <c r="AI161" i="2"/>
  <c r="AI1741" i="2"/>
  <c r="AI823" i="2"/>
  <c r="AI1416" i="2"/>
  <c r="AI283" i="2"/>
  <c r="AI475" i="2"/>
  <c r="AI1455" i="2"/>
  <c r="AI1311" i="2"/>
  <c r="AI1167" i="2"/>
  <c r="AI1801" i="2"/>
  <c r="AI1610" i="2"/>
  <c r="AI1438" i="2"/>
  <c r="AI1266" i="2"/>
  <c r="AI1095" i="2"/>
  <c r="AI950" i="2"/>
  <c r="AI1826" i="2"/>
  <c r="AI1618" i="2"/>
  <c r="AI1429" i="2"/>
  <c r="AI1242" i="2"/>
  <c r="AI1061" i="2"/>
  <c r="AI904" i="2"/>
  <c r="AI1739" i="2"/>
  <c r="AI1522" i="2"/>
  <c r="AI1318" i="2"/>
  <c r="AI1101" i="2"/>
  <c r="AI916" i="2"/>
  <c r="AI708" i="2"/>
  <c r="AI528" i="2"/>
  <c r="AI348" i="2"/>
  <c r="AI144" i="2"/>
  <c r="AI1878" i="2"/>
  <c r="AI1600" i="2"/>
  <c r="AI1364" i="2"/>
  <c r="AI1114" i="2"/>
  <c r="AI901" i="2"/>
  <c r="AI1807" i="2"/>
  <c r="AI1434" i="2"/>
  <c r="AI1119" i="2"/>
  <c r="AI858" i="2"/>
  <c r="AI629" i="2"/>
  <c r="AI406" i="2"/>
  <c r="AI171" i="2"/>
  <c r="AI811" i="2"/>
  <c r="AI1597" i="2"/>
  <c r="AI1158" i="2"/>
  <c r="AI813" i="2"/>
  <c r="AI575" i="2"/>
  <c r="AI314" i="2"/>
  <c r="AI91" i="2"/>
  <c r="AI1449" i="2"/>
  <c r="AI855" i="2"/>
  <c r="AI1664" i="2"/>
  <c r="AI1243" i="2"/>
  <c r="AI921" i="2"/>
  <c r="AI627" i="2"/>
  <c r="AI365" i="2"/>
  <c r="AI129" i="2"/>
  <c r="AI1135" i="2"/>
  <c r="AI1564" i="2"/>
  <c r="AI935" i="2"/>
  <c r="AI521" i="2"/>
  <c r="AI190" i="2"/>
  <c r="AI1056" i="2"/>
  <c r="AI1486" i="2"/>
  <c r="AI1030" i="2"/>
  <c r="AI748" i="2"/>
  <c r="AI1403" i="2"/>
  <c r="AI754" i="2"/>
  <c r="AI346" i="2"/>
  <c r="AI1693" i="2"/>
  <c r="AI675" i="2"/>
  <c r="AI63" i="2"/>
  <c r="AI585" i="2"/>
  <c r="AI1858" i="2"/>
  <c r="AI290" i="2"/>
  <c r="AI671" i="2"/>
  <c r="AI1295" i="2"/>
  <c r="AI1626" i="2"/>
  <c r="AI736" i="2"/>
  <c r="AI47" i="2"/>
  <c r="AI604" i="2"/>
  <c r="AI709" i="2"/>
  <c r="AI918" i="2"/>
  <c r="AI1607" i="2"/>
  <c r="AI1670" i="2"/>
  <c r="AI1252" i="2"/>
  <c r="AI649" i="2"/>
  <c r="AI1127" i="2"/>
  <c r="AI369" i="2"/>
  <c r="AI160" i="2"/>
  <c r="AI1603" i="2"/>
  <c r="AI1414" i="2"/>
  <c r="AI1225" i="2"/>
  <c r="AI1048" i="2"/>
  <c r="AI891" i="2"/>
  <c r="AI1722" i="2"/>
  <c r="AI1507" i="2"/>
  <c r="AI1286" i="2"/>
  <c r="AI1087" i="2"/>
  <c r="AI889" i="2"/>
  <c r="AI696" i="2"/>
  <c r="AI516" i="2"/>
  <c r="AI336" i="2"/>
  <c r="AI132" i="2"/>
  <c r="AI1843" i="2"/>
  <c r="AI1584" i="2"/>
  <c r="AI1332" i="2"/>
  <c r="AI1100" i="2"/>
  <c r="AI888" i="2"/>
  <c r="AI1736" i="2"/>
  <c r="AI1411" i="2"/>
  <c r="AI1099" i="2"/>
  <c r="AI844" i="2"/>
  <c r="AI603" i="2"/>
  <c r="AI380" i="2"/>
  <c r="AI158" i="2"/>
  <c r="AI757" i="2"/>
  <c r="AI1534" i="2"/>
  <c r="AI1138" i="2"/>
  <c r="AI785" i="2"/>
  <c r="AI562" i="2"/>
  <c r="AI301" i="2"/>
  <c r="AI52" i="2"/>
  <c r="AI1426" i="2"/>
  <c r="AI797" i="2"/>
  <c r="AI1641" i="2"/>
  <c r="AI1219" i="2"/>
  <c r="AI870" i="2"/>
  <c r="AI614" i="2"/>
  <c r="AI339" i="2"/>
  <c r="AI116" i="2"/>
  <c r="AI1025" i="2"/>
  <c r="AI1468" i="2"/>
  <c r="AI911" i="2"/>
  <c r="AI488" i="2"/>
  <c r="AI174" i="2"/>
  <c r="AI1004" i="2"/>
  <c r="AI1055" i="2"/>
  <c r="AI808" i="2"/>
  <c r="AI598" i="2"/>
  <c r="AI1375" i="2"/>
  <c r="AI737" i="2"/>
  <c r="AI294" i="2"/>
  <c r="AI1655" i="2"/>
  <c r="AI639" i="2"/>
  <c r="AI46" i="2"/>
  <c r="AI553" i="2"/>
  <c r="AI1650" i="2"/>
  <c r="AI254" i="2"/>
  <c r="AI619" i="2"/>
  <c r="AI1053" i="2"/>
  <c r="AI1528" i="2"/>
  <c r="AI676" i="2"/>
  <c r="AI1904" i="2"/>
  <c r="AI28" i="2"/>
  <c r="AI477" i="2"/>
  <c r="AI847" i="2"/>
  <c r="AI971" i="2"/>
  <c r="AI1477" i="2"/>
  <c r="AI1069" i="2"/>
  <c r="AI388" i="2"/>
  <c r="AI762" i="2"/>
  <c r="AI1502" i="2"/>
  <c r="AI34" i="2"/>
  <c r="AI1895" i="2"/>
  <c r="AI1687" i="2"/>
  <c r="AI1490" i="2"/>
  <c r="AI1303" i="2"/>
  <c r="AI1115" i="2"/>
  <c r="AI955" i="2"/>
  <c r="AI792" i="2"/>
  <c r="AI636" i="2"/>
  <c r="AI480" i="2"/>
  <c r="AI324" i="2"/>
  <c r="AI168" i="2"/>
  <c r="AI1929" i="2"/>
  <c r="AI1702" i="2"/>
  <c r="AI1489" i="2"/>
  <c r="AI1285" i="2"/>
  <c r="AI1086" i="2"/>
  <c r="AI915" i="2"/>
  <c r="AI1874" i="2"/>
  <c r="AI1579" i="2"/>
  <c r="AI1307" i="2"/>
  <c r="AI1044" i="2"/>
  <c r="AI830" i="2"/>
  <c r="AI642" i="2"/>
  <c r="AI446" i="2"/>
  <c r="AI262" i="2"/>
  <c r="AI79" i="2"/>
  <c r="AI1902" i="2"/>
  <c r="AI1495" i="2"/>
  <c r="AI1182" i="2"/>
  <c r="AI906" i="2"/>
  <c r="AI654" i="2"/>
  <c r="AI458" i="2"/>
  <c r="AI261" i="2"/>
  <c r="AI26" i="2"/>
  <c r="AI1488" i="2"/>
  <c r="AI1041" i="2"/>
  <c r="AI1802" i="2"/>
  <c r="AI1471" i="2"/>
  <c r="AI1156" i="2"/>
  <c r="AI842" i="2"/>
  <c r="AI640" i="2"/>
  <c r="AI443" i="2"/>
  <c r="AI208" i="2"/>
  <c r="AI11" i="2"/>
  <c r="AI841" i="2"/>
  <c r="AI1404" i="2"/>
  <c r="AI964" i="2"/>
  <c r="AI645" i="2"/>
  <c r="AI295" i="2"/>
  <c r="AI17" i="2"/>
  <c r="AI810" i="2"/>
  <c r="AI833" i="2"/>
  <c r="AI1171" i="2"/>
  <c r="AI1454" i="2"/>
  <c r="AI1628" i="2"/>
  <c r="AI1092" i="2"/>
  <c r="AI677" i="2"/>
  <c r="AI258" i="2"/>
  <c r="AI1763" i="2"/>
  <c r="AI859" i="2"/>
  <c r="AI239" i="2"/>
  <c r="AI1614" i="2"/>
  <c r="AI481" i="2"/>
  <c r="AI1393" i="2"/>
  <c r="AI322" i="2"/>
  <c r="AI1141" i="2"/>
  <c r="AI1818" i="2"/>
  <c r="AI582" i="2"/>
  <c r="AI1340" i="2"/>
  <c r="AI607" i="2"/>
  <c r="AI67" i="2"/>
  <c r="AI1148" i="2"/>
  <c r="AI200" i="2"/>
  <c r="AI565" i="2"/>
  <c r="AI665" i="2"/>
  <c r="AI824" i="2"/>
  <c r="AI74" i="2"/>
  <c r="AI146" i="2"/>
  <c r="AI525" i="2"/>
  <c r="AI212" i="2"/>
  <c r="AI595" i="2"/>
  <c r="AI1415" i="2"/>
  <c r="AI75" i="2"/>
  <c r="AI1060" i="2"/>
  <c r="AI903" i="2"/>
  <c r="AI744" i="2"/>
  <c r="AI576" i="2"/>
  <c r="AI420" i="2"/>
  <c r="AI264" i="2"/>
  <c r="AI108" i="2"/>
  <c r="AI1859" i="2"/>
  <c r="AI1632" i="2"/>
  <c r="AI1427" i="2"/>
  <c r="AI1223" i="2"/>
  <c r="AI1032" i="2"/>
  <c r="AI863" i="2"/>
  <c r="AI1784" i="2"/>
  <c r="AI1473" i="2"/>
  <c r="AI1201" i="2"/>
  <c r="AI959" i="2"/>
  <c r="AI760" i="2"/>
  <c r="AI577" i="2"/>
  <c r="AI393" i="2"/>
  <c r="AI210" i="2"/>
  <c r="AI14" i="2"/>
  <c r="AI1735" i="2"/>
  <c r="AI1408" i="2"/>
  <c r="AI1098" i="2"/>
  <c r="AI799" i="2"/>
  <c r="AI602" i="2"/>
  <c r="AI405" i="2"/>
  <c r="AI170" i="2"/>
  <c r="AI1871" i="2"/>
  <c r="AI1363" i="2"/>
  <c r="AI825" i="2"/>
  <c r="AI1712" i="2"/>
  <c r="AI1388" i="2"/>
  <c r="AI1026" i="2"/>
  <c r="AI784" i="2"/>
  <c r="AI587" i="2"/>
  <c r="AI352" i="2"/>
  <c r="AI155" i="2"/>
  <c r="AI1682" i="2"/>
  <c r="AI1766" i="2"/>
  <c r="AI1279" i="2"/>
  <c r="AI862" i="2"/>
  <c r="AI505" i="2"/>
  <c r="AI226" i="2"/>
  <c r="AI1400" i="2"/>
  <c r="AI343" i="2"/>
  <c r="AI568" i="2"/>
  <c r="AI652" i="2"/>
  <c r="AI687" i="2"/>
  <c r="AI1465" i="2"/>
  <c r="AI987" i="2"/>
  <c r="AI503" i="2"/>
  <c r="AI137" i="2"/>
  <c r="AI1560" i="2"/>
  <c r="AI658" i="2"/>
  <c r="AI115" i="2"/>
  <c r="AI879" i="2"/>
  <c r="AI202" i="2"/>
  <c r="AI1172" i="2"/>
  <c r="AI133" i="2"/>
  <c r="AI635" i="2"/>
  <c r="AI1678" i="2"/>
  <c r="AI461" i="2"/>
  <c r="AI985" i="2"/>
  <c r="AI486" i="2"/>
  <c r="AI1435" i="2"/>
  <c r="AI375" i="2"/>
  <c r="AI924" i="2"/>
  <c r="AI281" i="2"/>
  <c r="AI610" i="2"/>
  <c r="AI266" i="2"/>
  <c r="AI1742" i="2"/>
  <c r="AI1163" i="2"/>
  <c r="AI970" i="2"/>
  <c r="AI162" i="2"/>
  <c r="AI476" i="2"/>
  <c r="AI386" i="2"/>
  <c r="AI1377" i="2"/>
  <c r="AI611" i="2"/>
  <c r="AI912" i="2"/>
  <c r="AI1917" i="2"/>
  <c r="AI215" i="2"/>
  <c r="AI1883" i="2"/>
  <c r="AI543" i="2"/>
  <c r="AI3" i="2"/>
  <c r="AI1126" i="2"/>
  <c r="AI1293" i="2"/>
  <c r="AI876" i="2"/>
  <c r="AI732" i="2"/>
  <c r="AI588" i="2"/>
  <c r="AI444" i="2"/>
  <c r="AI300" i="2"/>
  <c r="AI156" i="2"/>
  <c r="AI12" i="2"/>
  <c r="AI1737" i="2"/>
  <c r="AI1536" i="2"/>
  <c r="AI1348" i="2"/>
  <c r="AI1160" i="2"/>
  <c r="AI993" i="2"/>
  <c r="AI839" i="2"/>
  <c r="AI1762" i="2"/>
  <c r="AI1497" i="2"/>
  <c r="AI1245" i="2"/>
  <c r="AI1012" i="2"/>
  <c r="AI814" i="2"/>
  <c r="AI655" i="2"/>
  <c r="AI498" i="2"/>
  <c r="AI341" i="2"/>
  <c r="AI184" i="2"/>
  <c r="AI27" i="2"/>
  <c r="AI1854" i="2"/>
  <c r="AI1578" i="2"/>
  <c r="AI1327" i="2"/>
  <c r="AI1079" i="2"/>
  <c r="AI871" i="2"/>
  <c r="AI706" i="2"/>
  <c r="AI549" i="2"/>
  <c r="AI392" i="2"/>
  <c r="AI235" i="2"/>
  <c r="AI78" i="2"/>
  <c r="AI1711" i="2"/>
  <c r="AI1343" i="2"/>
  <c r="AI989" i="2"/>
  <c r="AI1898" i="2"/>
  <c r="AI1619" i="2"/>
  <c r="AI1368" i="2"/>
  <c r="AI1117" i="2"/>
  <c r="AI905" i="2"/>
  <c r="AI731" i="2"/>
  <c r="AI574" i="2"/>
  <c r="AI417" i="2"/>
  <c r="AI260" i="2"/>
  <c r="AI103" i="2"/>
  <c r="AI1615" i="2"/>
  <c r="AI704" i="2"/>
  <c r="AI1531" i="2"/>
  <c r="AI1153" i="2"/>
  <c r="AI838" i="2"/>
  <c r="AI609" i="2"/>
  <c r="AI383" i="2"/>
  <c r="AI154" i="2"/>
  <c r="AI1362" i="2"/>
  <c r="AI621" i="2"/>
  <c r="AI1297" i="2"/>
  <c r="AI185" i="2"/>
  <c r="AI583" i="2"/>
  <c r="AI1202" i="2"/>
  <c r="AI1765" i="2"/>
  <c r="AI1341" i="2"/>
  <c r="AI963" i="2"/>
  <c r="AI644" i="2"/>
  <c r="AI330" i="2"/>
  <c r="AI68" i="2"/>
  <c r="AI1498" i="2"/>
  <c r="AI793" i="2"/>
  <c r="AI397" i="2"/>
  <c r="AI10" i="2"/>
  <c r="AI854" i="2"/>
  <c r="AI412" i="2"/>
  <c r="AI1821" i="2"/>
  <c r="AI789" i="2"/>
  <c r="AI1890" i="2"/>
  <c r="AI1054" i="2"/>
  <c r="AI217" i="2"/>
  <c r="AI1029" i="2"/>
  <c r="AI1276" i="2"/>
  <c r="AI714" i="2"/>
  <c r="AI293" i="2"/>
  <c r="AI932" i="2"/>
  <c r="AI898" i="2"/>
  <c r="AI462" i="2"/>
  <c r="AI1545" i="2"/>
  <c r="AI71" i="2"/>
  <c r="AI280" i="2"/>
  <c r="AI1134" i="2"/>
  <c r="AI1189" i="2"/>
  <c r="AI198" i="2"/>
  <c r="AI230" i="2"/>
  <c r="AI229" i="2"/>
  <c r="AI1132" i="2"/>
  <c r="AI742" i="2"/>
  <c r="AI1812" i="2"/>
  <c r="AI176" i="2"/>
  <c r="AI246" i="2"/>
  <c r="AI594" i="2"/>
  <c r="AI1384" i="2"/>
  <c r="AI1831" i="2"/>
  <c r="AI1558" i="2"/>
  <c r="AI1306" i="2"/>
  <c r="AI1063" i="2"/>
  <c r="AI857" i="2"/>
  <c r="AI693" i="2"/>
  <c r="AI536" i="2"/>
  <c r="AI379" i="2"/>
  <c r="AI222" i="2"/>
  <c r="AI65" i="2"/>
  <c r="AI1663" i="2"/>
  <c r="AI1324" i="2"/>
  <c r="AI936" i="2"/>
  <c r="AI1872" i="2"/>
  <c r="AI1595" i="2"/>
  <c r="AI1344" i="2"/>
  <c r="AI1096" i="2"/>
  <c r="AI885" i="2"/>
  <c r="AI718" i="2"/>
  <c r="AI561" i="2"/>
  <c r="AI404" i="2"/>
  <c r="AI247" i="2"/>
  <c r="AI90" i="2"/>
  <c r="AI1550" i="2"/>
  <c r="AI1907" i="2"/>
  <c r="AI1501" i="2"/>
  <c r="AI1125" i="2"/>
  <c r="AI820" i="2"/>
  <c r="AI593" i="2"/>
  <c r="AI364" i="2"/>
  <c r="AI138" i="2"/>
  <c r="AI1298" i="2"/>
  <c r="AI569" i="2"/>
  <c r="AI1206" i="2"/>
  <c r="AI113" i="2"/>
  <c r="AI514" i="2"/>
  <c r="AI1081" i="2"/>
  <c r="AI1728" i="2"/>
  <c r="AI1312" i="2"/>
  <c r="AI934" i="2"/>
  <c r="AI572" i="2"/>
  <c r="AI310" i="2"/>
  <c r="AI49" i="2"/>
  <c r="AI1309" i="2"/>
  <c r="AI774" i="2"/>
  <c r="AI377" i="2"/>
  <c r="AI1822" i="2"/>
  <c r="AI834" i="2"/>
  <c r="AI307" i="2"/>
  <c r="AI1788" i="2"/>
  <c r="AI728" i="2"/>
  <c r="AI1857" i="2"/>
  <c r="AI925" i="2"/>
  <c r="AI181" i="2"/>
  <c r="AI1001" i="2"/>
  <c r="AI1797" i="2"/>
  <c r="AI1247" i="2"/>
  <c r="AI697" i="2"/>
  <c r="AI277" i="2"/>
  <c r="AI835" i="2"/>
  <c r="AI767" i="2"/>
  <c r="AI410" i="2"/>
  <c r="AI1448" i="2"/>
  <c r="AI22" i="2"/>
  <c r="AI231" i="2"/>
  <c r="AI1052" i="2"/>
  <c r="AI1104" i="2"/>
  <c r="AI1842" i="2"/>
  <c r="AI191" i="2"/>
  <c r="AI57" i="2"/>
  <c r="AI1051" i="2"/>
  <c r="AI581" i="2"/>
  <c r="AI1701" i="2"/>
  <c r="AI127" i="2"/>
  <c r="AI124" i="2"/>
  <c r="AI542" i="2"/>
  <c r="AI1023" i="2"/>
  <c r="AI424" i="2"/>
  <c r="AI1605" i="2"/>
  <c r="AI89" i="2"/>
  <c r="AI1772" i="2"/>
  <c r="AI489" i="2"/>
  <c r="AI805" i="2"/>
  <c r="AI616" i="2"/>
  <c r="AI459" i="2"/>
  <c r="AI302" i="2"/>
  <c r="AI145" i="2"/>
  <c r="AI1057" i="2"/>
  <c r="AI1783" i="2"/>
  <c r="AI1514" i="2"/>
  <c r="AI1262" i="2"/>
  <c r="AI1027" i="2"/>
  <c r="AI829" i="2"/>
  <c r="AI667" i="2"/>
  <c r="AI510" i="2"/>
  <c r="AI353" i="2"/>
  <c r="AI196" i="2"/>
  <c r="AI39" i="2"/>
  <c r="AI1594" i="2"/>
  <c r="AI1260" i="2"/>
  <c r="AI884" i="2"/>
  <c r="AI1830" i="2"/>
  <c r="AI1557" i="2"/>
  <c r="AI1305" i="2"/>
  <c r="AI1062" i="2"/>
  <c r="AI856" i="2"/>
  <c r="AI692" i="2"/>
  <c r="AI535" i="2"/>
  <c r="AI378" i="2"/>
  <c r="AI221" i="2"/>
  <c r="AI64" i="2"/>
  <c r="AI1387" i="2"/>
  <c r="AI1837" i="2"/>
  <c r="AI1439" i="2"/>
  <c r="AI1068" i="2"/>
  <c r="AI777" i="2"/>
  <c r="AI557" i="2"/>
  <c r="AI311" i="2"/>
  <c r="AI86" i="2"/>
  <c r="AI1211" i="2"/>
  <c r="AI464" i="2"/>
  <c r="AI927" i="2"/>
  <c r="AI8" i="2"/>
  <c r="AI374" i="2"/>
  <c r="AI849" i="2"/>
  <c r="AI1658" i="2"/>
  <c r="AI1248" i="2"/>
  <c r="AI882" i="2"/>
  <c r="AI539" i="2"/>
  <c r="AI278" i="2"/>
  <c r="AI16" i="2"/>
  <c r="AI1246" i="2"/>
  <c r="AI713" i="2"/>
  <c r="AI325" i="2"/>
  <c r="AI1751" i="2"/>
  <c r="AI769" i="2"/>
  <c r="AI255" i="2"/>
  <c r="AI1458" i="2"/>
  <c r="AI656" i="2"/>
  <c r="AI1787" i="2"/>
  <c r="AI710" i="2"/>
  <c r="AI23" i="2"/>
  <c r="AI896" i="2"/>
  <c r="AI1727" i="2"/>
  <c r="AI1038" i="2"/>
  <c r="AI659" i="2"/>
  <c r="AI241" i="2"/>
  <c r="AI695" i="2"/>
  <c r="AI637" i="2"/>
  <c r="AI269" i="2"/>
  <c r="AI1259" i="2"/>
  <c r="AI1746" i="2"/>
  <c r="AI147" i="2"/>
  <c r="AI895" i="2"/>
  <c r="AI945" i="2"/>
  <c r="AI1631" i="2"/>
  <c r="AI107" i="2"/>
  <c r="AI56" i="2"/>
  <c r="AI894" i="2"/>
  <c r="AI296" i="2"/>
  <c r="AI1504" i="2"/>
  <c r="AI54" i="2"/>
  <c r="AI526" i="2"/>
  <c r="AI437" i="2"/>
  <c r="AI632" i="2"/>
  <c r="AI166" i="2"/>
  <c r="AI1750" i="2"/>
  <c r="AI1142" i="2"/>
  <c r="AI584" i="2"/>
  <c r="AI201" i="2"/>
  <c r="AI1679" i="2"/>
  <c r="AI1002" i="2"/>
  <c r="AI547" i="2"/>
  <c r="AI95" i="2"/>
  <c r="AI1420" i="2"/>
  <c r="AI831" i="2"/>
  <c r="AI425" i="2"/>
  <c r="AI1591" i="2"/>
  <c r="AI1213" i="2"/>
  <c r="AI881" i="2"/>
  <c r="AI643" i="2"/>
  <c r="AI434" i="2"/>
  <c r="AI205" i="2"/>
  <c r="AI1622" i="2"/>
  <c r="AI586" i="2"/>
  <c r="AI1089" i="2"/>
  <c r="AI532" i="2"/>
  <c r="AI1083" i="2"/>
  <c r="AI148" i="2"/>
  <c r="AI634" i="2"/>
  <c r="AI1076" i="2"/>
  <c r="AI368" i="2"/>
  <c r="AI1544" i="2"/>
  <c r="AI613" i="2"/>
  <c r="AI70" i="2"/>
  <c r="AI1814" i="2"/>
  <c r="AI764" i="2"/>
  <c r="AI140" i="2"/>
  <c r="AI802" i="2"/>
  <c r="AI1290" i="2"/>
  <c r="AI1441" i="2"/>
  <c r="AI559" i="2"/>
  <c r="AI20" i="2"/>
  <c r="AI845" i="2"/>
  <c r="AI1674" i="2"/>
  <c r="AI1813" i="2"/>
  <c r="AI763" i="2"/>
  <c r="AI177" i="2"/>
  <c r="AI87" i="2"/>
  <c r="AI474" i="2"/>
  <c r="AI1316" i="2"/>
  <c r="AI490" i="2"/>
  <c r="AI1677" i="2"/>
  <c r="AI1884" i="2"/>
  <c r="AI1566" i="2"/>
  <c r="AI1049" i="2"/>
  <c r="AI335" i="2"/>
  <c r="AI1024" i="2"/>
  <c r="AI333" i="2"/>
  <c r="AI1588" i="2"/>
  <c r="AI751" i="2"/>
  <c r="AI428" i="2"/>
  <c r="AI134" i="2"/>
  <c r="AI1717" i="2"/>
  <c r="AI1084" i="2"/>
  <c r="AI551" i="2"/>
  <c r="AI165" i="2"/>
  <c r="AI1646" i="2"/>
  <c r="AI949" i="2"/>
  <c r="AI495" i="2"/>
  <c r="AI59" i="2"/>
  <c r="AI1391" i="2"/>
  <c r="AI787" i="2"/>
  <c r="AI373" i="2"/>
  <c r="AI1561" i="2"/>
  <c r="AI1185" i="2"/>
  <c r="AI860" i="2"/>
  <c r="AI623" i="2"/>
  <c r="AI414" i="2"/>
  <c r="AI188" i="2"/>
  <c r="AI1526" i="2"/>
  <c r="AI518" i="2"/>
  <c r="AI1036" i="2"/>
  <c r="AI447" i="2"/>
  <c r="AI978" i="2"/>
  <c r="AI76" i="2"/>
  <c r="AI566" i="2"/>
  <c r="AI1000" i="2"/>
  <c r="AI319" i="2"/>
  <c r="AI1447" i="2"/>
  <c r="AI560" i="2"/>
  <c r="AI21" i="2"/>
  <c r="AI1710" i="2"/>
  <c r="AI703" i="2"/>
  <c r="AI94" i="2"/>
  <c r="AI740" i="2"/>
  <c r="AI1103" i="2"/>
  <c r="AI1354" i="2"/>
  <c r="AI507" i="2"/>
  <c r="AI1838" i="2"/>
  <c r="AI778" i="2"/>
  <c r="AI631" i="2"/>
  <c r="AI1706" i="2"/>
  <c r="AI702" i="2"/>
  <c r="AI139" i="2"/>
  <c r="AI1776" i="2"/>
  <c r="AI123" i="2"/>
  <c r="AI1228" i="2"/>
  <c r="AI438" i="2"/>
  <c r="AI1573" i="2"/>
  <c r="AI1480" i="2"/>
  <c r="AI630" i="2"/>
  <c r="AI965" i="2"/>
  <c r="AI297" i="2"/>
  <c r="AI806" i="2"/>
  <c r="AI211" i="2"/>
  <c r="AI541" i="2"/>
  <c r="AI331" i="2"/>
  <c r="AI122" i="2"/>
  <c r="AI1336" i="2"/>
  <c r="AI657" i="2"/>
  <c r="AI1680" i="2"/>
  <c r="AI427" i="2"/>
  <c r="AI897" i="2"/>
  <c r="AI43" i="2"/>
  <c r="AI530" i="2"/>
  <c r="AI1562" i="2"/>
  <c r="AI1186" i="2"/>
  <c r="AI861" i="2"/>
  <c r="AI625" i="2"/>
  <c r="AI415" i="2"/>
  <c r="AI206" i="2"/>
  <c r="AI345" i="2"/>
  <c r="AI1463" i="2"/>
  <c r="AI960" i="2"/>
  <c r="AI606" i="2"/>
  <c r="AI308" i="2"/>
  <c r="AI1487" i="2"/>
  <c r="AI690" i="2"/>
  <c r="AI376" i="2"/>
  <c r="AI98" i="2"/>
  <c r="AI1583" i="2"/>
  <c r="AI979" i="2"/>
  <c r="AI479" i="2"/>
  <c r="AI97" i="2"/>
  <c r="AI1519" i="2"/>
  <c r="AI850" i="2"/>
  <c r="AI426" i="2"/>
  <c r="AI1926" i="2"/>
  <c r="AI1232" i="2"/>
  <c r="AI726" i="2"/>
  <c r="AI1905" i="2"/>
  <c r="AI1499" i="2"/>
  <c r="AI1123" i="2"/>
  <c r="AI818" i="2"/>
  <c r="AI591" i="2"/>
  <c r="AI381" i="2"/>
  <c r="AI152" i="2"/>
  <c r="AI1339" i="2"/>
  <c r="AI413" i="2"/>
  <c r="AI1423" i="2"/>
  <c r="AI306" i="2"/>
  <c r="AI788" i="2"/>
  <c r="AI1645" i="2"/>
  <c r="AI409" i="2"/>
  <c r="AI848" i="2"/>
  <c r="AI232" i="2"/>
  <c r="AI1258" i="2"/>
  <c r="AI455" i="2"/>
  <c r="AI506" i="2"/>
  <c r="AI1511" i="2"/>
  <c r="AI597" i="2"/>
  <c r="AI1572" i="2"/>
  <c r="AI579" i="2"/>
  <c r="AI865" i="2"/>
  <c r="AI1165" i="2"/>
  <c r="AI402" i="2"/>
  <c r="AI1630" i="2"/>
  <c r="AI663" i="2"/>
  <c r="AI199" i="2"/>
  <c r="AI1509" i="2"/>
  <c r="AI596" i="2"/>
  <c r="AI55" i="2"/>
  <c r="AI1105" i="2"/>
  <c r="AI801" i="2"/>
  <c r="AI1050" i="2"/>
  <c r="AI337" i="2"/>
  <c r="AI1197" i="2"/>
  <c r="AI946" i="2"/>
  <c r="AI1908" i="2"/>
  <c r="AI821" i="2"/>
  <c r="AI213" i="2"/>
  <c r="AI529" i="2"/>
  <c r="AI1567" i="2"/>
  <c r="AI837" i="2"/>
  <c r="AI608" i="2"/>
  <c r="AI399" i="2"/>
  <c r="AI189" i="2"/>
  <c r="AI31" i="2"/>
  <c r="AI1401" i="2"/>
  <c r="AI908" i="2"/>
  <c r="AI570" i="2"/>
  <c r="AI292" i="2"/>
  <c r="AI1892" i="2"/>
  <c r="AI1462" i="2"/>
  <c r="AI674" i="2"/>
  <c r="AI359" i="2"/>
  <c r="AI62" i="2"/>
  <c r="AI1548" i="2"/>
  <c r="AI951" i="2"/>
  <c r="AI463" i="2"/>
  <c r="AI44" i="2"/>
  <c r="AI1456" i="2"/>
  <c r="AI832" i="2"/>
  <c r="AI390" i="2"/>
  <c r="AI1886" i="2"/>
  <c r="AI1170" i="2"/>
  <c r="AI670" i="2"/>
  <c r="AI1868" i="2"/>
  <c r="AI1464" i="2"/>
  <c r="AI1091" i="2"/>
  <c r="AI794" i="2"/>
  <c r="AI571" i="2"/>
  <c r="AI362" i="2"/>
  <c r="AI136" i="2"/>
  <c r="AI1212" i="2"/>
  <c r="AI344" i="2"/>
  <c r="AI1269" i="2"/>
  <c r="AI218" i="2"/>
  <c r="AI688" i="2"/>
  <c r="AI1580" i="2"/>
  <c r="AI1847" i="2"/>
  <c r="AI782" i="2"/>
  <c r="AI194" i="2"/>
  <c r="AI1166" i="2"/>
  <c r="AI403" i="2"/>
  <c r="AI401" i="2"/>
  <c r="AI1418" i="2"/>
  <c r="AI545" i="2"/>
  <c r="AI1478" i="2"/>
  <c r="AI422" i="2"/>
  <c r="AI578" i="2"/>
  <c r="AI1071" i="2"/>
  <c r="AI355" i="2"/>
  <c r="AI1542" i="2"/>
  <c r="AI558" i="2"/>
  <c r="AI35" i="2"/>
  <c r="AI1417" i="2"/>
  <c r="AI544" i="2"/>
  <c r="AI6" i="2"/>
  <c r="AI867" i="2"/>
  <c r="AI421" i="2"/>
  <c r="AI966" i="2"/>
  <c r="AI298" i="2"/>
  <c r="AI1106" i="2"/>
  <c r="AI685" i="2"/>
  <c r="AI1811" i="2"/>
  <c r="AI761" i="2"/>
  <c r="AI175" i="2"/>
  <c r="AI385" i="2"/>
  <c r="AI1770" i="2"/>
  <c r="AI819" i="2"/>
  <c r="AI592" i="2"/>
  <c r="AI382" i="2"/>
  <c r="AI173" i="2"/>
  <c r="AI15" i="2"/>
  <c r="AI1372" i="2"/>
  <c r="AI880" i="2"/>
  <c r="AI554" i="2"/>
  <c r="AI256" i="2"/>
  <c r="AI1862" i="2"/>
  <c r="AI1425" i="2"/>
  <c r="AI638" i="2"/>
  <c r="AI323" i="2"/>
  <c r="AI29" i="2"/>
  <c r="AI1520" i="2"/>
  <c r="AI877" i="2"/>
  <c r="AI411" i="2"/>
  <c r="AI1927" i="2"/>
  <c r="AI1358" i="2"/>
  <c r="AI766" i="2"/>
  <c r="AI357" i="2"/>
  <c r="AI1856" i="2"/>
  <c r="AI1140" i="2"/>
  <c r="AI651" i="2"/>
  <c r="AI1835" i="2"/>
  <c r="AI1436" i="2"/>
  <c r="AI1066" i="2"/>
  <c r="AI775" i="2"/>
  <c r="AI555" i="2"/>
  <c r="AI329" i="2"/>
  <c r="AI119" i="2"/>
  <c r="AI1090" i="2"/>
  <c r="AI272" i="2"/>
  <c r="AI1111" i="2"/>
  <c r="AI149" i="2"/>
  <c r="AI599" i="2"/>
  <c r="AI1484" i="2"/>
  <c r="AI1747" i="2"/>
  <c r="AI725" i="2"/>
  <c r="AI159" i="2"/>
  <c r="AI1075" i="2"/>
  <c r="AI356" i="2"/>
  <c r="AI351" i="2"/>
  <c r="AI1321" i="2"/>
  <c r="AI493" i="2"/>
  <c r="AI1378" i="2"/>
  <c r="AI332" i="2"/>
  <c r="AI473" i="2"/>
  <c r="AI997" i="2"/>
  <c r="AI317" i="2"/>
  <c r="AI1440" i="2"/>
  <c r="AI453" i="2"/>
  <c r="AI1188" i="2"/>
  <c r="AI1320" i="2"/>
  <c r="AI491" i="2"/>
  <c r="AI1777" i="2"/>
  <c r="AI741" i="2"/>
  <c r="AI111" i="2"/>
  <c r="AI893" i="2"/>
  <c r="AI263" i="2"/>
  <c r="AI868" i="2"/>
  <c r="AI527" i="2"/>
  <c r="AI1700" i="2"/>
  <c r="AI700" i="2"/>
  <c r="AI126" i="2"/>
  <c r="AI163" i="2"/>
  <c r="AI739" i="2"/>
  <c r="AI309" i="2"/>
  <c r="AI100" i="2"/>
  <c r="AI1013" i="2"/>
  <c r="AI220" i="2"/>
  <c r="AI1003" i="2"/>
  <c r="AI80" i="2"/>
  <c r="AI531" i="2"/>
  <c r="AI1357" i="2"/>
  <c r="AI1639" i="2"/>
  <c r="AI669" i="2"/>
  <c r="AI110" i="2"/>
  <c r="AI999" i="2"/>
  <c r="AI318" i="2"/>
  <c r="AI267" i="2"/>
  <c r="AI1231" i="2"/>
  <c r="AI440" i="2"/>
  <c r="AI1291" i="2"/>
  <c r="AI245" i="2"/>
  <c r="AI282" i="2"/>
  <c r="AI913" i="2"/>
  <c r="AI268" i="2"/>
  <c r="AI1353" i="2"/>
  <c r="AI316" i="2"/>
  <c r="AI944" i="2"/>
  <c r="AI1230" i="2"/>
  <c r="AI439" i="2"/>
  <c r="AI947" i="2"/>
  <c r="AI580" i="2"/>
  <c r="AI1909" i="2"/>
  <c r="AI822" i="2"/>
  <c r="AI214" i="2"/>
  <c r="AI633" i="2"/>
  <c r="AI371" i="2"/>
  <c r="AI1604" i="2"/>
  <c r="AI646" i="2"/>
  <c r="AI88" i="2"/>
  <c r="AI41" i="2"/>
  <c r="AI320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D02473B-EEE3-49EE-9CDC-72AF54A46446}" keepAlive="1" name="Consulta - Archivo de ejemplo" description="Conexión a la consulta 'Archivo de ejemplo' en el libro." type="5" refreshedVersion="0" background="1">
    <dbPr connection="Provider=Microsoft.Mashup.OleDb.1;Data Source=$Workbook$;Location=&quot;Archivo de ejemplo&quot;;Extended Properties=&quot;&quot;" command="SELECT * FROM [Archivo de ejemplo]"/>
  </connection>
  <connection id="2" xr16:uid="{47F898F9-0B7B-4B6D-9D87-988C96D19D19}" keepAlive="1" name="Consulta - Parámetro1" description="Conexión a la consulta 'Parámetro1' en el libro." type="5" refreshedVersion="0" background="1">
    <dbPr connection="Provider=Microsoft.Mashup.OleDb.1;Data Source=$Workbook$;Location=Parámetro1;Extended Properties=&quot;&quot;" command="SELECT * FROM [Parámetro1]"/>
  </connection>
  <connection id="3" xr16:uid="{148AC098-A0F2-4906-B10F-CCA77AD18F01}" keepAlive="1" name="Consulta - SLEP" description="Conexión a la consulta 'SLEP' en el libro." type="5" refreshedVersion="8" background="1" saveData="1">
    <dbPr connection="Provider=Microsoft.Mashup.OleDb.1;Data Source=$Workbook$;Location=SLEP;Extended Properties=&quot;&quot;" command="SELECT * FROM [SLEP]"/>
  </connection>
  <connection id="4" xr16:uid="{17A34B05-DE5F-4C8D-84DF-4F772CE65BFF}" keepAlive="1" name="Consulta - Transformar archivo" description="Conexión a la consulta 'Transformar archivo' en el libro." type="5" refreshedVersion="0" background="1">
    <dbPr connection="Provider=Microsoft.Mashup.OleDb.1;Data Source=$Workbook$;Location=&quot;Transformar archivo&quot;;Extended Properties=&quot;&quot;" command="SELECT * FROM [Transformar archivo]"/>
  </connection>
  <connection id="5" xr16:uid="{88D5A46D-3326-4ABE-BC66-7171325D50B1}" keepAlive="1" name="Consulta - Transformar archivo de ejemplo" description="Conexión a la consulta 'Transformar archivo de ejemplo' en el libro." type="5" refreshedVersion="0" background="1">
    <dbPr connection="Provider=Microsoft.Mashup.OleDb.1;Data Source=$Workbook$;Location=&quot;Transformar archivo de ejemplo&quot;;Extended Properties=&quot;&quot;" command="SELECT * FROM [Transformar archivo de ejemplo]"/>
  </connection>
</connections>
</file>

<file path=xl/sharedStrings.xml><?xml version="1.0" encoding="utf-8"?>
<sst xmlns="http://schemas.openxmlformats.org/spreadsheetml/2006/main" count="30759" uniqueCount="8737">
  <si>
    <t>query</t>
  </si>
  <si>
    <t>Formula</t>
  </si>
  <si>
    <t>Source.Name</t>
  </si>
  <si>
    <t>Número del contrato</t>
  </si>
  <si>
    <t>Nombre del contrato</t>
  </si>
  <si>
    <t>ID licitación / OC</t>
  </si>
  <si>
    <t>RUT organismo</t>
  </si>
  <si>
    <t>Nombre organismo</t>
  </si>
  <si>
    <t>Ejecución del contrato</t>
  </si>
  <si>
    <t>Categoría del contrato</t>
  </si>
  <si>
    <t>Tipo de contrato</t>
  </si>
  <si>
    <t>Unidad requirente</t>
  </si>
  <si>
    <t>Unidad de moneda</t>
  </si>
  <si>
    <t>del contrato</t>
  </si>
  <si>
    <t>ejecutado</t>
  </si>
  <si>
    <t>por ejecutar</t>
  </si>
  <si>
    <t>Fecha de inicio</t>
  </si>
  <si>
    <t>Fecha de término</t>
  </si>
  <si>
    <t>Estado del contrato</t>
  </si>
  <si>
    <t>Hitos de pago incumplidos</t>
  </si>
  <si>
    <t>por vencer</t>
  </si>
  <si>
    <t>vencidas</t>
  </si>
  <si>
    <t>cobradas</t>
  </si>
  <si>
    <t>solicitadas</t>
  </si>
  <si>
    <t>aplicadas</t>
  </si>
  <si>
    <t>Días de vigencia</t>
  </si>
  <si>
    <t>Días restantes</t>
  </si>
  <si>
    <t>Evaluación</t>
  </si>
  <si>
    <t>MontoCLP</t>
  </si>
  <si>
    <t>EjecutadoCLP</t>
  </si>
  <si>
    <t>SaldoCLP</t>
  </si>
  <si>
    <t>Porcentaje</t>
  </si>
  <si>
    <t>Inicio</t>
  </si>
  <si>
    <t>Termino</t>
  </si>
  <si>
    <t>Dias</t>
  </si>
  <si>
    <t>Estado</t>
  </si>
  <si>
    <t>SLEP</t>
  </si>
  <si>
    <t>__PowerAppsId__</t>
  </si>
  <si>
    <t>ANDALIENCOSTA.xlsx</t>
  </si>
  <si>
    <t>1305504-22-CL25</t>
  </si>
  <si>
    <t>OBRAS DE REPARACIÓN DE OFICINAS CUARTO PISO SLEPAC</t>
  </si>
  <si>
    <t>1305504-10-LP25</t>
  </si>
  <si>
    <t>76.942.540-3</t>
  </si>
  <si>
    <t>SOCIEDAD DE INVERSIONES RANCO LIMITADA</t>
  </si>
  <si>
    <t>Contrato de Ejecución en el Tiempo</t>
  </si>
  <si>
    <t>Servicios</t>
  </si>
  <si>
    <t>Mantención y Servicios generales</t>
  </si>
  <si>
    <t>SERVICIO LOCAL DE EDUCACIÓN PÚBLICA DE ANDALIÉN CO</t>
  </si>
  <si>
    <t>CLP</t>
  </si>
  <si>
    <t>09-00-2025</t>
  </si>
  <si>
    <t>24-00-2025</t>
  </si>
  <si>
    <t>Terminado</t>
  </si>
  <si>
    <t>Evaluación Pendiente</t>
  </si>
  <si>
    <t>Andalién Costa</t>
  </si>
  <si>
    <t>bc655cef-8ddc-498e-b2a5-3c069bcba71c</t>
  </si>
  <si>
    <t>1389183-11-CL25</t>
  </si>
  <si>
    <t>Servicio de Transporte Escolar Primer Semestre</t>
  </si>
  <si>
    <t>1389183-21-LP25</t>
  </si>
  <si>
    <t>10.040.611-k</t>
  </si>
  <si>
    <t>LEONARDO ENRIQUE CERDA SÁNCHEZ</t>
  </si>
  <si>
    <t>Otros servicios</t>
  </si>
  <si>
    <t>SERVICIO EDUCATIVO ANDALIEN COSTA</t>
  </si>
  <si>
    <t>29-00-2025</t>
  </si>
  <si>
    <t>27-00-2025</t>
  </si>
  <si>
    <t>En ejecución</t>
  </si>
  <si>
    <t>--</t>
  </si>
  <si>
    <t>6192fd5f-9e22-47f2-8733-bfc80c8626d5</t>
  </si>
  <si>
    <t>1389183-12-CL25</t>
  </si>
  <si>
    <t>15.193.977-5</t>
  </si>
  <si>
    <t>DANIEL LEONARDO SÁNCHEZ VEJAR</t>
  </si>
  <si>
    <t>d5e57fa0-e36b-46b1-a5a5-310743e52fcc</t>
  </si>
  <si>
    <t>1389183-13-CL25</t>
  </si>
  <si>
    <t>76.562.663-3</t>
  </si>
  <si>
    <t>SOCIEDAD LANDAÜER BIO BIO LIMITADA</t>
  </si>
  <si>
    <t>Contrato de Ejecución Inmediata</t>
  </si>
  <si>
    <t>a9187d82-7efa-410e-9e6c-d7ac79158bb8</t>
  </si>
  <si>
    <t>1389183-14-CL25</t>
  </si>
  <si>
    <t>77.676.332-2</t>
  </si>
  <si>
    <t>TRANSPORTES DE PASAJEROS Y TURISMO ARMANDO MARCELO CARRILLO DUMULEO E.I.R.L.</t>
  </si>
  <si>
    <t>123db4f3-163e-48db-83c1-87b9581b40db</t>
  </si>
  <si>
    <t>1389183-15-CL25</t>
  </si>
  <si>
    <t>77.749.207-1</t>
  </si>
  <si>
    <t>TRANSPORTES DE PASAJEROS Y STUDIOS D Y B LIMITADA</t>
  </si>
  <si>
    <t>c4d7e83c-c9c6-463d-a633-14ffa70f93f8</t>
  </si>
  <si>
    <t>1389183-9-CL25</t>
  </si>
  <si>
    <t>Evaluaciones Medicas Pie</t>
  </si>
  <si>
    <t>1389183-6-LP25</t>
  </si>
  <si>
    <t>77.095.446-0</t>
  </si>
  <si>
    <t>CLINICAL SALUD SPA</t>
  </si>
  <si>
    <t>Servicios Profesionales</t>
  </si>
  <si>
    <t>30-00-2025</t>
  </si>
  <si>
    <t>b220a2f6-8965-4aa1-b2f9-51b831dabd04</t>
  </si>
  <si>
    <t>1389183-1-CL25</t>
  </si>
  <si>
    <t>Servicio de arriendo de fotocopiadoras para EE</t>
  </si>
  <si>
    <t>1389183-1-LP25</t>
  </si>
  <si>
    <t>76.095.533-7</t>
  </si>
  <si>
    <t>INGENIERIA Y TECNOLOGIA KROPSYS SOCIEDAD RESPONSABILIDAD LIMITADA</t>
  </si>
  <si>
    <t>18-00-2025</t>
  </si>
  <si>
    <t>31-00-2026</t>
  </si>
  <si>
    <t>9f417361-44ff-453b-95df-4f8e1bda48c5</t>
  </si>
  <si>
    <t>1389183-4-CL25</t>
  </si>
  <si>
    <t>Orden de Compra generada por Trato Directo ID 1389183-4-FTD25</t>
  </si>
  <si>
    <t>1389183-55-TD25</t>
  </si>
  <si>
    <t>05-00-2025</t>
  </si>
  <si>
    <t>19-00-2025</t>
  </si>
  <si>
    <t>48d82d47-2463-4f13-8f2f-de58b6e7cfa4</t>
  </si>
  <si>
    <t>1389183-7-CL25</t>
  </si>
  <si>
    <t>Orden de Compra generada por Trato Directo ID 1389183-8-FTD25</t>
  </si>
  <si>
    <t>1389183-61-TD25</t>
  </si>
  <si>
    <t>d06ac517-37d0-4add-a8a6-86ca78cdf979</t>
  </si>
  <si>
    <t>1389183-8-CL25</t>
  </si>
  <si>
    <t>Orden de Compra generada por Trato Directo ID 1389183-7-FTD25</t>
  </si>
  <si>
    <t>1389183-59-TD25</t>
  </si>
  <si>
    <t>e5fe7fe4-e579-42af-a72d-85572ba50188</t>
  </si>
  <si>
    <t>1389183-3-CL25</t>
  </si>
  <si>
    <t>Orden de Compra generada por Trato Directo ID 1389183-3-FTD25</t>
  </si>
  <si>
    <t>1389183-54-TD25</t>
  </si>
  <si>
    <t>13.135.470-3</t>
  </si>
  <si>
    <t>CRISTIAN BENJAMÍN DÍAZ GODOY</t>
  </si>
  <si>
    <t>0b27f848-c292-44e2-bef7-8a3f8ddfdb5c</t>
  </si>
  <si>
    <t>1389183-10-CL25</t>
  </si>
  <si>
    <t>Orden de Compra generada por Trato Directo ID 1389183-2-FTD25</t>
  </si>
  <si>
    <t>1389183-50-TD25</t>
  </si>
  <si>
    <t>d58ff79d-a85d-49a9-8263-738fbd3ae77e</t>
  </si>
  <si>
    <t>1389183-6-CL25</t>
  </si>
  <si>
    <t>Orden de Compra generada por Trato Directo ID 1389183-6-FTD25</t>
  </si>
  <si>
    <t>1389183-57-TD25</t>
  </si>
  <si>
    <t>13.313.727-0</t>
  </si>
  <si>
    <t>SERGIO ANTONIO LEVANCINI MOYA</t>
  </si>
  <si>
    <t>34939dd8-0cf1-4b1d-b24a-490ad098a134</t>
  </si>
  <si>
    <t>1389183-5-CL25</t>
  </si>
  <si>
    <t>Orden de Compra generada por Trato Directo ID 1389183-5-FTD25</t>
  </si>
  <si>
    <t>1389183-56-TD25</t>
  </si>
  <si>
    <t>10.336.944-4</t>
  </si>
  <si>
    <t>MARGARITA DEL ROSARIO SILVA ALARCON</t>
  </si>
  <si>
    <t>e54bb210-3be6-4fa8-a24d-37db66e4e5e9</t>
  </si>
  <si>
    <t>1389183-2-CL25</t>
  </si>
  <si>
    <t>TRANSPORTE ESCOLAR INTERURBANO CORONEL LOTA</t>
  </si>
  <si>
    <t>1389183-4-LE25</t>
  </si>
  <si>
    <t>28-00-2025</t>
  </si>
  <si>
    <t>6f905c69-440d-4180-b8a6-c1f3a3253bec</t>
  </si>
  <si>
    <t>1305504-17-CL25</t>
  </si>
  <si>
    <t>SERVICIO TRANSPORTE ESCOLAR ANDALIEN COSTA</t>
  </si>
  <si>
    <t>1305504-5-H225</t>
  </si>
  <si>
    <t>10.462.121-k</t>
  </si>
  <si>
    <t>MAURICIO SEGUNDO OPORTO TORRES</t>
  </si>
  <si>
    <t>e86932a9-9955-49b2-b777-b9541bcf02c3</t>
  </si>
  <si>
    <t>1305504-18-CL25</t>
  </si>
  <si>
    <t>8d33fae3-7550-475f-b0a4-4fc949f4c5dd</t>
  </si>
  <si>
    <t>1305504-19-CL25</t>
  </si>
  <si>
    <t>77.071.524-5</t>
  </si>
  <si>
    <t>TRANSPORTES REYES Y TOLEDO COMPAÑIA LIMITADA</t>
  </si>
  <si>
    <t>419cd420-7098-4116-a017-0aaed943b52b</t>
  </si>
  <si>
    <t>1305504-13-CL25</t>
  </si>
  <si>
    <t>1305504-39-LR24</t>
  </si>
  <si>
    <t>77.679.474-0</t>
  </si>
  <si>
    <t>TRANSPORTES MG SPA</t>
  </si>
  <si>
    <t>8976617d-4b1c-4244-a066-c532f511af6b</t>
  </si>
  <si>
    <t>1305504-10-CL25</t>
  </si>
  <si>
    <t>7457ebd3-8a1e-4e36-b49c-00ca87e35085</t>
  </si>
  <si>
    <t>1305504-11-CL25</t>
  </si>
  <si>
    <t>10.478.184-5</t>
  </si>
  <si>
    <t>ELIAS DE LA CRUZ ROSALES PEREZ</t>
  </si>
  <si>
    <t>845bc627-a21f-45f3-91dc-6af0d78dbafc</t>
  </si>
  <si>
    <t>1305504-12-CL25</t>
  </si>
  <si>
    <t>76.520.886-6</t>
  </si>
  <si>
    <t>TRANSPORTES ISR LIMITADA</t>
  </si>
  <si>
    <t>992e45e2-d335-4184-a2f7-92bab0aefb80</t>
  </si>
  <si>
    <t>1305504-16-CL25</t>
  </si>
  <si>
    <t>31-00-2025</t>
  </si>
  <si>
    <t>c8fb45aa-8b8d-48d2-bc33-3d3ce3f067c4</t>
  </si>
  <si>
    <t>1305504-20-CL25</t>
  </si>
  <si>
    <t>5a859cad-4c82-4218-afb6-2ffc5919de8a</t>
  </si>
  <si>
    <t>1305504-9-CL25</t>
  </si>
  <si>
    <t>SUMINISTRO MATERIAL DE ASEO SLEP AC</t>
  </si>
  <si>
    <t>1305504-29-LP24</t>
  </si>
  <si>
    <t>96.989.530-7</t>
  </si>
  <si>
    <t>CASTILLA Y ARAGON SPA</t>
  </si>
  <si>
    <t>Bienes</t>
  </si>
  <si>
    <t>Menaje / Limpieza</t>
  </si>
  <si>
    <t>21-00-2025</t>
  </si>
  <si>
    <t>21-00-2026</t>
  </si>
  <si>
    <t>a3cbb3bd-2cb3-4d12-a377-3917b98190d0</t>
  </si>
  <si>
    <t>1305504-15-CL25</t>
  </si>
  <si>
    <t>SERVICIO INTERNET EE</t>
  </si>
  <si>
    <t>1305504-44-LP24</t>
  </si>
  <si>
    <t>96.722.400-6</t>
  </si>
  <si>
    <t>PACIFICO CABLE SPA</t>
  </si>
  <si>
    <t>Telecomunicaciones</t>
  </si>
  <si>
    <t>17-00-2025</t>
  </si>
  <si>
    <t>864ac394-f299-40e2-ad6d-db5ac14495a0</t>
  </si>
  <si>
    <t>1305504-14-CL25</t>
  </si>
  <si>
    <t>90.299.000-3</t>
  </si>
  <si>
    <t>CIA NACIONAL DE TELEFONOS TELEFONICA DEL SUR S.A.</t>
  </si>
  <si>
    <t>12-00-2025</t>
  </si>
  <si>
    <t>27cbd5a6-5ea8-41f2-bbb1-a38fd098e4db</t>
  </si>
  <si>
    <t>1305504-8-CL25</t>
  </si>
  <si>
    <t>MANTENCION GENERAL Y CONTINGENCIA SLEP AC</t>
  </si>
  <si>
    <t>1305504-35-LQ24</t>
  </si>
  <si>
    <t>76.548.625-4</t>
  </si>
  <si>
    <t>CONSTRUCTORA H Y H LIMITADA</t>
  </si>
  <si>
    <t>10-00-2025</t>
  </si>
  <si>
    <t>10-00-2026</t>
  </si>
  <si>
    <t>8a6e9e39-7226-4a0a-b52f-1fd7c9b8370f</t>
  </si>
  <si>
    <t>1305504-7-CL25</t>
  </si>
  <si>
    <t>Suministro Servicio GASFITERIA SLEP Andalién Costa</t>
  </si>
  <si>
    <t>1305504-37-LP24</t>
  </si>
  <si>
    <t>Convenio Suministro</t>
  </si>
  <si>
    <t>30-00-2026</t>
  </si>
  <si>
    <t>df8d88e4-761c-46af-89d1-7a8ef3d3b813</t>
  </si>
  <si>
    <t>1305504-6-CL25</t>
  </si>
  <si>
    <t>SUMINISTRO MATERIAL PEDAGOGICO Y DIDACTICO</t>
  </si>
  <si>
    <t>1305504-32-LP24</t>
  </si>
  <si>
    <t>76.306.242-2</t>
  </si>
  <si>
    <t>FEROR SPA</t>
  </si>
  <si>
    <t>27-00-2026</t>
  </si>
  <si>
    <t>324fcb0f-bd84-4a68-82d3-a52e48599006</t>
  </si>
  <si>
    <t>1305504-21-CL25</t>
  </si>
  <si>
    <t>Servicio de Guardias para Establecimientos Educ.</t>
  </si>
  <si>
    <t>1305504-1-LE25</t>
  </si>
  <si>
    <t>76.266.076-8</t>
  </si>
  <si>
    <t>SEGURIDAD 24 H LIMITADA</t>
  </si>
  <si>
    <t>Servicios de Vigilancia</t>
  </si>
  <si>
    <t>03-00-2025</t>
  </si>
  <si>
    <t>e1efe9ec-cb39-4cd8-b2ed-55a90af2585e</t>
  </si>
  <si>
    <t>1305504-4-CL25</t>
  </si>
  <si>
    <t>SUMINISTRO MATERIAL DE OFICINA SLEP AC</t>
  </si>
  <si>
    <t>1305504-30-LQ24</t>
  </si>
  <si>
    <t>77.350.794-5</t>
  </si>
  <si>
    <t>VBC GROUP SPA</t>
  </si>
  <si>
    <t>Artículos de Librería</t>
  </si>
  <si>
    <t>22-00-2025</t>
  </si>
  <si>
    <t>22-00-2026</t>
  </si>
  <si>
    <t>9d219a86-50ce-40e8-ba8e-9d85cbf7b71c</t>
  </si>
  <si>
    <t>1305504-5-CL25</t>
  </si>
  <si>
    <t>SUMINISTRO DE MANTENCIÓN ELÉCTRICA ANDALIÉN COSTA</t>
  </si>
  <si>
    <t>1305504-34-LQ24</t>
  </si>
  <si>
    <t>77.668.302-7</t>
  </si>
  <si>
    <t>CASAS PREFABRICADAS CAMPO LINDO SPA</t>
  </si>
  <si>
    <t>17-00-2026</t>
  </si>
  <si>
    <t>893787f8-9c8a-4e3b-b9ba-4f3f49f8dda5</t>
  </si>
  <si>
    <t>1305504-3-CL25</t>
  </si>
  <si>
    <t>SUMINISTRO LIBROS DE CLASES ANDALIEN COSTA</t>
  </si>
  <si>
    <t>1305504-28-LP24</t>
  </si>
  <si>
    <t>76.709.910-K</t>
  </si>
  <si>
    <t>GRAFIKA NAHUEL S.A.</t>
  </si>
  <si>
    <t>15-00-2025</t>
  </si>
  <si>
    <t>15-00-2026</t>
  </si>
  <si>
    <t>b190246b-30d8-4d31-9b7f-1c6e88b76835</t>
  </si>
  <si>
    <t>1305504-2-CL25</t>
  </si>
  <si>
    <t>Servicio de Aseo Oficinas SLEP Andalién Costa</t>
  </si>
  <si>
    <t>1305504-14-LE24</t>
  </si>
  <si>
    <t>76.483.457-7</t>
  </si>
  <si>
    <t>SOLUCIONES LOGÍSTICAS EXPRESS SOLEX SPA</t>
  </si>
  <si>
    <t>Servicios de Aseo</t>
  </si>
  <si>
    <t>01-00-2024</t>
  </si>
  <si>
    <t>01-00-2025</t>
  </si>
  <si>
    <t>ce17237c-70d6-4a8d-9ccb-0222109fc577</t>
  </si>
  <si>
    <t>1305504-1-CL25</t>
  </si>
  <si>
    <t>Sistema gestión RRHH</t>
  </si>
  <si>
    <t>1305504-12-LQ24</t>
  </si>
  <si>
    <t>86.130.200-8</t>
  </si>
  <si>
    <t>SISTEMAS MODULARES DE COMPUTACION SPA</t>
  </si>
  <si>
    <t>30-00-2024</t>
  </si>
  <si>
    <t>8b2557cc-cba8-47fd-8345-9092b0624926</t>
  </si>
  <si>
    <t>ANDALIENSUR.xlsx</t>
  </si>
  <si>
    <t>1084156-45-CL25</t>
  </si>
  <si>
    <t>CONSERVACIÓN ELÉCTRICA LICEO EXPERIMENTAL LUCILA G</t>
  </si>
  <si>
    <t>1084156-23-LR25</t>
  </si>
  <si>
    <t>76.730.092-1</t>
  </si>
  <si>
    <t>CONSTRUCTORA STP LIMITADA</t>
  </si>
  <si>
    <t>Compras y Licitaciones</t>
  </si>
  <si>
    <t>04-00-2025</t>
  </si>
  <si>
    <t>02-00-2025</t>
  </si>
  <si>
    <t>Andalién Sur</t>
  </si>
  <si>
    <t>8a417dee-3b95-4dde-be99-b551db086339</t>
  </si>
  <si>
    <t>1084156-33-CL25</t>
  </si>
  <si>
    <t>CONSERVACIÓN ANEXO COLEGIO MARINA DE CHILE CONCEP</t>
  </si>
  <si>
    <t>1084156-22-LR25</t>
  </si>
  <si>
    <t>76.641.363-3</t>
  </si>
  <si>
    <t>SOCIEDAD DE ARQUITECTURA Y CONSTRUCCIÓN CONCRETA SUR LIMITADA</t>
  </si>
  <si>
    <t>06-00-2026</t>
  </si>
  <si>
    <t>0bd3ec95-a884-45ab-b9ac-4504254939fe</t>
  </si>
  <si>
    <t>1084156-34-CL25</t>
  </si>
  <si>
    <t>CONSERVACIÓN ESCUELA REBECA MATTE BELLO CONCEPCIÓ</t>
  </si>
  <si>
    <t>1084156-24-LR25</t>
  </si>
  <si>
    <t>76.518.830-k</t>
  </si>
  <si>
    <t>SOCIEDAD CONSTRUCTORA NAHEN LIMITADA</t>
  </si>
  <si>
    <t>05-00-2026</t>
  </si>
  <si>
    <t>a7747bfd-0904-4112-b302-938551d36207</t>
  </si>
  <si>
    <t>1084156-38-CL25</t>
  </si>
  <si>
    <t>SERVICIO DE SALAS CUNA</t>
  </si>
  <si>
    <t>1084156-34-B225</t>
  </si>
  <si>
    <t>76.255.817-3</t>
  </si>
  <si>
    <t>VTM ADMINISTRACIÓN Y SERVICIOS SPA</t>
  </si>
  <si>
    <t>07-00-2025</t>
  </si>
  <si>
    <t>28-00-2026</t>
  </si>
  <si>
    <t>4c317adc-f00b-4655-a927-c38461aeb079</t>
  </si>
  <si>
    <t>1084156-39-CL25</t>
  </si>
  <si>
    <t>SEGUROS VEHICULARES</t>
  </si>
  <si>
    <t>1084156-36-LE25</t>
  </si>
  <si>
    <t>99.061.000-2</t>
  </si>
  <si>
    <t>HDI SEGUROS S.A.</t>
  </si>
  <si>
    <t>CLF</t>
  </si>
  <si>
    <t>3b0080e1-c9ed-4629-9b47-87e6d2292a43</t>
  </si>
  <si>
    <t>1084156-32-CL25</t>
  </si>
  <si>
    <t>SERV LIMP DE FOSAS SANIT Y CÁMARAS DESGRASADORAS</t>
  </si>
  <si>
    <t>1084156-26-LE25</t>
  </si>
  <si>
    <t>76.818.735-5</t>
  </si>
  <si>
    <t>LOVAR TRANSPORTE Y LOGISTICA SPA</t>
  </si>
  <si>
    <t>09-00-2027</t>
  </si>
  <si>
    <t>88591a98-ad90-4fc0-9230-c629ddb3529f</t>
  </si>
  <si>
    <t>1084156-30-CL25</t>
  </si>
  <si>
    <t>PROV. E INST. DE MEMBRANA CUBIERTA GIMNASIO</t>
  </si>
  <si>
    <t>1084156-21-LE25</t>
  </si>
  <si>
    <t>77.079.171-5</t>
  </si>
  <si>
    <t>EDUARDO OVALLE ESPINOZA SPA</t>
  </si>
  <si>
    <t>06-00-2025</t>
  </si>
  <si>
    <t>4cc24d53-5792-451c-aace-9aef92e4ddbd</t>
  </si>
  <si>
    <t>1084156-29-CL25</t>
  </si>
  <si>
    <t>MANTENCIÓN RECARGA Y ADQUISICIÓN DE EXTINTORES</t>
  </si>
  <si>
    <t>1084156-20-LE25</t>
  </si>
  <si>
    <t>77.037.311-5</t>
  </si>
  <si>
    <t>SEAL FIRE SPA</t>
  </si>
  <si>
    <t>07-00-2027</t>
  </si>
  <si>
    <t>df67642c-618f-439c-bd25-acc1165f565a</t>
  </si>
  <si>
    <t>1084156-31-CL25</t>
  </si>
  <si>
    <t>CONS. INTEGRAL SISTEMA ELÉCTRICO LICEO HIPÓLITO</t>
  </si>
  <si>
    <t>1084156-68-LR23</t>
  </si>
  <si>
    <t>76.046.833-9</t>
  </si>
  <si>
    <t>CONSTRUCTORA YUBINI ARAYA Y COMPANIA LIMITADA.</t>
  </si>
  <si>
    <t>2dd853a0-4bb9-4602-84cc-a45ec152e567</t>
  </si>
  <si>
    <t>1084156-36-CL25</t>
  </si>
  <si>
    <t>SERV. ADQ. INST. Y REPOSICIÓN DE VIDRIOS Y ESPEJOS</t>
  </si>
  <si>
    <t>1084156-13-LP25</t>
  </si>
  <si>
    <t>76.690.209-k</t>
  </si>
  <si>
    <t>INGENIERÍA Y CONSTRUCCIÓN JORGE ROA RODRIGUEZ EMPRESA INDIVIDUAL DE</t>
  </si>
  <si>
    <t>10-00-2027</t>
  </si>
  <si>
    <t>d56975db-a9d6-4a03-9b49-822907ade166</t>
  </si>
  <si>
    <t>1084156-35-CL25</t>
  </si>
  <si>
    <t>CONTRATO INSTRUMENTOS MUSICALES</t>
  </si>
  <si>
    <t>1084156-77-LQ24</t>
  </si>
  <si>
    <t>76.490.452-4</t>
  </si>
  <si>
    <t>INGENIERIA ALVEAL.CL SPA</t>
  </si>
  <si>
    <t>05-00-2027</t>
  </si>
  <si>
    <t>362ffb9d-3738-48c9-82f7-95d85919d76a</t>
  </si>
  <si>
    <t>1084156-28-CL25</t>
  </si>
  <si>
    <t>EVALUACIONES MÉDICAS PIE ANDALIÉN</t>
  </si>
  <si>
    <t>1084156-6-LP25</t>
  </si>
  <si>
    <t>77.028.328-0</t>
  </si>
  <si>
    <t>CARDIOHOME SPA</t>
  </si>
  <si>
    <t>1c09be95-393a-422c-a54e-2cf16ec531e1</t>
  </si>
  <si>
    <t>1084156-27-CL25</t>
  </si>
  <si>
    <t>SERVICIO DE ALIMENTACIÓN INTERNADO FLORIDA</t>
  </si>
  <si>
    <t>1084156-11-LE25</t>
  </si>
  <si>
    <t>76.912.105-6</t>
  </si>
  <si>
    <t>AZULADO PRODUCCIONES SPA</t>
  </si>
  <si>
    <t>7ee518a0-d5cb-4300-bb19-e4ad03ce0dac</t>
  </si>
  <si>
    <t>1084156-26-CL25</t>
  </si>
  <si>
    <t>SERVICIO CONTROL DE PLAGAS</t>
  </si>
  <si>
    <t>1084156-15-LP25</t>
  </si>
  <si>
    <t>76.860.584-k</t>
  </si>
  <si>
    <t>FUMIGACION, DESINFECCION Y CONTROL SANIDEC PLAGAS</t>
  </si>
  <si>
    <t>27-00-2027</t>
  </si>
  <si>
    <t>91b48cac-4abf-4ac9-b98f-1226734a8b95</t>
  </si>
  <si>
    <t>1084156-5-CL25</t>
  </si>
  <si>
    <t>CONTRATO SERVICIO DE ASEO</t>
  </si>
  <si>
    <t>1084156-9-LP25</t>
  </si>
  <si>
    <t>77.983.721-1</t>
  </si>
  <si>
    <t>DISTRIBUIDORA Y SERVICIOS DE ASEO JEAN LOVENSKY LAURENT E.I.R.L.</t>
  </si>
  <si>
    <t>12-00-2027</t>
  </si>
  <si>
    <t>Terminado anticipadamente por sanción</t>
  </si>
  <si>
    <t>dda68613-d641-483a-b692-ecab1be9102e</t>
  </si>
  <si>
    <t>1084156-23-CL25</t>
  </si>
  <si>
    <t>CONTRATO TINTAS IMPRESORAS</t>
  </si>
  <si>
    <t>1084156-73-LP24</t>
  </si>
  <si>
    <t>cd7f6476-cf43-41e4-9c1b-03fb8a1340f3</t>
  </si>
  <si>
    <t>1084156-24-CL25</t>
  </si>
  <si>
    <t>76.080.334-0</t>
  </si>
  <si>
    <t>COMERCIALIZADORA LIZETTE FAUNDEZ MARTINEZ EIRL</t>
  </si>
  <si>
    <t>bd2277d6-47a8-4676-b987-0b21f7cc0a2b</t>
  </si>
  <si>
    <t>1084156-21-CL25</t>
  </si>
  <si>
    <t>76.596.570-5</t>
  </si>
  <si>
    <t>SOCIEDAD COMERCIAL ALCA LIMITADA</t>
  </si>
  <si>
    <t>1a0934c0-dc51-43a8-8ee2-2fac126eaa83</t>
  </si>
  <si>
    <t>1084156-15-CL25</t>
  </si>
  <si>
    <t>TRANSPORTE ESCOLAR AÑO 2025</t>
  </si>
  <si>
    <t>1084156-5-LQ25</t>
  </si>
  <si>
    <t>13.380.992-9</t>
  </si>
  <si>
    <t>MARCO ANTONIO ARAVENA VALENZUELA</t>
  </si>
  <si>
    <t>00b244d9-25ba-4a3f-9013-3b12f5ca927f</t>
  </si>
  <si>
    <t>1084156-17-CL25</t>
  </si>
  <si>
    <t>1084156-12-LQ25</t>
  </si>
  <si>
    <t>76.347.418-6</t>
  </si>
  <si>
    <t>Transportes Miguel Ignacio Valdebenito Soto</t>
  </si>
  <si>
    <t>c2ad43de-0c5a-4f36-b65a-c2154a2a7959</t>
  </si>
  <si>
    <t>1084156-18-CL25</t>
  </si>
  <si>
    <t>76.164.250-2</t>
  </si>
  <si>
    <t>SOC DE TRANSPORTES PEHUEN LTDA</t>
  </si>
  <si>
    <t>6d763ccf-aeed-4aad-9eea-8024146d8312</t>
  </si>
  <si>
    <t>1084156-20-CL25</t>
  </si>
  <si>
    <t>TRANSPORTE ESCOLAR AÑOS 2025-2026</t>
  </si>
  <si>
    <t>1084156-38-LR24</t>
  </si>
  <si>
    <t>32f6db70-603c-4261-a7d5-4e6916812871</t>
  </si>
  <si>
    <t>1084156-16-CL25</t>
  </si>
  <si>
    <t>12.382.191-2</t>
  </si>
  <si>
    <t>EVARISTO IVÁN OÑATE VÁSQUEZ</t>
  </si>
  <si>
    <t>f9602f22-7f97-4793-b06e-c7f3b9ceaa56</t>
  </si>
  <si>
    <t>1084156-12-CL25</t>
  </si>
  <si>
    <t>f09e8f96-a38d-4ec1-a58f-ac034e5af5b3</t>
  </si>
  <si>
    <t>1084156-13-CL25</t>
  </si>
  <si>
    <t>15.592.170-6</t>
  </si>
  <si>
    <t>WALTER HERNAN REBOLLEDO FIGUEROA</t>
  </si>
  <si>
    <t>103a3129-a229-402b-92b0-1d682155989d</t>
  </si>
  <si>
    <t>1084156-10-CL25</t>
  </si>
  <si>
    <t>19.108.280-K</t>
  </si>
  <si>
    <t>BARBARA MARCELA VEJAR KRUMM</t>
  </si>
  <si>
    <t>6874ce93-2fc3-4b0c-a3ad-9a22bd9fcb68</t>
  </si>
  <si>
    <t>1084156-6-CL25</t>
  </si>
  <si>
    <t>c42485a9-f18d-4658-921e-9a5dec227827</t>
  </si>
  <si>
    <t>1084156-7-CL25</t>
  </si>
  <si>
    <t>13.379.520-0</t>
  </si>
  <si>
    <t>MARIANO ANGEL FLORES CARTES</t>
  </si>
  <si>
    <t>023676fa-0959-4553-b9e9-11f46f24afe0</t>
  </si>
  <si>
    <t>1084156-25-CL25</t>
  </si>
  <si>
    <t>AULAS CONECTADAS</t>
  </si>
  <si>
    <t>1084156-72-LQ24</t>
  </si>
  <si>
    <t>08-00-2025</t>
  </si>
  <si>
    <t>ce57b704-3ba5-4f3d-a1ff-921e3b6e21bf</t>
  </si>
  <si>
    <t>1084156-4-CL25</t>
  </si>
  <si>
    <t>SISTEMA INFORMÁTICO DE GESTIÓN PEDAGÓGICA</t>
  </si>
  <si>
    <t>1084156-8-LE25</t>
  </si>
  <si>
    <t>76.254.066-5</t>
  </si>
  <si>
    <t>SOCIEDAD COMERCIAL EDUPLAN LIMITADA</t>
  </si>
  <si>
    <t>f5966df4-d81f-4c8a-8247-a02c43bf13ca</t>
  </si>
  <si>
    <t>1084156-2-CL25</t>
  </si>
  <si>
    <t>f4972e1a-9853-485d-a545-c17219e97bd0</t>
  </si>
  <si>
    <t>1084156-22-CL25</t>
  </si>
  <si>
    <t>7.191.242-6</t>
  </si>
  <si>
    <t>ALVARO JOSE DEL CAMPO SAEZ</t>
  </si>
  <si>
    <t>03-00-2026</t>
  </si>
  <si>
    <t>128726a3-7335-49be-ad87-241d1d563c43</t>
  </si>
  <si>
    <t>1084156-11-CL25</t>
  </si>
  <si>
    <t>10.460.405-6</t>
  </si>
  <si>
    <t>MARCELO VEJAR FUENTES</t>
  </si>
  <si>
    <t>28-00-2027</t>
  </si>
  <si>
    <t>274c4d7c-66a7-47da-bd61-06d78733d973</t>
  </si>
  <si>
    <t>1084156-14-CL25</t>
  </si>
  <si>
    <t>76.705.136-0</t>
  </si>
  <si>
    <t>TRANSPORTE CARRASCO VEJAR SPA</t>
  </si>
  <si>
    <t>51cbc067-3b39-4e4f-b3d2-c56d97f2b2df</t>
  </si>
  <si>
    <t>1084156-9-CL25</t>
  </si>
  <si>
    <t>3cbe6a4d-ed3b-426d-b18c-de1f56f7d8d0</t>
  </si>
  <si>
    <t>1084156-8-CL25</t>
  </si>
  <si>
    <t>21.318.727-9</t>
  </si>
  <si>
    <t>ALEJANDRA VANINA ALARCON VALENZUELA</t>
  </si>
  <si>
    <t>25-00-2025</t>
  </si>
  <si>
    <t>399616ec-cef7-447d-974d-83fd67f03e71</t>
  </si>
  <si>
    <t>1084156-42-CL25</t>
  </si>
  <si>
    <t>SUMINISTRO VESTUARIO TEXTILES Y CALZADO</t>
  </si>
  <si>
    <t>1084156-65-LR24</t>
  </si>
  <si>
    <t>78.115.130-0</t>
  </si>
  <si>
    <t>GIDI CONFECCION INDUSTRIAL LIMITADA</t>
  </si>
  <si>
    <t>23-00-2024</t>
  </si>
  <si>
    <t>23-00-2027</t>
  </si>
  <si>
    <t>d29bc051-6de1-41c2-96f7-bcf3a40902b7</t>
  </si>
  <si>
    <t>1084156-44-CL25</t>
  </si>
  <si>
    <t>CONTRATO ARRIENDO DE IMPRESORAS MONOCROMÁTICAS</t>
  </si>
  <si>
    <t>1084156-63-LQ24</t>
  </si>
  <si>
    <t>4d762bc3-50d3-4fd2-9465-96725d6832bf</t>
  </si>
  <si>
    <t>1084156-46-CL25</t>
  </si>
  <si>
    <t>CONTRATO TRANSPORTE EVENTUAL</t>
  </si>
  <si>
    <t>1084156-66-LP24</t>
  </si>
  <si>
    <t>17-00-2024</t>
  </si>
  <si>
    <t>1572a50d-b2ae-4c4d-9435-4c4119782667</t>
  </si>
  <si>
    <t>1084156-43-CL25</t>
  </si>
  <si>
    <t>76.310.298-k</t>
  </si>
  <si>
    <t>COMERCIALIZADORA JOSE ALBERTO MATAMALA PEREIRA E</t>
  </si>
  <si>
    <t>16-00-2024</t>
  </si>
  <si>
    <t>16-00-2027</t>
  </si>
  <si>
    <t>6ce3b9e1-b7da-4ae4-9214-d57a25b16706</t>
  </si>
  <si>
    <t>1084156-41-CL25</t>
  </si>
  <si>
    <t>CONTRATO SUMINISTRO EQUIPOS AIO - NOTEBOOK</t>
  </si>
  <si>
    <t>1084156-61-LQ24</t>
  </si>
  <si>
    <t>Computadores</t>
  </si>
  <si>
    <t>04-00-2024</t>
  </si>
  <si>
    <t>04-00-2026</t>
  </si>
  <si>
    <t>32375bf1-24a9-43a3-95d6-f3e0e2ae8406</t>
  </si>
  <si>
    <t>1084156-40-CL25</t>
  </si>
  <si>
    <t>CONTRATO SERVICIO DE BANQUETERÍA</t>
  </si>
  <si>
    <t>1084156-64-LE24</t>
  </si>
  <si>
    <t>76.811.071-9</t>
  </si>
  <si>
    <t>RESIDENCIALES Y RESTAURANTES JOFRANTO RESPONSABILIDAD LIMITADA</t>
  </si>
  <si>
    <t>08-00-2024</t>
  </si>
  <si>
    <t>08-00-2026</t>
  </si>
  <si>
    <t>2c8d6f8c-60c0-4ae6-bb70-4325e45d9484</t>
  </si>
  <si>
    <t>1084156-56-CL24</t>
  </si>
  <si>
    <t>CONTRATO SUMINISTRO DE IMPRESORAS</t>
  </si>
  <si>
    <t>1084156-48-LQ24</t>
  </si>
  <si>
    <t>11-00-2024</t>
  </si>
  <si>
    <t>11-00-2026</t>
  </si>
  <si>
    <t>9fe58211-fe82-4de8-8be1-711582d6598b</t>
  </si>
  <si>
    <t>1084156-57-CL24</t>
  </si>
  <si>
    <t>SERVICIO DE BANQUETERÍA – COLACIONES</t>
  </si>
  <si>
    <t>1084156-47-LE24</t>
  </si>
  <si>
    <t>77.411.637-0</t>
  </si>
  <si>
    <t>ANGELICA FICA ORELLANA ELABORACION DE OTROS PRODUCTOS ALIMENTICIOS E.I.R.L.</t>
  </si>
  <si>
    <t>09-00-2024</t>
  </si>
  <si>
    <t>09-00-2026</t>
  </si>
  <si>
    <t>4b1d8cc2-9a78-4bad-85ec-23514f5181d1</t>
  </si>
  <si>
    <t>1084156-53-CL24</t>
  </si>
  <si>
    <t>TRANSPORTE ESCOLAR REEMPLAZO BUSES SLEP</t>
  </si>
  <si>
    <t>1084156-49-LE24</t>
  </si>
  <si>
    <t>31-00-2024</t>
  </si>
  <si>
    <t>f8d092f6-a2bb-40d2-b417-c8186d7bc42b</t>
  </si>
  <si>
    <t>1084156-55-CL24</t>
  </si>
  <si>
    <t>76.711.611-K</t>
  </si>
  <si>
    <t>TRANSPORTES IGNACIO ROBINSON SANDOVAL REDOLES EMPRESA INDIVIDUAL DE RESPONSABILIDAD LIMITADA</t>
  </si>
  <si>
    <t>f51c8bbc-ab3f-42f2-affa-8e036a1bb190</t>
  </si>
  <si>
    <t>1084156-54-CL24</t>
  </si>
  <si>
    <t>dc90f319-076b-4190-bbcd-c81968bafd8d</t>
  </si>
  <si>
    <t>1084156-47-CL24</t>
  </si>
  <si>
    <t>CONTRATO SUMINISTRO DE PIZARRAS</t>
  </si>
  <si>
    <t>1084156-41-LE24</t>
  </si>
  <si>
    <t>11.447.881-4</t>
  </si>
  <si>
    <t>JUAN CARLOS ABURTO ABURTO</t>
  </si>
  <si>
    <t>29-00-2024</t>
  </si>
  <si>
    <t>d5d618a4-e211-4ca6-9f5f-ca3a525ed6bc</t>
  </si>
  <si>
    <t>1084156-48-CL24</t>
  </si>
  <si>
    <t>BALONES Y MATERIALES DEPORTIVOS</t>
  </si>
  <si>
    <t>1084156-39-LE24</t>
  </si>
  <si>
    <t>76.271.919-3</t>
  </si>
  <si>
    <t>COMERCIAL EQUUS Y COMPANIA LIMITADA</t>
  </si>
  <si>
    <t>Otros</t>
  </si>
  <si>
    <t>437980fb-3761-4e74-a3c7-12498e0fade8</t>
  </si>
  <si>
    <t>1084156-49-CL24</t>
  </si>
  <si>
    <t>76.346.925-5</t>
  </si>
  <si>
    <t>DISUTEX SPA</t>
  </si>
  <si>
    <t>14-00-2024</t>
  </si>
  <si>
    <t>ee0a8339-4669-4e59-a4b0-f402fd2bd367</t>
  </si>
  <si>
    <t>1084156-52-CL24</t>
  </si>
  <si>
    <t>PENDONES ROLLER PARA LOS EE</t>
  </si>
  <si>
    <t>1084156-31-L124</t>
  </si>
  <si>
    <t>77.373.402-K</t>
  </si>
  <si>
    <t>ACTIVA COMERCIAL SPA</t>
  </si>
  <si>
    <t>26-00-2024</t>
  </si>
  <si>
    <t>0c4a12dc-40eb-46ba-832d-3f678e1136d7</t>
  </si>
  <si>
    <t>1084156-46-CL24</t>
  </si>
  <si>
    <t>SERVICIO CONTROL DE QUIRÓPTEROS</t>
  </si>
  <si>
    <t>1084156-32-LE24</t>
  </si>
  <si>
    <t>3.774.000-4</t>
  </si>
  <si>
    <t>DANIEL DEL CARMEN OSORIO RETAMAL</t>
  </si>
  <si>
    <t>24-00-2024</t>
  </si>
  <si>
    <t>24-00-2026</t>
  </si>
  <si>
    <t>3935bc4e-fb55-4070-aaf4-cdaf70f2b23c</t>
  </si>
  <si>
    <t>1084156-45-CL24</t>
  </si>
  <si>
    <t>ADQUISICIÓN DE INSUMOS TECNOLÓGICOS PARA SLEP</t>
  </si>
  <si>
    <t>1084156-28-LE24</t>
  </si>
  <si>
    <t>76.484.316-9</t>
  </si>
  <si>
    <t>TECNOCAM SPA</t>
  </si>
  <si>
    <t>Equipos</t>
  </si>
  <si>
    <t>f3bdc224-f25c-4776-b821-a6da103efc1b</t>
  </si>
  <si>
    <t>1084156-43-CL24</t>
  </si>
  <si>
    <t>Seguros de Vehículos Andalién Sur</t>
  </si>
  <si>
    <t>1084156-24-LE24</t>
  </si>
  <si>
    <t>LIBERTY COMPANIA DE SEGUROS GENERALES S A</t>
  </si>
  <si>
    <t>10-00-2024</t>
  </si>
  <si>
    <t>49c01409-40a1-4561-aa4e-cb6c9af8d738</t>
  </si>
  <si>
    <t>1084156-50-CL24</t>
  </si>
  <si>
    <t>MATERIALES DE APRENDIZAJE FIEP</t>
  </si>
  <si>
    <t>1084156-30-LE24</t>
  </si>
  <si>
    <t>77.404.537-6</t>
  </si>
  <si>
    <t>VIDAPARK SPA</t>
  </si>
  <si>
    <t>03-00-2024</t>
  </si>
  <si>
    <t>13-00-2024</t>
  </si>
  <si>
    <t>a70d9149-42de-4f33-afc9-a2550c2c5627</t>
  </si>
  <si>
    <t>1084156-41-CL24</t>
  </si>
  <si>
    <t>TEXTOS DE CALIGRAFÍA BATERÍAS Y OTROS</t>
  </si>
  <si>
    <t>1084156-23-LQ24</t>
  </si>
  <si>
    <t>77.184.932-6</t>
  </si>
  <si>
    <t>CHILECLICK SPA</t>
  </si>
  <si>
    <t>71914b48-e26f-44f6-8c87-cd60702946bd</t>
  </si>
  <si>
    <t>1084156-37-CL25</t>
  </si>
  <si>
    <t>CONVENIO SUMINISTRO MATERIAL ESCOLAR - OFICINA</t>
  </si>
  <si>
    <t>1084156-16-LR24</t>
  </si>
  <si>
    <t>76.176.425-k</t>
  </si>
  <si>
    <t>COMERCIAL DARIO FABBRI LIMITADA</t>
  </si>
  <si>
    <t>Ampliado</t>
  </si>
  <si>
    <t>af44cc2c-b249-4d34-8598-0f9a12344a96</t>
  </si>
  <si>
    <t>1084156-51-CL24</t>
  </si>
  <si>
    <t>SERVICIO PRODUCCIÓN DE EVENTOS</t>
  </si>
  <si>
    <t>1084156-17-LP24</t>
  </si>
  <si>
    <t>11.903.698-4</t>
  </si>
  <si>
    <t>MAURICIO JAVIER PINCHEIRA SANHUEZA</t>
  </si>
  <si>
    <t>28-00-2024</t>
  </si>
  <si>
    <t>fedb2117-7aaa-4feb-bb6a-797f383fa3fe</t>
  </si>
  <si>
    <t>1084156-44-CL24</t>
  </si>
  <si>
    <t>TARJETA DE ALIMENTACIÓN PARA LICEO SAN JUAN BAUTIS</t>
  </si>
  <si>
    <t>1084156-27-L124</t>
  </si>
  <si>
    <t>96.556.930-8</t>
  </si>
  <si>
    <t>SODEXO SOLUCIONES DE MOTIVACION CHILE S.A.</t>
  </si>
  <si>
    <t>Alimentos</t>
  </si>
  <si>
    <t>81a7e89a-462b-4699-ab71-24e283e8236a</t>
  </si>
  <si>
    <t>1084156-40-CL24</t>
  </si>
  <si>
    <t>ADQUISICION DE PROYECTORES</t>
  </si>
  <si>
    <t>1084156-18-LE24</t>
  </si>
  <si>
    <t>77.109.264-0</t>
  </si>
  <si>
    <t>SERVICE OFFICE SPA</t>
  </si>
  <si>
    <t>Terminado anticipadamente por mutuo acuerdo</t>
  </si>
  <si>
    <t>d94787e5-75bc-459e-9813-e38d1391ced2</t>
  </si>
  <si>
    <t>1084156-19-CL25</t>
  </si>
  <si>
    <t>ed0c8171-9e7f-4f89-b8da-d22c3008ebeb</t>
  </si>
  <si>
    <t>1084156-42-CL24</t>
  </si>
  <si>
    <t>CORRIDA ESCOLAR Y TREKKING ESCOLAR 2024</t>
  </si>
  <si>
    <t>1084156-19-LE24</t>
  </si>
  <si>
    <t>76.909.051-7</t>
  </si>
  <si>
    <t>DEPORTES TORRES SPA</t>
  </si>
  <si>
    <t>a5230680-3324-4849-854a-4e23a1d6eb12</t>
  </si>
  <si>
    <t>1084156-31-CL24</t>
  </si>
  <si>
    <t>SERVICIO DE MANTENIMIENTO PREVENTIVO DE VEHICULOS</t>
  </si>
  <si>
    <t>1084156-10-LP24</t>
  </si>
  <si>
    <t>76.273.759-0</t>
  </si>
  <si>
    <t>ALPASERVICE LIMITADA.</t>
  </si>
  <si>
    <t>9e038e7c-ee4e-4c44-97e9-0748f6f46123</t>
  </si>
  <si>
    <t>1084156-32-CL24</t>
  </si>
  <si>
    <t>76.939.480-k</t>
  </si>
  <si>
    <t>JOSE LUIS PAVEZ SPA</t>
  </si>
  <si>
    <t>b9fa7f80-9ab9-4c71-8aac-3f6262e25ee5</t>
  </si>
  <si>
    <t>1084156-27-CL24</t>
  </si>
  <si>
    <t>EVALUACIONES MÉDICAS PIE ANDALIÉN SUR</t>
  </si>
  <si>
    <t>1084156-3-LP24</t>
  </si>
  <si>
    <t>27-00-2024</t>
  </si>
  <si>
    <t>ec558688-a392-43cb-bc77-84a0d62a16dd</t>
  </si>
  <si>
    <t>1084156-28-CL24</t>
  </si>
  <si>
    <t>SERVICIO DE TRANSPORTE EVENTUAL ANDALIEN SUR</t>
  </si>
  <si>
    <t>1084156-14-LP24</t>
  </si>
  <si>
    <t>26-00-2026</t>
  </si>
  <si>
    <t>5baca98c-1c4f-4fa8-b665-19fef65a8dd3</t>
  </si>
  <si>
    <t>1084156-20-CL24</t>
  </si>
  <si>
    <t>SERVICIO DE ALIMENTACION INTERNADO FLORIDA</t>
  </si>
  <si>
    <t>1084156-8-LE24</t>
  </si>
  <si>
    <t>22-00-2024</t>
  </si>
  <si>
    <t>9d7d5bd8-cd17-4bc4-84eb-71e64e04f83f</t>
  </si>
  <si>
    <t>1084156-13-CL24</t>
  </si>
  <si>
    <t>SERVICIOS DE MANTENIMIENTO Y CONTINGENCIA EE ANDALIÉN SUR</t>
  </si>
  <si>
    <t>1084156-1-LR24</t>
  </si>
  <si>
    <t>19-00-2024</t>
  </si>
  <si>
    <t>19-00-2026</t>
  </si>
  <si>
    <t>3f9a0bb5-ffb2-469c-81aa-3c49e8969341</t>
  </si>
  <si>
    <t>1084156-21-CL24</t>
  </si>
  <si>
    <t>SERVICIO DE DISTRIBUCIÓN DE MATERIALES</t>
  </si>
  <si>
    <t>1084156-12-LE24</t>
  </si>
  <si>
    <t>13-00-2025</t>
  </si>
  <si>
    <t>36538fdd-fca1-43d7-8500-96a20005036b</t>
  </si>
  <si>
    <t>1084156-12-CL24</t>
  </si>
  <si>
    <t>SERVICIO INTERNET URBANO</t>
  </si>
  <si>
    <t>1084156-69-LR23</t>
  </si>
  <si>
    <t>11-00-2027</t>
  </si>
  <si>
    <t>95ce928a-4a93-4a09-8cf1-9ecea829c729</t>
  </si>
  <si>
    <t>1084156-11-CL24</t>
  </si>
  <si>
    <t>ADQUISICIÓN VESTUARIO INSTITUCIONAL</t>
  </si>
  <si>
    <t>1084156-34-LP23</t>
  </si>
  <si>
    <t>143d34be-dc47-4351-a16d-86d62295b80c</t>
  </si>
  <si>
    <t>1084156-26-CL24</t>
  </si>
  <si>
    <t>SERVICIO TRASLADO IEF 2024</t>
  </si>
  <si>
    <t>1084156-15-LE24</t>
  </si>
  <si>
    <t>9.148.161-8</t>
  </si>
  <si>
    <t>LUIS FERNANDO GUTIERREZ TIZNADO</t>
  </si>
  <si>
    <t>05-00-2024</t>
  </si>
  <si>
    <t>83c3f9c8-41ff-48c5-a6a1-f08d40053f74</t>
  </si>
  <si>
    <t>1084156-29-CL24</t>
  </si>
  <si>
    <t>SERVICIO TRANSPORTE ESCOLAR 2024</t>
  </si>
  <si>
    <t>1084156-70-LR23</t>
  </si>
  <si>
    <t>b17306ad-a25c-46ce-96af-dfe0c3f6229d</t>
  </si>
  <si>
    <t>1084156-14-CL24</t>
  </si>
  <si>
    <t>4040357b-8aa7-4ceb-b51c-6587cf23f07b</t>
  </si>
  <si>
    <t>1084156-15-CL24</t>
  </si>
  <si>
    <t>e15d987a-1f7f-42ad-9d19-83d3a3d68389</t>
  </si>
  <si>
    <t>1084156-16-CL24</t>
  </si>
  <si>
    <t>fe5c1725-f5cb-4431-912e-19b31adb99a8</t>
  </si>
  <si>
    <t>1084156-18-CL24</t>
  </si>
  <si>
    <t>5aae1f3e-10fd-4e57-a83f-10831cb8da0b</t>
  </si>
  <si>
    <t>1084156-23-CL24</t>
  </si>
  <si>
    <t>6.992.545-6</t>
  </si>
  <si>
    <t>GLADYS AMELIA MUÑOZ ROSALES</t>
  </si>
  <si>
    <t>95429514-eb79-4f31-9312-7b629395c176</t>
  </si>
  <si>
    <t>1084156-24-CL24</t>
  </si>
  <si>
    <t>16.404.966-3</t>
  </si>
  <si>
    <t>PAMELA IVÓN VILLARROEL CONSTANZO</t>
  </si>
  <si>
    <t>454d4884-9fb9-4f0f-b0f5-04358d8a7f99</t>
  </si>
  <si>
    <t>1084156-25-CL24</t>
  </si>
  <si>
    <t>48c277e7-6541-411a-8063-66a58b34a015</t>
  </si>
  <si>
    <t>1084156-30-CL24</t>
  </si>
  <si>
    <t>17.541.318-9</t>
  </si>
  <si>
    <t>Nicole Krumm Belmar</t>
  </si>
  <si>
    <t>13623afb-71df-4d8a-8ea0-ef0b1f8e869a</t>
  </si>
  <si>
    <t>1084156-19-CL24</t>
  </si>
  <si>
    <t>784d1760-8500-4497-9af2-201e9a1fdd84</t>
  </si>
  <si>
    <t>1084156-22-CL24</t>
  </si>
  <si>
    <t>10.803.094-1</t>
  </si>
  <si>
    <t>PAOLA ANDREA MOLINA GUZMAN</t>
  </si>
  <si>
    <t>f2b12521-b008-42c5-b330-62a09a6b766a</t>
  </si>
  <si>
    <t>1084156-35-CL24</t>
  </si>
  <si>
    <t>70f349a7-4a5b-42fc-9634-83b25d92ae9a</t>
  </si>
  <si>
    <t>1084156-33-CL24</t>
  </si>
  <si>
    <t>715c6072-1c4f-452a-9a66-0d1d59200718</t>
  </si>
  <si>
    <t>1084156-34-CL24</t>
  </si>
  <si>
    <t>13.139.328-8</t>
  </si>
  <si>
    <t>MANUEL ALBERTO ACUÑA JARA</t>
  </si>
  <si>
    <t>8f9ba731-307a-4961-9f85-f0ca78a7453d</t>
  </si>
  <si>
    <t>1084156-17-CL24</t>
  </si>
  <si>
    <t>3eae3b64-091d-490e-a42f-a7ccae946687</t>
  </si>
  <si>
    <t>1084156-3-CL24</t>
  </si>
  <si>
    <t>CONSERVACIÓN INTEGRAL DEL SISTEMA ELÉCTRICO IEF</t>
  </si>
  <si>
    <t>1084156-66-LR23</t>
  </si>
  <si>
    <t>15-00-2024</t>
  </si>
  <si>
    <t>d8b2074e-8661-4e88-b1d5-85cc9ee2de2c</t>
  </si>
  <si>
    <t>1084156-2-CL24</t>
  </si>
  <si>
    <t>CONTRATO SUMINISTRO NEUMATICOS Y BATERIAS SLEP AS</t>
  </si>
  <si>
    <t>1084156-56-LE23</t>
  </si>
  <si>
    <t>86.855.300-6</t>
  </si>
  <si>
    <t>RIOSAN CIA LTDA</t>
  </si>
  <si>
    <t>4ca0ef57-8d3e-4762-8c94-9df12cb0ed66</t>
  </si>
  <si>
    <t>1084156-38-CL24</t>
  </si>
  <si>
    <t>SERVICIO DE ASESORÍA A LA INSPECCIÓN TÉCNICA OBRAS</t>
  </si>
  <si>
    <t>1084156-46-LP23</t>
  </si>
  <si>
    <t>10.805.290-2</t>
  </si>
  <si>
    <t>ERICKSSON REINALDO GODOY AVENDAÑO</t>
  </si>
  <si>
    <t>29-00-2023</t>
  </si>
  <si>
    <t>a1a27aea-d297-46fd-a6bd-bfab4f855e1e</t>
  </si>
  <si>
    <t>1084156-9-CL24</t>
  </si>
  <si>
    <t>ADQUISICIÓN MATERIALES DE ENSEÑANZA PROYECTO TP</t>
  </si>
  <si>
    <t>1084156-51-LP23</t>
  </si>
  <si>
    <t>76.420.829-3</t>
  </si>
  <si>
    <t>COMERCIAL 4CV EDUCA LIMITADA</t>
  </si>
  <si>
    <t>27-00-2023</t>
  </si>
  <si>
    <t>73f36195-8710-458c-aa34-38c6c9e006bb</t>
  </si>
  <si>
    <t>1084156-39-CL24</t>
  </si>
  <si>
    <t>16.284.963-8</t>
  </si>
  <si>
    <t>PEDRO LUIS LANDAETA CARRASCO</t>
  </si>
  <si>
    <t>26-00-2023</t>
  </si>
  <si>
    <t>f3e2c072-31e6-4f86-b5e6-12905705d403</t>
  </si>
  <si>
    <t>1084156-37-CL24</t>
  </si>
  <si>
    <t>77.754.603-1</t>
  </si>
  <si>
    <t>INGENIERIA COLABORATIVA CONSULTORES LIMITADA</t>
  </si>
  <si>
    <t>13-00-2023</t>
  </si>
  <si>
    <t>12-00-2024</t>
  </si>
  <si>
    <t>a525dea5-948d-46fe-8337-8fc654d974ed</t>
  </si>
  <si>
    <t>1084156-36-CL24</t>
  </si>
  <si>
    <t>11.790.258-7</t>
  </si>
  <si>
    <t>MANUEL ANTONIO ALEJANDRO ARRIAGADA AGUAYO</t>
  </si>
  <si>
    <t>12-00-2023</t>
  </si>
  <si>
    <t>14664b09-96bc-4793-aaf4-afcd8a7e7122</t>
  </si>
  <si>
    <t>1084156-48-CL23</t>
  </si>
  <si>
    <t>ADQUISICIÓN DE EQUIPOS COMPUTACIONALES PROYECTO TP</t>
  </si>
  <si>
    <t>1084156-50-LQ23</t>
  </si>
  <si>
    <t>76.872.717-1</t>
  </si>
  <si>
    <t>IMPORTADORA HEVIA SPA</t>
  </si>
  <si>
    <t>04-00-2023</t>
  </si>
  <si>
    <t>25-00-2024</t>
  </si>
  <si>
    <t>fa092366-48d9-4d40-9397-f901d1f5b32c</t>
  </si>
  <si>
    <t>1084156-7-CL24</t>
  </si>
  <si>
    <t>CONSERVACIÓN ESCUELA PALESTINA DE PALOMARES</t>
  </si>
  <si>
    <t>1084156-40-R123</t>
  </si>
  <si>
    <t>02-00-2023</t>
  </si>
  <si>
    <t>bb06ec8e-9154-43d1-9f55-e9ec5d2489ef</t>
  </si>
  <si>
    <t>1084156-6-CL24</t>
  </si>
  <si>
    <t>CONSERVACIÓN ESCUELA LAGOS DE CHILE CONCEPCION</t>
  </si>
  <si>
    <t>1084156-39-R123</t>
  </si>
  <si>
    <t>78.655.240-0</t>
  </si>
  <si>
    <t>CONSTRUCTORA A Y M LIMITADA</t>
  </si>
  <si>
    <t>c75361aa-3190-4c75-a561-6d754c28e845</t>
  </si>
  <si>
    <t>1084156-44-CL23</t>
  </si>
  <si>
    <t>CONSERVACIÓN ESCUELA PROFESORA JUANA SALGADO PARRA</t>
  </si>
  <si>
    <t>1084156-44-LR23</t>
  </si>
  <si>
    <t>SOCIEDAD DE ARQUITECTURA Y CONSTRUCCIÓN CONCRETA S</t>
  </si>
  <si>
    <t>3a90c6f3-d997-43df-be6e-79654501aebd</t>
  </si>
  <si>
    <t>1084156-43-CL23</t>
  </si>
  <si>
    <t>CONSERVACIÓN JARDÍN INFANTIL PASITOS DE AMOR</t>
  </si>
  <si>
    <t>1084156-43-LP23</t>
  </si>
  <si>
    <t>11.409.907-4</t>
  </si>
  <si>
    <t>ALEX MARCELO PAREDES MOYA</t>
  </si>
  <si>
    <t>76f536da-9bc8-4231-a9d3-64452802b10f</t>
  </si>
  <si>
    <t>1084156-40-CL23</t>
  </si>
  <si>
    <t>CONSERVACIÓN ESCUELA LAGOS DE CHILE CONCEPCION - Readjudicada en Id 1084156-39-R123</t>
  </si>
  <si>
    <t>1084156-39-LR23</t>
  </si>
  <si>
    <t>76.868.763-3</t>
  </si>
  <si>
    <t>RECOS SPA</t>
  </si>
  <si>
    <t>da7decb8-95dd-4820-96e8-d32c1b6c32f3</t>
  </si>
  <si>
    <t>1084156-4-CL24</t>
  </si>
  <si>
    <t>KG P02 0000 LAPTOP PARA LOS E.E.</t>
  </si>
  <si>
    <t>1084156-445-CM23</t>
  </si>
  <si>
    <t>76.086.318-1</t>
  </si>
  <si>
    <t>ATEM INTEGRACION TECNOLOGICA LIMITADA</t>
  </si>
  <si>
    <t>USD</t>
  </si>
  <si>
    <t>c373173f-ae9c-48cb-b83f-4d52faf5b4a9</t>
  </si>
  <si>
    <t>1084156-41-CL23</t>
  </si>
  <si>
    <t>CONSERVACIÓN ESCUELA PALESTINA DE PALOMARES - Readjudicada en Id 1084156-40-R123</t>
  </si>
  <si>
    <t>1084156-40-LR23</t>
  </si>
  <si>
    <t>22-00-2023</t>
  </si>
  <si>
    <t>5ff4414c-682d-40ad-b610-049467908684</t>
  </si>
  <si>
    <t>1084156-38-CL23</t>
  </si>
  <si>
    <t>CONSERVACIÓN ESCUELA MANQUIMAVIDA CHIGUAYANTE - Readjudicada en Id 1084156-35-R123</t>
  </si>
  <si>
    <t>1084156-35-LR23</t>
  </si>
  <si>
    <t>21-00-2023</t>
  </si>
  <si>
    <t>ebcdd65e-0f71-412a-b762-5a46de7e801d</t>
  </si>
  <si>
    <t>1084156-8-CL24</t>
  </si>
  <si>
    <t>SUMINISTRO DE RECONOCIMIENTOS ANDALIEN SUR</t>
  </si>
  <si>
    <t>1084156-48-LE23</t>
  </si>
  <si>
    <t>76.508.234-k</t>
  </si>
  <si>
    <t>COMERCIAL ENERFIT SPA</t>
  </si>
  <si>
    <t>baf2d842-b817-4f40-9aae-f9415931c772</t>
  </si>
  <si>
    <t>1084156-47-CL23</t>
  </si>
  <si>
    <t>SEGURO PARA LOS INMUEBLES</t>
  </si>
  <si>
    <t>1084156-42-LR23</t>
  </si>
  <si>
    <t>94.510.000-1</t>
  </si>
  <si>
    <t>RENTA NACIONAL CIA DE SEGUROS GENERALES S A</t>
  </si>
  <si>
    <t>28-00-2023</t>
  </si>
  <si>
    <t>532d841a-e003-4f9a-b029-06e7227a8a7a</t>
  </si>
  <si>
    <t>1084156-37-CL23</t>
  </si>
  <si>
    <t>CONSERVACIÓN PABELLÓN RENGO LICEO DE NIÑAS</t>
  </si>
  <si>
    <t>1084156-31-LR23</t>
  </si>
  <si>
    <t>25-00-2023</t>
  </si>
  <si>
    <t>d71af5c3-bf8a-4425-8beb-0740b90c19e0</t>
  </si>
  <si>
    <t>1084156-42-CL23</t>
  </si>
  <si>
    <t>CONSERVACIÓN ESCUELA ÓSCAR CASTRO ZÚÑIGA</t>
  </si>
  <si>
    <t>1084156-41-LR23</t>
  </si>
  <si>
    <t>f7bfb553-e5bd-40bc-82fc-0b8460e6b117</t>
  </si>
  <si>
    <t>1084156-39-CL23</t>
  </si>
  <si>
    <t>CONSERVACIÓN LICEO REPUBLICA DE ISRAEL CONCEPCIÓN</t>
  </si>
  <si>
    <t>1084156-36-LR23</t>
  </si>
  <si>
    <t>06-00-2023</t>
  </si>
  <si>
    <t>fecd5190-689e-4740-a46b-48e3f0765710</t>
  </si>
  <si>
    <t>1084156-36-CL23</t>
  </si>
  <si>
    <t>CONSERVACIÓN LICEO HIPÓLITO SALAS CHIGUAYANTE</t>
  </si>
  <si>
    <t>1084156-15-LR23</t>
  </si>
  <si>
    <t>09-00-2023</t>
  </si>
  <si>
    <t>ae6f2162-af3c-47b1-bce7-4f73bdd11b96</t>
  </si>
  <si>
    <t>1084156-5-CL24</t>
  </si>
  <si>
    <t>KG P02 0000 ALL IN ONE PARA LOS E.E.</t>
  </si>
  <si>
    <t>1084156-446-SE23</t>
  </si>
  <si>
    <t>96.678.350-8</t>
  </si>
  <si>
    <t>TECHNOSYSTEMS CHILE SPA</t>
  </si>
  <si>
    <t>08-00-2023</t>
  </si>
  <si>
    <t>921ad7c9-c294-4329-abd2-1ea82a153a5c</t>
  </si>
  <si>
    <t>1084156-34-CL23</t>
  </si>
  <si>
    <t>SERVICIO DE ASESORÍA A LA INSPECCIÓN TÉCNICA DE OBRAS (AITO) PARA LA OBRA CONSERVACIÓN LICEO INÉS EN</t>
  </si>
  <si>
    <t>1084156-21-L123</t>
  </si>
  <si>
    <t>9fc84361-6fcb-4b3b-b766-e3eca81fe3f6</t>
  </si>
  <si>
    <t>1084156-31-CL23</t>
  </si>
  <si>
    <t>CONSERVACIÓN LICEO INÉS ENRÍQUEZ FRÖDDEN</t>
  </si>
  <si>
    <t>1084156-16-LR23</t>
  </si>
  <si>
    <t>4125fd4c-f845-4882-ad81-a2add09be967</t>
  </si>
  <si>
    <t>1084156-33-CL23</t>
  </si>
  <si>
    <t>MATERIAL ESCOLAR - OFICINA ANDALIÉN SUR</t>
  </si>
  <si>
    <t>1084156-13-LR23</t>
  </si>
  <si>
    <t>84142021-a1ab-417a-bfda-9541a29a33b9</t>
  </si>
  <si>
    <t>1084156-30-CL23</t>
  </si>
  <si>
    <t>SUMINISTRO MATERIAL DE ASEO ANDALIÉN SUR</t>
  </si>
  <si>
    <t>1084156-12-LR23</t>
  </si>
  <si>
    <t>25-00-2026</t>
  </si>
  <si>
    <t>b20af9e9-9ed2-47eb-a619-2370f8c02bd1</t>
  </si>
  <si>
    <t>1084156-32-CL23</t>
  </si>
  <si>
    <t>SOFTWARE DE GESTIÓN ANDALIÉN SUR</t>
  </si>
  <si>
    <t>1084156-3-LE23</t>
  </si>
  <si>
    <t>78.884.250-3</t>
  </si>
  <si>
    <t>ARBOL LOGIKA S A</t>
  </si>
  <si>
    <t>20-00-2023</t>
  </si>
  <si>
    <t>e31705bf-4104-47d8-9d88-2af893592a97</t>
  </si>
  <si>
    <t>1084156-27-CL23</t>
  </si>
  <si>
    <t>SERVICIO LIMPIEZA DE FOSAS SANITARIAS Y CÁMARAS DE</t>
  </si>
  <si>
    <t>1084156-18-LE23</t>
  </si>
  <si>
    <t>11-00-2025</t>
  </si>
  <si>
    <t>e8307087-34d2-42c5-805e-94edb7d59ef5</t>
  </si>
  <si>
    <t>1084156-35-CL23</t>
  </si>
  <si>
    <t>SERVICIO ARRIENDO IMPRESORAS</t>
  </si>
  <si>
    <t>1084156-19-LR23</t>
  </si>
  <si>
    <t>18-00-2023</t>
  </si>
  <si>
    <t>48bf1e49-ff87-444b-8222-624eee45ee5b</t>
  </si>
  <si>
    <t>1084156-8-CL23</t>
  </si>
  <si>
    <t>ADQUISICION SERVICIO DE HOSTING ANDALIÉN SUR</t>
  </si>
  <si>
    <t>1084156-9-LP23</t>
  </si>
  <si>
    <t>76.031.392-0</t>
  </si>
  <si>
    <t>ANDESTIC SPA</t>
  </si>
  <si>
    <t>14-00-2023</t>
  </si>
  <si>
    <t>dec1ccec-721d-42ce-afda-95c46caf3cda</t>
  </si>
  <si>
    <t>1084156-10-CL23</t>
  </si>
  <si>
    <t>EVALUACIONES MÉDICAS ANDALIÉN SUR</t>
  </si>
  <si>
    <t>1084156-2-LP23</t>
  </si>
  <si>
    <t>76.013.591-7</t>
  </si>
  <si>
    <t>SERVICIOS MEDICOS NEUROLOGICOS LIMITADA</t>
  </si>
  <si>
    <t>23-00-2023</t>
  </si>
  <si>
    <t>ec2ad95c-07a2-4945-903d-660ee8ad3382</t>
  </si>
  <si>
    <t>1084156-9-CL23</t>
  </si>
  <si>
    <t>76.262.193-2</t>
  </si>
  <si>
    <t>VILLAR Y GONZALEZ SERVICIOS MEDICOS LTDA</t>
  </si>
  <si>
    <t>30-00-2023</t>
  </si>
  <si>
    <t>bd66691a-6515-4a35-afc3-275125125099</t>
  </si>
  <si>
    <t>1084156-6-CL23</t>
  </si>
  <si>
    <t>1084156-11-LE23</t>
  </si>
  <si>
    <t>ff0f6263-ce8a-4b6c-acec-eb64cec9ed87</t>
  </si>
  <si>
    <t>1084156-21-CL23</t>
  </si>
  <si>
    <t>SERVICIO TRANSPORTE ESCOLAR 2023 ANDALIÉN SUR</t>
  </si>
  <si>
    <t>1084156-8-LR23</t>
  </si>
  <si>
    <t>8.526.372-2</t>
  </si>
  <si>
    <t>RICARDO DEL CARMEN VALDEBENITO SILVA</t>
  </si>
  <si>
    <t>03-00-2023</t>
  </si>
  <si>
    <t>31-00-2023</t>
  </si>
  <si>
    <t>7b067543-9632-4870-b5d2-bd1bfb591ca8</t>
  </si>
  <si>
    <t>1084156-22-CL23</t>
  </si>
  <si>
    <t>TRANSPORTE ESCOLAR 2023</t>
  </si>
  <si>
    <t>1084156-260-SE23</t>
  </si>
  <si>
    <t>bd621bd8-fa6f-44f4-8745-926967aed15f</t>
  </si>
  <si>
    <t>1084156-23-CL23</t>
  </si>
  <si>
    <t>1084156-252-SE23</t>
  </si>
  <si>
    <t>WALTER HERNÁN REBOLLEDO FIGUEROA</t>
  </si>
  <si>
    <t>c0550324-28e5-4475-b56a-e3167199f4be</t>
  </si>
  <si>
    <t>1084156-25-CL23</t>
  </si>
  <si>
    <t>JQ P02 00000 TRANSPORTE ESCOLAR MARZO 2023</t>
  </si>
  <si>
    <t>1084156-271-SE23</t>
  </si>
  <si>
    <t>0225c5b6-ee2f-4775-b0c4-34b0103c2c64</t>
  </si>
  <si>
    <t>1084156-14-CL23</t>
  </si>
  <si>
    <t>92baf083-6c94-41cb-a606-449190080db7</t>
  </si>
  <si>
    <t>1084156-15-CL23</t>
  </si>
  <si>
    <t>f2b63aa5-7699-40ed-a672-936f70f8c4e6</t>
  </si>
  <si>
    <t>1084156-16-CL23</t>
  </si>
  <si>
    <t>6077c15a-c7ae-4f73-bda5-a81f2b4658f9</t>
  </si>
  <si>
    <t>1084156-17-CL23</t>
  </si>
  <si>
    <t>17.843.738-0</t>
  </si>
  <si>
    <t>YORKA ESCARLETH VEJAR KRUMM</t>
  </si>
  <si>
    <t>ae93409a-0c82-4349-ac89-b38c4d3cad47</t>
  </si>
  <si>
    <t>1084156-18-CL23</t>
  </si>
  <si>
    <t>f53e183d-8d07-48ff-bfa4-1356213e2b20</t>
  </si>
  <si>
    <t>1084156-26-CL23</t>
  </si>
  <si>
    <t>SERVICIO CONTROL PLAGAS Y MANTENCIÓN ÁREAS VERDES</t>
  </si>
  <si>
    <t>1084156-76-LP22</t>
  </si>
  <si>
    <t>76.280.931-1</t>
  </si>
  <si>
    <t>MANTENCIÓN DEL ENTORNO JORGE MUÑOZ PINO E.I.R.L.</t>
  </si>
  <si>
    <t>1eb116ad-66c9-444a-bf79-5832c7c4057d</t>
  </si>
  <si>
    <t>1084156-19-CL23</t>
  </si>
  <si>
    <t>6bd4de77-93f5-44a8-9075-e20d2a894d0e</t>
  </si>
  <si>
    <t>1084156-20-CL23</t>
  </si>
  <si>
    <t>170318f8-8f15-47af-8a81-64f0473e0dab</t>
  </si>
  <si>
    <t>1084156-24-CL23</t>
  </si>
  <si>
    <t>JQ P02 00000 TRANSPORTE ESCOLAR, MARZO 2023</t>
  </si>
  <si>
    <t>1084156-249-SE23</t>
  </si>
  <si>
    <t>5bd95ae8-ed3c-44ba-a1c9-c23dbd5c8fad</t>
  </si>
  <si>
    <t>1084156-11-CL23</t>
  </si>
  <si>
    <t>Software Gestión de Personas</t>
  </si>
  <si>
    <t>1084156-4-LQ23</t>
  </si>
  <si>
    <t>01-00-2023</t>
  </si>
  <si>
    <t>31-00-2027</t>
  </si>
  <si>
    <t>72d24ceb-669f-41b5-9148-dd31b616029e</t>
  </si>
  <si>
    <t>1084156-4-CL23</t>
  </si>
  <si>
    <t>SERVICIOS DE MANTENIMIENTO Y CONTINGENCIA PARA EE</t>
  </si>
  <si>
    <t>1084156-1-LR23</t>
  </si>
  <si>
    <t>6e862c96-69a9-461a-bbbd-d184e502d242</t>
  </si>
  <si>
    <t>1084156-3-CL23</t>
  </si>
  <si>
    <t>SERVICIO INTERNET Y OTROS ANDALIEN SUR</t>
  </si>
  <si>
    <t>1084156-85-LP22</t>
  </si>
  <si>
    <t>8a3f7150-9eb3-4c37-b229-6dad63c089d5</t>
  </si>
  <si>
    <t>1084156-5-CL23</t>
  </si>
  <si>
    <t>SUMINISTRO DE LIBROS DE CLASES ANDALIÉN SUR</t>
  </si>
  <si>
    <t>1084156-6-LQ23</t>
  </si>
  <si>
    <t>15-00-2023</t>
  </si>
  <si>
    <t>9ccfc8bb-55d8-4b89-b8d1-95e7d8700991</t>
  </si>
  <si>
    <t>1084156-13-CL23</t>
  </si>
  <si>
    <t>SERVICIO MANTENCIÓN RECARGA Y ADQ. DE EXTINTORES</t>
  </si>
  <si>
    <t>1084156-80-LE22</t>
  </si>
  <si>
    <t>SEAL FIRE</t>
  </si>
  <si>
    <t>10-00-2023</t>
  </si>
  <si>
    <t>20275c86-6268-4c5f-aec0-ecbaa056e2d5</t>
  </si>
  <si>
    <t>1084156-12-CL23</t>
  </si>
  <si>
    <t>SERVICIO ADQ. INST. REPOS. DE VIDRIOS Y ESPEJOS</t>
  </si>
  <si>
    <t>1084156-79-LE22</t>
  </si>
  <si>
    <t>2bc4018b-5db9-45d9-97e0-d46a9ca80b41</t>
  </si>
  <si>
    <t>1084156-58-CL24</t>
  </si>
  <si>
    <t>SERVICIO AITO CONSERVACIÓN JOSÉ HIPÓLITO SALAS</t>
  </si>
  <si>
    <t>1084156-32-R123</t>
  </si>
  <si>
    <t>11-00-2022</t>
  </si>
  <si>
    <t>48c5132c-aa72-4688-8e3d-f9a94cff87e6</t>
  </si>
  <si>
    <t>1084156-37-CL22</t>
  </si>
  <si>
    <t>SUMINISTRO RECONOCIMIENTOS ANDALIÉN SUR</t>
  </si>
  <si>
    <t>1084156-84-LE22</t>
  </si>
  <si>
    <t>01-00-2022</t>
  </si>
  <si>
    <t>2560a425-6aae-4e66-9c06-220b8cf02c79</t>
  </si>
  <si>
    <t>1084156-35-CL22</t>
  </si>
  <si>
    <t>CONSERVACIÓN JARDIN INFANTIL BALMACEDA SAAVEDRA</t>
  </si>
  <si>
    <t>1084156-62-LP22</t>
  </si>
  <si>
    <t>09-00-2022</t>
  </si>
  <si>
    <t>2be4434c-0111-45ba-aa36-e3192674d58d</t>
  </si>
  <si>
    <t>1084156-34-CL22</t>
  </si>
  <si>
    <t>CONSERVACIÓN J.I. Y SALA CUNA LUZ DE LUNA</t>
  </si>
  <si>
    <t>1084156-63-LQ22</t>
  </si>
  <si>
    <t>03-00-2022</t>
  </si>
  <si>
    <t>7d2bad43-aae1-4759-b4d7-19899d987995</t>
  </si>
  <si>
    <t>1084156-33-CL22</t>
  </si>
  <si>
    <t>Seguros Bienes Inmuebles SLEP AS</t>
  </si>
  <si>
    <t>1084156-72-LQ22</t>
  </si>
  <si>
    <t>28-00-2022</t>
  </si>
  <si>
    <t>6915a8ac-065e-433a-b4bf-3039bc507b06</t>
  </si>
  <si>
    <t>1084156-36-CL22</t>
  </si>
  <si>
    <t>CONSERVACIÓN ESCUELA BÁSICA FLORIDA</t>
  </si>
  <si>
    <t>1084156-59-LR22</t>
  </si>
  <si>
    <t>76.800.029-8</t>
  </si>
  <si>
    <t>CONSTRUCTORA BELTRAN LIMITADA</t>
  </si>
  <si>
    <t>24-00-2022</t>
  </si>
  <si>
    <t>3c5f2bff-93aa-4490-ac0f-fb40650c2a05</t>
  </si>
  <si>
    <t>1084156-26-CL22</t>
  </si>
  <si>
    <t>TINTA IMPRESORAS SLEP ANDALIEN SUR</t>
  </si>
  <si>
    <t>1084156-39-LR22</t>
  </si>
  <si>
    <t>77.152.668-3</t>
  </si>
  <si>
    <t>COMERCIALIZADORA IGESCOM SPA</t>
  </si>
  <si>
    <t>abc62980-809b-4c5a-a4ff-787dd22998a1</t>
  </si>
  <si>
    <t>1084156-24-CL22</t>
  </si>
  <si>
    <t>7c6b0f95-1fee-4c81-8163-88ac499b2458</t>
  </si>
  <si>
    <t>1084156-25-CL22</t>
  </si>
  <si>
    <t>76.493.820-8</t>
  </si>
  <si>
    <t>IMPORTADORA INTERNATIONAL TECHNICS GRAPHICS LIMITADA</t>
  </si>
  <si>
    <t>20-00-2022</t>
  </si>
  <si>
    <t>10020724-5b9e-463d-aa8f-5571f4394bb1</t>
  </si>
  <si>
    <t>1084156-27-CL22</t>
  </si>
  <si>
    <t>MATERIALES DE FERRETERÍA ANDALIÉN SUR</t>
  </si>
  <si>
    <t>1084156-40-LR22</t>
  </si>
  <si>
    <t>14.205.876-6</t>
  </si>
  <si>
    <t>FERNANDO ALBERTO VELOSO OLIVA</t>
  </si>
  <si>
    <t>29-00-2022</t>
  </si>
  <si>
    <t>b0f99fbd-02d8-4e4a-8cee-3bc9f8a3c59d</t>
  </si>
  <si>
    <t>1084156-28-CL22</t>
  </si>
  <si>
    <t>SERVICIO DE CATERING ANDALIÉN SUR</t>
  </si>
  <si>
    <t>1084156-44-LE22</t>
  </si>
  <si>
    <t>76.826.422-8</t>
  </si>
  <si>
    <t>NAVARRETE Y MONSALVE LTDA.</t>
  </si>
  <si>
    <t>25-00-2022</t>
  </si>
  <si>
    <t>4c131b0a-d722-4d00-b036-00024cd6e2c6</t>
  </si>
  <si>
    <t>1084156-29-CL22</t>
  </si>
  <si>
    <t>SERVICIO DE TRANSPORTE ESCOLAR 2022 REZAGADOS</t>
  </si>
  <si>
    <t>1084156-43-LQ22</t>
  </si>
  <si>
    <t>34094524-bb43-4ee8-a9e8-2efafcb8fe07</t>
  </si>
  <si>
    <t>1084156-30-CL22</t>
  </si>
  <si>
    <t>29f0bc5f-cab2-4f79-a195-167ad2c5c3a0</t>
  </si>
  <si>
    <t>1084156-31-CL22</t>
  </si>
  <si>
    <t>f033bb83-9c8f-43db-abc9-ad1c76db3b4f</t>
  </si>
  <si>
    <t>1084156-22-CL22</t>
  </si>
  <si>
    <t>TEXTOS DE CALIGRAFÍA BATERÍAS Y OTROS SLEPAS</t>
  </si>
  <si>
    <t>1084156-35-LQ22</t>
  </si>
  <si>
    <t>a6d2a00e-5973-4500-a760-343c75170167</t>
  </si>
  <si>
    <t>1084156-29-CL23</t>
  </si>
  <si>
    <t>SERVICIO DE TRANSPORTE EVENTUAL ANDALIÉN SUR</t>
  </si>
  <si>
    <t>1084156-50-LE22</t>
  </si>
  <si>
    <t>21-00-2022</t>
  </si>
  <si>
    <t>180c6a78-ddd9-4d3f-8bc4-ddb424fe5930</t>
  </si>
  <si>
    <t>1084156-46-CL23</t>
  </si>
  <si>
    <t>CONSERVACIÓN ESCUELA ESPECIAL CHILE - ESPAÑA</t>
  </si>
  <si>
    <t>1084156-19-LE22</t>
  </si>
  <si>
    <t>12-00-2022</t>
  </si>
  <si>
    <t>18-00-2024</t>
  </si>
  <si>
    <t>7616a3a5-ed2e-4fc1-b6ff-db09833fb7e8</t>
  </si>
  <si>
    <t>1084156-23-CL22</t>
  </si>
  <si>
    <t>CONSERVACIÓN COMPLEMENTARIA RENÉ LOUVEL BERT</t>
  </si>
  <si>
    <t>1084156-38-LR22</t>
  </si>
  <si>
    <t>08-00-2022</t>
  </si>
  <si>
    <t>54658534-ae3f-4567-b770-1ee287508674</t>
  </si>
  <si>
    <t>1084156-20-CL22</t>
  </si>
  <si>
    <t>LEVANTAMIENTO ACTIVO FIJO Y ARRIENDO SW-HW INVENT.</t>
  </si>
  <si>
    <t>1084156-26-LQ22</t>
  </si>
  <si>
    <t>77.222.100-2</t>
  </si>
  <si>
    <t>FORTUNATO Y ASOCIADOS LIMITADA</t>
  </si>
  <si>
    <t>31-00-2022</t>
  </si>
  <si>
    <t>c0d628a1-4030-413b-801b-6998bc30a66c</t>
  </si>
  <si>
    <t>1084156-13-CL22</t>
  </si>
  <si>
    <t>INTERNET SATELITAL RURAL Y SEMIURBANO ANDALIÉN SUR</t>
  </si>
  <si>
    <t>1084156-2-LQ22</t>
  </si>
  <si>
    <t>92.580.000-7</t>
  </si>
  <si>
    <t>EMPRESA NACIONAL DE TELECOMUNICACIONES S A</t>
  </si>
  <si>
    <t>26-00-2022</t>
  </si>
  <si>
    <t>1d901350-7e33-4bc2-a880-01ea8f5ae4a9</t>
  </si>
  <si>
    <t>1084156-2-CL23</t>
  </si>
  <si>
    <t>CONSERVACIÓN COLEGIO GRAN BRETAÑA</t>
  </si>
  <si>
    <t>1084156-41-LR21</t>
  </si>
  <si>
    <t>19-00-2022</t>
  </si>
  <si>
    <t>9bda3c14-f33d-4b61-b284-af8a3177173e</t>
  </si>
  <si>
    <t>1084156-32-CL22</t>
  </si>
  <si>
    <t>EVALUACIONES MÉDICAS A ALUMNOS PIE DE EE SLEP AS</t>
  </si>
  <si>
    <t>1084156-34-LE22</t>
  </si>
  <si>
    <t>18-00-2022</t>
  </si>
  <si>
    <t>30-00-2022</t>
  </si>
  <si>
    <t>c02d2c8d-e217-4c5d-891a-2f370c87cf93</t>
  </si>
  <si>
    <t>1084156-2-CL22</t>
  </si>
  <si>
    <t>SERV. MANTENIMIENTO Y CONTINGENCIA EE ANDALIÉN SUR</t>
  </si>
  <si>
    <t>1084156-15-LR22</t>
  </si>
  <si>
    <t>42447428-064c-4742-99c5-623007a47138</t>
  </si>
  <si>
    <t>1084156-19-CL22</t>
  </si>
  <si>
    <t>SERVICIO PRODUCCIÓN EVENTOS ANDALIÉN SUR</t>
  </si>
  <si>
    <t>1084156-24-LE22</t>
  </si>
  <si>
    <t>bb5b4179-4db8-46db-8a92-204e0d48685c</t>
  </si>
  <si>
    <t>1084156-7-CL22</t>
  </si>
  <si>
    <t>EVALUACIONES MÉDICAS A ALUMNOS DE ESTABLECIMIENTOS EDICACIONALES DEL SERVICIO LOCAL</t>
  </si>
  <si>
    <t>1084156-16-LP22</t>
  </si>
  <si>
    <t>22-00-2022</t>
  </si>
  <si>
    <t>81907016-5258-40c8-b09b-c7ad1a4c654e</t>
  </si>
  <si>
    <t>1084156-21-CL22</t>
  </si>
  <si>
    <t>SERVICIO CONTROL QUIRÓPTEROS ANDALIÉN SUR</t>
  </si>
  <si>
    <t>1084156-27-LE22</t>
  </si>
  <si>
    <t>21-00-2024</t>
  </si>
  <si>
    <t>3f15fc64-ca92-4734-90f5-b5aac41bbfff</t>
  </si>
  <si>
    <t>1084156-3-CL22</t>
  </si>
  <si>
    <t>1084156-9-LR22</t>
  </si>
  <si>
    <t>17-00-2022</t>
  </si>
  <si>
    <t>db549e73-601f-4cb9-becd-18b43e307096</t>
  </si>
  <si>
    <t>1084156-12-CL22</t>
  </si>
  <si>
    <t>TELEFONÍA FIJA IP ANDALIÉN SUR</t>
  </si>
  <si>
    <t>1084156-3-LQ22</t>
  </si>
  <si>
    <t>15-00-2022</t>
  </si>
  <si>
    <t>En ejecución (Modificado)</t>
  </si>
  <si>
    <t>021063d3-95c9-453d-8a76-c0568ecf13ba</t>
  </si>
  <si>
    <t>1084156-10-CL22</t>
  </si>
  <si>
    <t>76.780.486-5</t>
  </si>
  <si>
    <t>HUGHES DE CHILE</t>
  </si>
  <si>
    <t>d510122c-37c2-438e-8520-2a093c88c61d</t>
  </si>
  <si>
    <t>1084156-8-CL22</t>
  </si>
  <si>
    <t>Traslado de Materiales</t>
  </si>
  <si>
    <t>1084156-23-LE22</t>
  </si>
  <si>
    <t>10-00-2022</t>
  </si>
  <si>
    <t>e88bf184-46e4-4ee4-9411-cbe6906f90b7</t>
  </si>
  <si>
    <t>1084156-7-CL23</t>
  </si>
  <si>
    <t>RED DE DATOS ANDALIÉN SUR</t>
  </si>
  <si>
    <t>1084156-69-R122</t>
  </si>
  <si>
    <t>af5673b3-1601-4fcb-a9e8-5220728755af</t>
  </si>
  <si>
    <t>1084156-4-CL22</t>
  </si>
  <si>
    <t>SERVICIO SISTEMA CONTROL DE ASISTENCIA BIOMÉTRICO</t>
  </si>
  <si>
    <t>1084156-4-LQ22</t>
  </si>
  <si>
    <t>76.261.480-4</t>
  </si>
  <si>
    <t>SOLUCIONES EN SEGURIDAD LIMITADA</t>
  </si>
  <si>
    <t>f2077246-66ad-4a38-bdaf-524cbba64529</t>
  </si>
  <si>
    <t>1084156-14-CL22</t>
  </si>
  <si>
    <t>1084156-6-LP22</t>
  </si>
  <si>
    <t>a29bce42-6c37-4dbc-8e6f-c00d058da42e</t>
  </si>
  <si>
    <t>1084156-15-CL22</t>
  </si>
  <si>
    <t>76.769.358-3</t>
  </si>
  <si>
    <t>VICHUQUEN SERVICIOS SPA</t>
  </si>
  <si>
    <t>07-00-2022</t>
  </si>
  <si>
    <t>07-00-2024</t>
  </si>
  <si>
    <t>581cff85-4d05-4a71-9b85-ce92dd0d19e5</t>
  </si>
  <si>
    <t>1084156-18-CL22</t>
  </si>
  <si>
    <t>SERVICIO DE TRANSPORTE ESCOLAR ANDALIÉN SUR</t>
  </si>
  <si>
    <t>1084156-14-LR22</t>
  </si>
  <si>
    <t>02-00-2022</t>
  </si>
  <si>
    <t>73db9fa6-5c93-41c5-b2f6-634607916f64</t>
  </si>
  <si>
    <t>1084156-17-CL22</t>
  </si>
  <si>
    <t>912da5d8-6195-46de-99d3-db537cdc4120</t>
  </si>
  <si>
    <t>1084156-16-CL22</t>
  </si>
  <si>
    <t>SERVICIO ASEO OFICINAS SLEP ANDALIÉN SUR</t>
  </si>
  <si>
    <t>1084156-7-LP22</t>
  </si>
  <si>
    <t>77.478.262-1</t>
  </si>
  <si>
    <t>CLEAN A&amp;C SPA</t>
  </si>
  <si>
    <t>bad5f7e1-3501-44ec-a6af-85d31321eb77</t>
  </si>
  <si>
    <t>1084156-6-CL22</t>
  </si>
  <si>
    <t>INTERNET DEDICADO URBANO ANDALIÉN SUR</t>
  </si>
  <si>
    <t>1084156-1-LR22</t>
  </si>
  <si>
    <t>52ab67c5-b2fa-40bd-96fa-21b000f0ff4e</t>
  </si>
  <si>
    <t>1084156-9-CL22</t>
  </si>
  <si>
    <t>462fe33f-2e22-496f-bca0-5ab9151e3edf</t>
  </si>
  <si>
    <t>1084156-11-CL22</t>
  </si>
  <si>
    <t>96.773.990-1</t>
  </si>
  <si>
    <t>CMET TELECOMUNICACIONES S A</t>
  </si>
  <si>
    <t>59f1724b-7305-41f0-8e61-80451da6975b</t>
  </si>
  <si>
    <t>1084156-5-CL22</t>
  </si>
  <si>
    <t>SUMINISTRO DE LIMPIEZA Y MANTENIMIENTO DE CANALES</t>
  </si>
  <si>
    <t>1084156-10-LQ22</t>
  </si>
  <si>
    <t>23-00-2022</t>
  </si>
  <si>
    <t>ad43dedf-29e9-4a23-858a-9801c32e6f8d</t>
  </si>
  <si>
    <t>1084156-34-CL21</t>
  </si>
  <si>
    <t>CAPACITACIÓN TRASTORNOS DEL ESPECTRO AUTISTA ANDAL</t>
  </si>
  <si>
    <t>1084156-87-LE21</t>
  </si>
  <si>
    <t>81.494.400-k</t>
  </si>
  <si>
    <t>UNIVERSIDAD DE CONCEPCION</t>
  </si>
  <si>
    <t>24-00-2021</t>
  </si>
  <si>
    <t>25-00-2021</t>
  </si>
  <si>
    <t>e0d127b5-b6bc-4f7f-bc9d-73726e6d6855</t>
  </si>
  <si>
    <t>1084156-32-CL21</t>
  </si>
  <si>
    <t>CAPACITACIÓN GESTIÓN Y USO DEL DATO</t>
  </si>
  <si>
    <t>1084156-79-LE21</t>
  </si>
  <si>
    <t>71.915.800-5</t>
  </si>
  <si>
    <t>UNIVERSIDAD CATOLICA DE LA SANTISIMA CONCEPCION</t>
  </si>
  <si>
    <t>23-00-2021</t>
  </si>
  <si>
    <t>ff6052c8-373c-4547-96dd-423e1b77ca0f</t>
  </si>
  <si>
    <t>1084156-27-CL21</t>
  </si>
  <si>
    <t>CAPACITACIÓN INSTRUMENTOS DE DIAGNÓSTICO – ELECTIV</t>
  </si>
  <si>
    <t>1084156-60-LE21</t>
  </si>
  <si>
    <t>71.644.300-0</t>
  </si>
  <si>
    <t>UNIVERSIDAD DEL DESARROLLO</t>
  </si>
  <si>
    <t>22-00-2021</t>
  </si>
  <si>
    <t>99b21ffc-5492-4fa6-9d55-d6dee366a30c</t>
  </si>
  <si>
    <t>1084156-45-CL23</t>
  </si>
  <si>
    <t>CONSERVACIÓN JARDÍN PIECECITOS DE NIÑO, HUALQUI</t>
  </si>
  <si>
    <t>1084156-73-LQ21</t>
  </si>
  <si>
    <t>9c29fcf0-aa69-40be-90ed-a74b7f09a19a</t>
  </si>
  <si>
    <t>1084156-37-CL21</t>
  </si>
  <si>
    <t>TEXTOS ANDALIÉN SUR</t>
  </si>
  <si>
    <t>1084156-92-LE21</t>
  </si>
  <si>
    <t>11.682.311-k</t>
  </si>
  <si>
    <t>Miriam Angelica Medina Sanzana</t>
  </si>
  <si>
    <t>21-00-2021</t>
  </si>
  <si>
    <t>d0e01130-28cd-4cea-9daa-85f7a35d2409</t>
  </si>
  <si>
    <t>1084156-35-CL21</t>
  </si>
  <si>
    <t>KIT PURIFICADOR AIRE - MEDIDOR CO2 ANDALIÉN SUR</t>
  </si>
  <si>
    <t>1084156-88-LE21</t>
  </si>
  <si>
    <t>92.999.000-5</t>
  </si>
  <si>
    <t>IMPORTADORA Y DISTRIBUIDORA ARQUIMED LTDA</t>
  </si>
  <si>
    <t>20-00-2021</t>
  </si>
  <si>
    <t>9aa93467-dc8a-41b2-967a-2e5e3fca6a3e</t>
  </si>
  <si>
    <t>1084156-36-CL21</t>
  </si>
  <si>
    <t>Software microsoft de acuerdo a Bases</t>
  </si>
  <si>
    <t>1084156-89-LE21</t>
  </si>
  <si>
    <t>76.128.361-8</t>
  </si>
  <si>
    <t>ASESORIAS ARS B Y R LIMITADA</t>
  </si>
  <si>
    <t>17-00-2021</t>
  </si>
  <si>
    <t>18-00-2021</t>
  </si>
  <si>
    <t>c84910e2-d6a0-438c-a877-809d38c364a0</t>
  </si>
  <si>
    <t>1084156-10-CL24</t>
  </si>
  <si>
    <t>Seguros de Vehículos, SLEP AS</t>
  </si>
  <si>
    <t>1084156-74-LE21</t>
  </si>
  <si>
    <t>16-00-2021</t>
  </si>
  <si>
    <t>2299586d-9536-4873-8ecb-c91f17ececa6</t>
  </si>
  <si>
    <t>1084156-33-CL21</t>
  </si>
  <si>
    <t>VESTUARIO ANDALIÉN SUR</t>
  </si>
  <si>
    <t>1084156-86-LP21</t>
  </si>
  <si>
    <t>10-00-2021</t>
  </si>
  <si>
    <t>30-00-2021</t>
  </si>
  <si>
    <t>723226f0-db70-42cd-9cb7-cadd56d10641</t>
  </si>
  <si>
    <t>1084156-15-CL21</t>
  </si>
  <si>
    <t>CONSERVACIÓN ESCUELA DIEGO PORTALES PALAZUELOS</t>
  </si>
  <si>
    <t>1084156-57-LR21</t>
  </si>
  <si>
    <t>77.043.132-8</t>
  </si>
  <si>
    <t>CONSTRUCTORA ALTO EL PARRÓN SPA</t>
  </si>
  <si>
    <t>31ecf4d6-8e83-4c7a-b7cc-d64a05ae5e5e</t>
  </si>
  <si>
    <t>1084156-2-CL21</t>
  </si>
  <si>
    <t>ADQUISICIÓN DISPENSADORES Y BASUREROS ANDALIEN SUR</t>
  </si>
  <si>
    <t>1084156-45-LE21</t>
  </si>
  <si>
    <t>76.194.668-4</t>
  </si>
  <si>
    <t>IMPORTADOR EXPORTADOR COMERCIALIZADORA DE PRODUCTOS &amp; SERVICIOS PABLO</t>
  </si>
  <si>
    <t>29-00-2021</t>
  </si>
  <si>
    <t>99bcf3b8-bd26-4cae-973e-f5d3de9ac6b3</t>
  </si>
  <si>
    <t>1084156-28-CL23</t>
  </si>
  <si>
    <t>CONSERVACIÓN COLEGIO ESPAÑA CONCEPCION</t>
  </si>
  <si>
    <t>1084156-43-LR21</t>
  </si>
  <si>
    <t>cccfc98b-dfed-4d65-819e-d1d4a3d0a139</t>
  </si>
  <si>
    <t>1084156-13-CL21</t>
  </si>
  <si>
    <t>Arriendo de Fotocopiadoras, SLEP AS</t>
  </si>
  <si>
    <t>1084156-49-LR21</t>
  </si>
  <si>
    <t>02-00-2021</t>
  </si>
  <si>
    <t>02-00-2024</t>
  </si>
  <si>
    <t>e1beb14e-2c70-446e-9085-32b9347fbd50</t>
  </si>
  <si>
    <t>1084156-17-CL21</t>
  </si>
  <si>
    <t>CONSERVACIÓN LICEO DE NIÑAS</t>
  </si>
  <si>
    <t>1084156-32-LR21</t>
  </si>
  <si>
    <t>28-00-2021</t>
  </si>
  <si>
    <t>754c8c07-5b3f-4462-8ddb-a6e12296c50e</t>
  </si>
  <si>
    <t>1084156-26-CL21</t>
  </si>
  <si>
    <t>SERVICIO DE CAPACITACIÓN ANDALIÉN SUR</t>
  </si>
  <si>
    <t>1084156-47-LE21</t>
  </si>
  <si>
    <t>09-00-2021</t>
  </si>
  <si>
    <t>77e35a50-51b1-4080-a458-96bf15bd91eb</t>
  </si>
  <si>
    <t>1084156-28-CL21</t>
  </si>
  <si>
    <t>PLATAFORMA WEB DE PRUEBAS CURRICULARES Y ENSAYOS</t>
  </si>
  <si>
    <t>1084156-67-LE21</t>
  </si>
  <si>
    <t>76.051.644-9</t>
  </si>
  <si>
    <t>INGENIERIA DE SISTEMAS OPEN GREEN ROAD S.A.</t>
  </si>
  <si>
    <t>31-00-2021</t>
  </si>
  <si>
    <t>64d1589e-b252-4a0b-9d9d-6b5ccc30a8d4</t>
  </si>
  <si>
    <t>1084156-20-CL21</t>
  </si>
  <si>
    <t>SERVICIO DE TRANSPORTE ESCOLAR ANDALIÉN SUR, 2DO S</t>
  </si>
  <si>
    <t>1084156-59-LE21</t>
  </si>
  <si>
    <t>EVARISTO IVAN ONATE VASQUEZ</t>
  </si>
  <si>
    <t>48ca3b5e-36aa-4bd0-9336-f170323131eb</t>
  </si>
  <si>
    <t>1084156-9-CL21</t>
  </si>
  <si>
    <t>CONSERVACION INTEGRAL ESCUELA BÉLGICA, CHIGUAYANTE</t>
  </si>
  <si>
    <t>1084156-35-LQ21</t>
  </si>
  <si>
    <t>81c232fa-2015-4e73-ab33-b39256b08ff0</t>
  </si>
  <si>
    <t>1084156-19-CL21</t>
  </si>
  <si>
    <t>Arriendo de Computadores, SLEP</t>
  </si>
  <si>
    <t>1084156-55-LQ21</t>
  </si>
  <si>
    <t>13-00-2021</t>
  </si>
  <si>
    <t>13-00-2022</t>
  </si>
  <si>
    <t>a7c0d637-fe10-4093-9b34-0720888e6c4f</t>
  </si>
  <si>
    <t>1084156-16-CL21</t>
  </si>
  <si>
    <t>SERVICIO ADQUISICIÓN, INSTALACIÓN Y REP. VIDRIOS</t>
  </si>
  <si>
    <t>1084156-26-LE21</t>
  </si>
  <si>
    <t>27-00-2021</t>
  </si>
  <si>
    <t>7349af82-2025-46f3-b43e-ffe9c6028415</t>
  </si>
  <si>
    <t>1084156-25-CL21</t>
  </si>
  <si>
    <t>Kit Robot para salas hibridas</t>
  </si>
  <si>
    <t>1084156-46-LE21</t>
  </si>
  <si>
    <t>d04c3521-c91e-441b-84cc-f6ca78d50929</t>
  </si>
  <si>
    <t>1084156-24-CL21</t>
  </si>
  <si>
    <t>SERVICIO PRODUCCIÓN FESTIVAL VOZ Y CUECA ANDALIEN</t>
  </si>
  <si>
    <t>1084156-39-LE21</t>
  </si>
  <si>
    <t>76.846.692-0</t>
  </si>
  <si>
    <t>ALMENDRA ASOCIADOS SPA</t>
  </si>
  <si>
    <t>409f11b7-49d4-43ec-b9d8-b9dde5d29314</t>
  </si>
  <si>
    <t>1084156-7-CL21</t>
  </si>
  <si>
    <t>1084156-27-LR21</t>
  </si>
  <si>
    <t>11-00-2021</t>
  </si>
  <si>
    <t>fb145b16-f592-460f-aa03-cb58d8397066</t>
  </si>
  <si>
    <t>1084156-22-CL21</t>
  </si>
  <si>
    <t>ALCOHOL SLEP ANDALIÉN SUR</t>
  </si>
  <si>
    <t>1084156-34-LE21</t>
  </si>
  <si>
    <t>91.575.000-1</t>
  </si>
  <si>
    <t>SOCOFAR S A</t>
  </si>
  <si>
    <t>Medicamentos / Insumos Hospitalarios</t>
  </si>
  <si>
    <t>04-00-2021</t>
  </si>
  <si>
    <t>2ad4be79-0955-4ec5-8d52-4df18320477f</t>
  </si>
  <si>
    <t>1084156-18-CL21</t>
  </si>
  <si>
    <t>SERVICIO DE TRANSPORTE ESCOLAR AS, 2DO SEMESTRE</t>
  </si>
  <si>
    <t>1084156-36-LR21</t>
  </si>
  <si>
    <t>05-00-2021</t>
  </si>
  <si>
    <t>b2d07b2c-16a2-444f-8faf-148ed7969efb</t>
  </si>
  <si>
    <t>1084156-12-CL21</t>
  </si>
  <si>
    <t>ADQUISICIÓN KIT TECNOLOGÍA ANDALIEN SUR</t>
  </si>
  <si>
    <t>1084156-40-LQ21</t>
  </si>
  <si>
    <t>96.523.180-3</t>
  </si>
  <si>
    <t>OPCIONES SA SISTEMAS DE INFORMACION</t>
  </si>
  <si>
    <t>07-00-2021</t>
  </si>
  <si>
    <t>310aad37-26b9-4309-806d-d54c6cea0859</t>
  </si>
  <si>
    <t>1084156-23-CL21</t>
  </si>
  <si>
    <t>PIZARRAS ACRÍLICAS SLEP ANDALIEN SUR</t>
  </si>
  <si>
    <t>1084156-38-LE21</t>
  </si>
  <si>
    <t>77.068.691-1</t>
  </si>
  <si>
    <t>COMERCIAL E INDUSTRIAL AYA LIMITADA</t>
  </si>
  <si>
    <t>eea4de32-c274-4319-943a-f292af0cad5d</t>
  </si>
  <si>
    <t>1084156-21-CL21</t>
  </si>
  <si>
    <t>ASTILLAS SLEP ANDALIEN SUR</t>
  </si>
  <si>
    <t>1084156-33-LE21</t>
  </si>
  <si>
    <t>76.472.895-5</t>
  </si>
  <si>
    <t>RADIATA FOREST SPA</t>
  </si>
  <si>
    <t>dca5eafb-ce15-4033-8c08-7fd2094d99fc</t>
  </si>
  <si>
    <t>1084156-6-CL21</t>
  </si>
  <si>
    <t>1084156-25-LQ21</t>
  </si>
  <si>
    <t>59eeca98-e30f-42f4-b926-338e7da54178</t>
  </si>
  <si>
    <t>1084156-10-CL21</t>
  </si>
  <si>
    <t>Servicio Internet Movil BAM, SLEP Andalien Sur</t>
  </si>
  <si>
    <t>1084156-22-LR21</t>
  </si>
  <si>
    <t>76.124.890-1</t>
  </si>
  <si>
    <t>TELEFONICA MOVILES CHILE S.A.</t>
  </si>
  <si>
    <t>01-00-2021</t>
  </si>
  <si>
    <t>d0a5d5fe-f1d3-4569-a58b-ebf3d169138f</t>
  </si>
  <si>
    <t>1084156-4-CL21</t>
  </si>
  <si>
    <t>TEXTOS DE CALIGRAFÍA, BATERÍAS Y OTROS</t>
  </si>
  <si>
    <t>1084156-17-LP21</t>
  </si>
  <si>
    <t>83.171.800-5</t>
  </si>
  <si>
    <t>LIBRERIA EDUARDO ALBERS LTDA</t>
  </si>
  <si>
    <t>ef4b0e97-0143-4fc4-8635-1bbecd977fe1</t>
  </si>
  <si>
    <t>1084156-3-CL21</t>
  </si>
  <si>
    <t>EVALUACIONES MÉDICAS A ALUMNOS PIE de EE SLEP AS</t>
  </si>
  <si>
    <t>1084156-12-LP21</t>
  </si>
  <si>
    <t>19-00-2021</t>
  </si>
  <si>
    <t>be2df599-a693-4d2a-b32d-24648622fc9c</t>
  </si>
  <si>
    <t>1084156-5-CL21</t>
  </si>
  <si>
    <t>Servicio Arriendo Tablet SLEP Andalien SUR</t>
  </si>
  <si>
    <t>1084156-20-LQ21</t>
  </si>
  <si>
    <t>12-00-2021</t>
  </si>
  <si>
    <t>561d892b-162a-4fd0-8ba5-275f73912017</t>
  </si>
  <si>
    <t>1084156-8-CL21</t>
  </si>
  <si>
    <t>1084156-2-LR21</t>
  </si>
  <si>
    <t>77.086.095-4</t>
  </si>
  <si>
    <t>DALUZ SPA</t>
  </si>
  <si>
    <t>572ed4c4-b374-4dbb-a0fe-b7e9b3d6e099</t>
  </si>
  <si>
    <t>1084156-31-CL21</t>
  </si>
  <si>
    <t>PULVERIZADOR ESPALDA SLEP ANDALIEN SUR</t>
  </si>
  <si>
    <t>1084156-9-LE21</t>
  </si>
  <si>
    <t>76.876.186-8</t>
  </si>
  <si>
    <t>DISTRIBUIDORA DE PRODUCTOS ELECTRONICOS Y MAQUINAR</t>
  </si>
  <si>
    <t>073559f7-9315-45cc-9fec-7bfa5c262ade</t>
  </si>
  <si>
    <t>1084156-1-CL21</t>
  </si>
  <si>
    <t>1084156-10-LP21</t>
  </si>
  <si>
    <t>76.167.938-4</t>
  </si>
  <si>
    <t>IMPORTACIONES JOSE WENCESLAO KLAIBER ESPERGUEL EIRL</t>
  </si>
  <si>
    <t>51474c28-0f7d-4f21-8e6b-55d4b8286174</t>
  </si>
  <si>
    <t>1084156-11-CL21</t>
  </si>
  <si>
    <t>CUBÍCULOS DE ACRÍLICO SLEP ANDALIEN SUR</t>
  </si>
  <si>
    <t>1084156-3-LP21</t>
  </si>
  <si>
    <t>12.700.508-7</t>
  </si>
  <si>
    <t>DENIZ MARCELO NUNEZ UBAL</t>
  </si>
  <si>
    <t>15-00-2021</t>
  </si>
  <si>
    <t>ab01c619-9670-4849-907a-379770389935</t>
  </si>
  <si>
    <t>1084156-14-CL21</t>
  </si>
  <si>
    <t>SERVICIO DE ARRIENDO TABLET CON INTERNET ANDALIÉN</t>
  </si>
  <si>
    <t>1084156-5-LQ21</t>
  </si>
  <si>
    <t>78.703.410-1</t>
  </si>
  <si>
    <t>TELEFONICA EMPRESAS CHILE SA</t>
  </si>
  <si>
    <t>483681e1-48f4-4f3e-a619-b654cd1cf53f</t>
  </si>
  <si>
    <t>1084156-30-CL21</t>
  </si>
  <si>
    <t>Libros de clases y otros para EE del SLEP AS</t>
  </si>
  <si>
    <t>1084156-8-LE21</t>
  </si>
  <si>
    <t>cecbedeb-8b8c-4b02-a034-9a907af3a170</t>
  </si>
  <si>
    <t>1084156-29-CL21</t>
  </si>
  <si>
    <t>SERVICIO CONTROL DE PLAGAS SLEP ANDALIEN SUR</t>
  </si>
  <si>
    <t>1084156-6-LE21</t>
  </si>
  <si>
    <t>40190857-bf74-4d37-b00c-e2a8887dc351</t>
  </si>
  <si>
    <t>ATACAMA.xlsx</t>
  </si>
  <si>
    <t>1171166-6-CL25</t>
  </si>
  <si>
    <t>VAA/P02 SLEP/ CONTRATACIÓN DE SERVICIOS DE TRASLADO DE ESTABLECIMIENTOS EDUCACIONALES, SLEP ATACAMA</t>
  </si>
  <si>
    <t>1171166-104-SE25</t>
  </si>
  <si>
    <t>77.569.325-8</t>
  </si>
  <si>
    <t>TRANSPORTES GLOBAL PRO SPA</t>
  </si>
  <si>
    <t>P02 SLEP ATACAMA</t>
  </si>
  <si>
    <t>Atacama</t>
  </si>
  <si>
    <t>0352df01-0f3c-4a8a-807d-0a95adfcec1b</t>
  </si>
  <si>
    <t>1171166-7-CL25</t>
  </si>
  <si>
    <t>TRASLADO DE ESTUDIANTES DE ESTABLECIMIENTOS EDUC.</t>
  </si>
  <si>
    <t>1171166-18-LR24</t>
  </si>
  <si>
    <t>76.906.260-2</t>
  </si>
  <si>
    <t>TRANSPORTES 3 NORTES LTDA</t>
  </si>
  <si>
    <t>bcfabcdf-564a-4023-8e3f-d90c46f8eaa2</t>
  </si>
  <si>
    <t>1171166-8-CL25</t>
  </si>
  <si>
    <t>7.719.374-k</t>
  </si>
  <si>
    <t>RIGOBERTO RIVERA LÓPEZ</t>
  </si>
  <si>
    <t>ad8ed66e-f7b1-461a-bb59-08e81f46e8d7</t>
  </si>
  <si>
    <t>1171166-9-CL25</t>
  </si>
  <si>
    <t>11.260.193-7</t>
  </si>
  <si>
    <t>FERNANDO VALENTÍN ALCAYAGA GUAJARDO</t>
  </si>
  <si>
    <t>9c42b49b-b386-4acc-906d-6b47cdf26bb1</t>
  </si>
  <si>
    <t>1171166-10-CL25</t>
  </si>
  <si>
    <t>77.500.495-9</t>
  </si>
  <si>
    <t>TRANSPORTES VALDES &amp; CABRERA SPA</t>
  </si>
  <si>
    <t>bdecda8f-52af-4ab7-baff-b8bea224a40e</t>
  </si>
  <si>
    <t>1171166-11-CL25</t>
  </si>
  <si>
    <t>8.240.674-3</t>
  </si>
  <si>
    <t>DAVID ALEJANDRO FÁBREGA OCARANZA</t>
  </si>
  <si>
    <t>badfe037-e1e6-459f-ac21-32e230f0b7ec</t>
  </si>
  <si>
    <t>1171166-12-CL25</t>
  </si>
  <si>
    <t>8.852.745-3</t>
  </si>
  <si>
    <t>EUGENIO DEL CARMEN VENECIANO PENA</t>
  </si>
  <si>
    <t>4e010107-20fc-4160-b1e5-5645fab4d1ff</t>
  </si>
  <si>
    <t>1171166-13-CL25</t>
  </si>
  <si>
    <t>f1647902-d386-47fc-a02e-dd4fd48fa8e5</t>
  </si>
  <si>
    <t>1171166-2-CL25</t>
  </si>
  <si>
    <t>CONVENIO DE SUMINISTRO PARA EL SERVICIO DE GUARDIA</t>
  </si>
  <si>
    <t>1171166-1-LR25</t>
  </si>
  <si>
    <t>77.294.468-3</t>
  </si>
  <si>
    <t>LIMUHUMMER SPA</t>
  </si>
  <si>
    <t>3698c45a-eb2e-4e6a-a721-2113f78464ea</t>
  </si>
  <si>
    <t>1171166-5-CL25</t>
  </si>
  <si>
    <t>SERVICIO DE MANTENCIÓN ÁREAS VERDES</t>
  </si>
  <si>
    <t>1171166-14-LR24</t>
  </si>
  <si>
    <t>83621e3e-6a84-40ca-b154-83fb46f6bb8b</t>
  </si>
  <si>
    <t>1133261-2-CL25</t>
  </si>
  <si>
    <t>SERVICIO DE ALMACENAJE DE MERCANCÍAS</t>
  </si>
  <si>
    <t>1133261-6-LP24</t>
  </si>
  <si>
    <t>76.302.189-0</t>
  </si>
  <si>
    <t>SOCIEDAD COMERCIAL NORTPLASTIC LTDA</t>
  </si>
  <si>
    <t>SERVICIO LOCAL DE EDUCACION PÚBLICA DE ATACAMA</t>
  </si>
  <si>
    <t>870a9981-9b76-4ddb-bead-0669c87f8bc0</t>
  </si>
  <si>
    <t>1171166-5-CL24</t>
  </si>
  <si>
    <t>MEJORAMIENTO REGULARIZACION DE INSTALACION DE GAS</t>
  </si>
  <si>
    <t>1171166-19-LQ24</t>
  </si>
  <si>
    <t>76.355.751-0</t>
  </si>
  <si>
    <t>INGENIERIA Y SERVICIOS PROPANO LIMITADA</t>
  </si>
  <si>
    <t>26-00-2025</t>
  </si>
  <si>
    <t>15465cb7-2881-40d3-b9e6-54159ac1448d</t>
  </si>
  <si>
    <t>1171166-3-CL25</t>
  </si>
  <si>
    <t>SERVICIO DE MANTENIMIENTO PARA LOS ESTABLECIMIENTO</t>
  </si>
  <si>
    <t>1171166-10-LR24</t>
  </si>
  <si>
    <t>76.469.516-k</t>
  </si>
  <si>
    <t>ACTIVIDADES DE ARQUITECTURA E INGENIERIA Y OTRAS ACTIVIDADES TÉCNICAS</t>
  </si>
  <si>
    <t>2cf409e1-0ea1-4e1d-8aa5-fdf7188c79d7</t>
  </si>
  <si>
    <t>1171166-4-CL25</t>
  </si>
  <si>
    <t>78.747.370-9</t>
  </si>
  <si>
    <t>AMFFAL SPA</t>
  </si>
  <si>
    <t>a50361c4-c365-497f-8ad1-dcb802a78a6c</t>
  </si>
  <si>
    <t>1171166-4-CL24</t>
  </si>
  <si>
    <t>CATASTRO Y ACTUALIZACIÓN PARA ELEVADORES</t>
  </si>
  <si>
    <t>1171166-11-LQ24</t>
  </si>
  <si>
    <t>77.070.279-8</t>
  </si>
  <si>
    <t>ROJAS COHEN INGENIERIA EN ASCENSORES Y ESCALERAS MECANICAS SPA</t>
  </si>
  <si>
    <t>a2b2feb1-fca7-4b56-83c2-542fe61cdbda</t>
  </si>
  <si>
    <t>1171166-2-CL24</t>
  </si>
  <si>
    <t>1171166-2-LR24</t>
  </si>
  <si>
    <t>3ec59e0a-7652-49a3-b309-ec2b5f5b15a8</t>
  </si>
  <si>
    <t>1176812-1-CL24</t>
  </si>
  <si>
    <t>VAA/ P02 JUNJI / REX. N° 192, AUTORIZA TRATO DIRECTO "SERVICIO DE ARRIENDO DE EQUIPOS MULTIFUNCIONAL</t>
  </si>
  <si>
    <t>1176812-99-SE24</t>
  </si>
  <si>
    <t>76.261.184-8</t>
  </si>
  <si>
    <t>COMERCIAL,INMOBILIARIA, INVERSIONES Y SERVICIOS IM</t>
  </si>
  <si>
    <t>P02 JUNJI ATACAMA</t>
  </si>
  <si>
    <t>856451d5-0963-44dd-be6a-9119220f9128</t>
  </si>
  <si>
    <t>1172445-2-CL24</t>
  </si>
  <si>
    <t>VAA/ P02 SEP / REX. N° 192, AUTORIZA TRATO DIRECTO "SERVICIO DE ARRIENDO DE EQUIPOS MULTIFUNCIONALES</t>
  </si>
  <si>
    <t>1172445-399-SE24</t>
  </si>
  <si>
    <t>P02 SEP ATACAMA</t>
  </si>
  <si>
    <t>f26e15f6-6f06-429b-8bb8-6b474052f5d2</t>
  </si>
  <si>
    <t>1176812-2-CL24</t>
  </si>
  <si>
    <t>VAA/ P02 JUNJI/ REX. N° 718, SERVICIO INTEGRADO DE CONTROL DE PLAGAS PARA LOS ESTABLECIMIENTOS EDUCA</t>
  </si>
  <si>
    <t>1176812-100-SE24</t>
  </si>
  <si>
    <t>76.470.297-2</t>
  </si>
  <si>
    <t>AGROSERVICIOS CAPURRO SpA</t>
  </si>
  <si>
    <t>948fa5f6-4b8c-466a-9ca6-fb64f85711d2</t>
  </si>
  <si>
    <t>1171166-3-CL24</t>
  </si>
  <si>
    <t>VAA/ P02 SLEP/ REX. N° 718, SERVICIO INTEGRADO DE CONTROL DE PLAGAS PARA LOS ESTABLECIMIENTOS EDUCAC</t>
  </si>
  <si>
    <t>1171166-286-SE24</t>
  </si>
  <si>
    <t>7defcfd9-c36c-4d89-a7a7-17b6aff5a4ee</t>
  </si>
  <si>
    <t>1133261-2-CL24</t>
  </si>
  <si>
    <t>VAA/ P01/ REX. N° 718, SERVICIO INTEGRADO DE CONTROL DE PLAGAS PARA LOS ESTABLECIMIENTOS EDUCACIONAL</t>
  </si>
  <si>
    <t>1133261-82-SE24</t>
  </si>
  <si>
    <t>eaf4ae81-ab6f-4055-bed6-6384702605e8</t>
  </si>
  <si>
    <t>1171166-9-CL22</t>
  </si>
  <si>
    <t>Habilitación y Mantención de Elevadores de los EE</t>
  </si>
  <si>
    <t>1171166-5-LQ22</t>
  </si>
  <si>
    <t>14-00-2022</t>
  </si>
  <si>
    <t>7ddf1047-3c52-4b6c-b312-f669d3bca601</t>
  </si>
  <si>
    <t>1171166-11-CL22</t>
  </si>
  <si>
    <t>Convenio de suministro para las impresoras de los establecimientos educacionales y oficinas administ</t>
  </si>
  <si>
    <t>1171166-18-LQ22</t>
  </si>
  <si>
    <t>07-00-2023</t>
  </si>
  <si>
    <t>79cd17fb-2c6f-4084-b956-554bce79eb12</t>
  </si>
  <si>
    <t>1171166-10-CL22</t>
  </si>
  <si>
    <t>SERV. MANTENCIÓN DE AREAS VERDES</t>
  </si>
  <si>
    <t>1171166-46-LR21</t>
  </si>
  <si>
    <t>04-00-2022</t>
  </si>
  <si>
    <t>2dd808fa-d3ff-4a93-be73-275655331acb</t>
  </si>
  <si>
    <t>1171166-8-CL22</t>
  </si>
  <si>
    <t>SERVICIO DE MANTENIMIENTO EE Y JARDINES INFANTILES DE LAS COMUNAS DE COPIAPO CHAÑARAL D. DE ALMAGRO</t>
  </si>
  <si>
    <t>1171166-10-LR22</t>
  </si>
  <si>
    <t>d472a50c-5295-48fe-be89-ad7d91bece1d</t>
  </si>
  <si>
    <t>1171166-7-CL22</t>
  </si>
  <si>
    <t>SERVICIO LIMPIEZA Y MANTENIMIENTO DEL SISTEMA DES</t>
  </si>
  <si>
    <t>1171166-4-LR22</t>
  </si>
  <si>
    <t>e6db47f2-df88-4b00-8c0f-1e03ce778aa8</t>
  </si>
  <si>
    <t>1171166-3-CL22</t>
  </si>
  <si>
    <t>SERVICIO DE CONTROL DE PLAGAS</t>
  </si>
  <si>
    <t>1171166-44-LR21</t>
  </si>
  <si>
    <t>76.676.679-K</t>
  </si>
  <si>
    <t>AVC CONTROL DE PLAGAS SPA</t>
  </si>
  <si>
    <t>56dc70c1-11d8-4412-8435-01931965f9b9</t>
  </si>
  <si>
    <t>1171166-6-CL22</t>
  </si>
  <si>
    <t>Instalaciones de Gas en EE y Jardines V.T.F</t>
  </si>
  <si>
    <t>1171166-6-LQ22</t>
  </si>
  <si>
    <t>76.905.299-2</t>
  </si>
  <si>
    <t>R Y M INSTALACIONES SPA</t>
  </si>
  <si>
    <t>f2e72e2b-bcaf-45a2-9e20-25b8b23e6951</t>
  </si>
  <si>
    <t>1176811-1-CL22</t>
  </si>
  <si>
    <t>SERVICIO DE EVALUACIÓN MÉDICO ESPECIALIDADES</t>
  </si>
  <si>
    <t>1176811-2-LQ22</t>
  </si>
  <si>
    <t>76.841.286-3</t>
  </si>
  <si>
    <t>CAMILLAS CLINICAS SPA</t>
  </si>
  <si>
    <t>P02 PIE ATACAMA</t>
  </si>
  <si>
    <t>11b90850-1be7-4a80-9e3b-a222750baca9</t>
  </si>
  <si>
    <t>1171166-5-CL22</t>
  </si>
  <si>
    <t>SERVICIO DE ARRIENDO DE EQUIPOS MULTIFUNCIONALES</t>
  </si>
  <si>
    <t>1171166-47-LR21</t>
  </si>
  <si>
    <t>COMERCIAL,INMOBILIARIA, INVERSIONES Y SERVICIOS IMPROSOLUCIONES SPA</t>
  </si>
  <si>
    <t>17-00-2023</t>
  </si>
  <si>
    <t>55c52936-1c99-46b9-bf36-8474c061fb24</t>
  </si>
  <si>
    <t>1133261-2-CL22</t>
  </si>
  <si>
    <t>Servicio de Arriendo de Contenedores</t>
  </si>
  <si>
    <t>1133261-5-LQ22</t>
  </si>
  <si>
    <t>77.013.565-6</t>
  </si>
  <si>
    <t>SADISA SPA</t>
  </si>
  <si>
    <t>e08d3b54-36f3-4310-afd5-aaef285ebd76</t>
  </si>
  <si>
    <t>1171166-4-CL22</t>
  </si>
  <si>
    <t>SERVICIOS DE ASEO Y DESINFECCIÓN</t>
  </si>
  <si>
    <t>1171166-45-LR21</t>
  </si>
  <si>
    <t>11-00-2023</t>
  </si>
  <si>
    <t>8c3cad04-b53e-46fa-a6b7-26132a631e95</t>
  </si>
  <si>
    <t>1171166-2-CL22</t>
  </si>
  <si>
    <t>SERVICIOS DE PLATAFORMA PARA LA GESTIÓN EDUCATIVA</t>
  </si>
  <si>
    <t>1171166-19-LQ21</t>
  </si>
  <si>
    <t>76.093.358-9</t>
  </si>
  <si>
    <t>NAPSIS SPA.</t>
  </si>
  <si>
    <t>84a48e52-34f6-4110-a966-c118a5afd8c7</t>
  </si>
  <si>
    <t>1133261-3-CL21</t>
  </si>
  <si>
    <t>ASESORÍA EN DISEÑO Y DOCUMENTACIÓN DE PROCESOS</t>
  </si>
  <si>
    <t>1133261-6-LE21</t>
  </si>
  <si>
    <t>12.121.714-7</t>
  </si>
  <si>
    <t>FERNANDO ANDRES MUNOZ ROJAS</t>
  </si>
  <si>
    <t>c662323d-26fb-418e-aa68-9fdf322e64f8</t>
  </si>
  <si>
    <t>1171166-5-CL21</t>
  </si>
  <si>
    <t>Plataforma Votación Consejo Local</t>
  </si>
  <si>
    <t>1171166-23-LE21</t>
  </si>
  <si>
    <t>76.098.326-8</t>
  </si>
  <si>
    <t>FILIPO MAURICIO FUENTES PINEDA SERVICIOS INFORMATICOS EMPRESA INDIVIDU</t>
  </si>
  <si>
    <t>7035b2d9-6c62-40b0-9179-fa66f4130e0e</t>
  </si>
  <si>
    <t>1171166-6-CL21</t>
  </si>
  <si>
    <t>Capacitación en Gestión de la Convivencia Escolar</t>
  </si>
  <si>
    <t>1171166-24-LE21</t>
  </si>
  <si>
    <t>60.910.000-1</t>
  </si>
  <si>
    <t>UNIVERSIDAD DE CHILE</t>
  </si>
  <si>
    <t>8b21cbc5-b2a7-4499-b5b0-894fdfa42fd5</t>
  </si>
  <si>
    <t>1176064-6-CL21</t>
  </si>
  <si>
    <t>CONSERVACIÓN ESCUELA DESARROLLO ARTÍSTICO</t>
  </si>
  <si>
    <t>1176064-13-LE21</t>
  </si>
  <si>
    <t>P50 COVID 2021 ATACAMA</t>
  </si>
  <si>
    <t>12c1f1eb-a9fb-4e90-a7da-e19b4cfdf9e1</t>
  </si>
  <si>
    <t>1176064-5-CL21</t>
  </si>
  <si>
    <t>CONSERVACIÓN LICEO MANUEL BLANCO ENCALADA</t>
  </si>
  <si>
    <t>1176064-14-LE21</t>
  </si>
  <si>
    <t>28befe2a-409b-46df-a703-3690c36f241b</t>
  </si>
  <si>
    <t>3b7f514d-86ce-47a1-9040-c9f4bf4f8e69</t>
  </si>
  <si>
    <t>1176064-4-CL21</t>
  </si>
  <si>
    <t>CONSERVACIÓN ESCUELA BÁSICA ANGELINA SALAS OLIVARES, COMUNA DE CHAÑARAL</t>
  </si>
  <si>
    <t>1176064-15-LE21</t>
  </si>
  <si>
    <t>ced0a42e-efb3-4d0b-9751-c887c2052830</t>
  </si>
  <si>
    <t>1176064-3-CL21</t>
  </si>
  <si>
    <t>CONSERVACIÓN ESC. BÁSICA DIEGO PORTALES PALAZUELOS</t>
  </si>
  <si>
    <t>1176064-6-LE21</t>
  </si>
  <si>
    <t>0a09adb4-cc35-4c9b-8e14-e4f29f62ddff</t>
  </si>
  <si>
    <t>1172445-1-CL21</t>
  </si>
  <si>
    <t>CAPACITACIÓN ESTRATEGIAS DE OBSERVACIÓN EN AULA</t>
  </si>
  <si>
    <t>1172445-3-LP21</t>
  </si>
  <si>
    <t>65.169.918-5</t>
  </si>
  <si>
    <t>FUNDACIÓN EDUNOVA ASISTENCIA TÉCNICA EDUCATIVA</t>
  </si>
  <si>
    <t>3.4</t>
  </si>
  <si>
    <t>0407d226-bce4-444e-bab2-8cc1d8fa3ce2</t>
  </si>
  <si>
    <t>1171166-3-CL21</t>
  </si>
  <si>
    <t>COMPRA BAM Y TARJETAS SIM CON 50 GB PARA EE</t>
  </si>
  <si>
    <t>1171166-15-LQ21</t>
  </si>
  <si>
    <t>96.799.250-k</t>
  </si>
  <si>
    <t>CLARO CHILE S.A.</t>
  </si>
  <si>
    <t>06-00-2021</t>
  </si>
  <si>
    <t>3b254399-a8d7-4040-8ede-2cc4733443b3</t>
  </si>
  <si>
    <t>1171166-4-CL21</t>
  </si>
  <si>
    <t>26-00-2021</t>
  </si>
  <si>
    <t>45574adb-858c-4c7f-ba66-f0cdd9f15289</t>
  </si>
  <si>
    <t>1176064-1-CL21</t>
  </si>
  <si>
    <t>SERVICIOS DE MANTENIMIENTO FINANCIAMIENTO F.E.T.</t>
  </si>
  <si>
    <t>1176064-2-LR21</t>
  </si>
  <si>
    <t>arquitectura e ingenieria y otra actividades tecni</t>
  </si>
  <si>
    <t>03de8e3c-f05a-4d49-9696-a9e49b0d0428</t>
  </si>
  <si>
    <t>1176064-2-CL21</t>
  </si>
  <si>
    <t>SERV. LIMPIEZA Y MANTENIMIENTO ALCANTARILLADO EE</t>
  </si>
  <si>
    <t>1176064-3-LR21</t>
  </si>
  <si>
    <t>76.192.781-7</t>
  </si>
  <si>
    <t>servicios de higiene ambiental vardor ltda</t>
  </si>
  <si>
    <t>eaf19b4e-1530-46d5-8a26-ffcf342fe02e</t>
  </si>
  <si>
    <t>1171166-2-CL21</t>
  </si>
  <si>
    <t>SERVICIOS DE MANTENIMIENTO EE</t>
  </si>
  <si>
    <t>1171166-8-LR21</t>
  </si>
  <si>
    <t>06-00-2022</t>
  </si>
  <si>
    <t>00178841-fe38-4682-b299-bd4fce89978f</t>
  </si>
  <si>
    <t>1133261-2-CL21</t>
  </si>
  <si>
    <t>SERVICIOS DE INTERNET Y DE TELEFONIA IP SLEP ATAC</t>
  </si>
  <si>
    <t>1133261-3-LP21</t>
  </si>
  <si>
    <t>05-00-2023</t>
  </si>
  <si>
    <t>85bdcf30-c269-45b3-ab72-37c3f405b9b5</t>
  </si>
  <si>
    <t>1171166-1-CL21</t>
  </si>
  <si>
    <t>Contratación de Servicios de Control de Plagas EE</t>
  </si>
  <si>
    <t>1171166-3-LP21</t>
  </si>
  <si>
    <t>14-00-2021</t>
  </si>
  <si>
    <t>8adbc2f0-7448-46f0-ae9f-8761decbb971</t>
  </si>
  <si>
    <t>1133261-1-CL21</t>
  </si>
  <si>
    <t>SERVICIO DE ARRIENDO SISTEMA DE GESTION SLEPA</t>
  </si>
  <si>
    <t>1133261-1-LQ20</t>
  </si>
  <si>
    <t>96.525.030-1</t>
  </si>
  <si>
    <t>CAS CHILE S A DE I</t>
  </si>
  <si>
    <t>Servicio de apoyo</t>
  </si>
  <si>
    <t>07-00-2020</t>
  </si>
  <si>
    <t>b622bbe7-736b-4c37-93d4-11678459244f</t>
  </si>
  <si>
    <t>AYSEN.xlsx</t>
  </si>
  <si>
    <t>1233615-31-CL25</t>
  </si>
  <si>
    <t>1233615-36-LQ25</t>
  </si>
  <si>
    <t>77.464.087-8</t>
  </si>
  <si>
    <t>TRANSPORTE Y ARRIENDO DE MAQUINARIAS EL SALTO LIMITADA</t>
  </si>
  <si>
    <t>Servicio Local de Educación Pública Aysén</t>
  </si>
  <si>
    <t>Aysén</t>
  </si>
  <si>
    <t>b6cf5a12-f4ab-4153-865f-b3c933878ea9</t>
  </si>
  <si>
    <t>1233615-30-CL25</t>
  </si>
  <si>
    <t>1233615-14-LR25</t>
  </si>
  <si>
    <t>76.055.190-2</t>
  </si>
  <si>
    <t>SOCIEDAD COMERCIAL E INDUSTRIAL SERVILINK LIMITADA</t>
  </si>
  <si>
    <t>16-00-2025</t>
  </si>
  <si>
    <t>0310fd70-bd1f-48fb-b2de-9a7aeb2002c6</t>
  </si>
  <si>
    <t>1233615-28-CL25</t>
  </si>
  <si>
    <t>1233615-3-LP25</t>
  </si>
  <si>
    <t>76.564.028-8</t>
  </si>
  <si>
    <t>CONSTRUCTORA GABRIEL GONZALEZ ALVARADO EMPRESA INDIVIDUAL DE RESPONSABILIDAD LTDA</t>
  </si>
  <si>
    <t>cee86556-b153-4187-ad40-35bef5eeff96</t>
  </si>
  <si>
    <t>1233615-29-CL25</t>
  </si>
  <si>
    <t>1233615-5-LE25</t>
  </si>
  <si>
    <t>eda9ec79-4b94-42ed-b35b-6de14e91b34b</t>
  </si>
  <si>
    <t>1233615-16-CL25</t>
  </si>
  <si>
    <t>1233615-34-LP25</t>
  </si>
  <si>
    <t>76.929.157-1</t>
  </si>
  <si>
    <t>3F GROUP SPA</t>
  </si>
  <si>
    <t>e28cee70-f532-44e4-9bde-7f0007878d85</t>
  </si>
  <si>
    <t>1233615-17-CL25</t>
  </si>
  <si>
    <t>14.043.064-1</t>
  </si>
  <si>
    <t>CARLITOS BALTAZAR BEMBOHUT CADAGAN PINILLA</t>
  </si>
  <si>
    <t>22da7d2d-8722-4149-9bdb-6641b38e1056</t>
  </si>
  <si>
    <t>1233615-18-CL25</t>
  </si>
  <si>
    <t>10.815.681-3</t>
  </si>
  <si>
    <t>MIRTA DEL CARMEN SAIHUEQUE VÁSQUEZ</t>
  </si>
  <si>
    <t>ad95db71-b008-4232-9372-15937c84845c</t>
  </si>
  <si>
    <t>1233615-19-CL25</t>
  </si>
  <si>
    <t>12.539.441-8</t>
  </si>
  <si>
    <t>YANET ELIANA BUSTAMANTE BARRÍA</t>
  </si>
  <si>
    <t>ab3cab28-de10-48df-8381-f1723c280702</t>
  </si>
  <si>
    <t>1233615-3-CL25</t>
  </si>
  <si>
    <t>1233615-23-LP25</t>
  </si>
  <si>
    <t>76.526.820-6</t>
  </si>
  <si>
    <t>ECOMAS S A</t>
  </si>
  <si>
    <t>6f2ed24a-28fa-483d-9e3a-3a25da3ce0af</t>
  </si>
  <si>
    <t>1233615-10-CL25</t>
  </si>
  <si>
    <t>1233615-18-LP25</t>
  </si>
  <si>
    <t>76.414.872-k</t>
  </si>
  <si>
    <t>SOCIEDAD SERVICIOS FORESTALES Y TRANSPORTES R Y E LIMITADA</t>
  </si>
  <si>
    <t>422ff7da-b5cd-4408-ade2-04cfeaa48b9c</t>
  </si>
  <si>
    <t>1233615-6-CL25</t>
  </si>
  <si>
    <t>1233615-17-LP25</t>
  </si>
  <si>
    <t>14.494.343-0</t>
  </si>
  <si>
    <t>HILDA PATRICIA BARRIENTOS AGUILAR</t>
  </si>
  <si>
    <t>b01a7839-cd3a-4b31-8448-af25add2329b</t>
  </si>
  <si>
    <t>1233615-2-CL25</t>
  </si>
  <si>
    <t>1233615-6-LP25</t>
  </si>
  <si>
    <t>15.911.723-5</t>
  </si>
  <si>
    <t>JORGE DANIEL TORO PONCE DE LEÓN</t>
  </si>
  <si>
    <t>ad3cb84a-bb4e-487b-8c98-ebab53275b9c</t>
  </si>
  <si>
    <t>1233615-8-CL25</t>
  </si>
  <si>
    <t>76.848.021-4</t>
  </si>
  <si>
    <t>LOS AFUERINOS SPA</t>
  </si>
  <si>
    <t>bf68a2fe-e6f9-4b75-a66e-e71c16dd3d53</t>
  </si>
  <si>
    <t>1233615-9-CL25</t>
  </si>
  <si>
    <t>d8a63880-b0b7-4675-ab48-028ba4be0e90</t>
  </si>
  <si>
    <t>1233615-7-CL25</t>
  </si>
  <si>
    <t>086c6749-6c91-4d26-9061-1d74001b0b79</t>
  </si>
  <si>
    <t>1233615-5-CL25</t>
  </si>
  <si>
    <t>373656cb-1c6e-4776-b18d-9d3ccbe705f9</t>
  </si>
  <si>
    <t>1233615-11-CL25</t>
  </si>
  <si>
    <t>1233615-19-LP25</t>
  </si>
  <si>
    <t>13.002.883-7</t>
  </si>
  <si>
    <t>LUIS TIBURCIO TRONCOSO INOSTROZA</t>
  </si>
  <si>
    <t>a8c24471-3f93-4f1b-9536-acd990efbe38</t>
  </si>
  <si>
    <t>1233615-15-CL25</t>
  </si>
  <si>
    <t>1233615-19-R125</t>
  </si>
  <si>
    <t>77.878.484-K</t>
  </si>
  <si>
    <t>GUANAQUELIS SPA</t>
  </si>
  <si>
    <t>4228880b-271b-4352-8e3c-fd3b3f9fb6fa</t>
  </si>
  <si>
    <t>1233615-12-CL25</t>
  </si>
  <si>
    <t>76.649.529-k</t>
  </si>
  <si>
    <t>SERVICIOS JOVAN CAMPOS FOITZICK E.I.R.L</t>
  </si>
  <si>
    <t>140a0db1-ca82-4dce-8852-54a39ade6e0f</t>
  </si>
  <si>
    <t>1233615-13-CL25</t>
  </si>
  <si>
    <t>10.307.043-0</t>
  </si>
  <si>
    <t>CLAUDIO IRIAN LANDEROS SEPÚLVEDA</t>
  </si>
  <si>
    <t>30d9137b-feaa-4bb5-87f0-c9f36a64790c</t>
  </si>
  <si>
    <t>1233615-14-CL25</t>
  </si>
  <si>
    <t>9305bd65-8922-439d-a5a9-a041d23bd595</t>
  </si>
  <si>
    <t>1233615-4-CL25</t>
  </si>
  <si>
    <t>9.324.019-7</t>
  </si>
  <si>
    <t>JOSÉ MANUEL VELÁSQUEZ TOCOL</t>
  </si>
  <si>
    <t>2bbe2933-adaf-4b48-b309-d57b7a4a3c40</t>
  </si>
  <si>
    <t>1233615-24-CL25</t>
  </si>
  <si>
    <t>SERV. TRANSPORTE ESCOLAR PARA LA COMUNA DE CISNES</t>
  </si>
  <si>
    <t>1233615-28-LP25</t>
  </si>
  <si>
    <t>16.975.999-5</t>
  </si>
  <si>
    <t>HERMAN GABRIEL PÉREZ JARA</t>
  </si>
  <si>
    <t>60a7572c-0d4a-4084-ad5c-724d7326fc5c</t>
  </si>
  <si>
    <t>1233615-25-CL25</t>
  </si>
  <si>
    <t>SERV. TRANSPORTE ESCOLAR CHILE CHIO - IBAÑEZ</t>
  </si>
  <si>
    <t>1233615-29-LE25</t>
  </si>
  <si>
    <t>15.305.820-2</t>
  </si>
  <si>
    <t>PATRICIO FABIÁN ZAMORA MAUREIRA</t>
  </si>
  <si>
    <t>1099a5ca-0c12-4864-859c-2e1fa0452cca</t>
  </si>
  <si>
    <t>1233615-21-CL25</t>
  </si>
  <si>
    <t>1233615-27-LQ25</t>
  </si>
  <si>
    <t>14.042.589-3</t>
  </si>
  <si>
    <t>FERNANDO IVÁN QUIROZ SILVA</t>
  </si>
  <si>
    <t>a1a853bd-2111-4f36-8673-8641fb11b2c2</t>
  </si>
  <si>
    <t>1233615-22-CL25</t>
  </si>
  <si>
    <t>7.217.691-K</t>
  </si>
  <si>
    <t>JOSEFINA DEL CARMEN ALVARADO VILLEGAS</t>
  </si>
  <si>
    <t>45afbc45-9dc7-4358-9bf1-1b44ee7d07f6</t>
  </si>
  <si>
    <t>1233615-20-CL25</t>
  </si>
  <si>
    <t>76.805.419-3</t>
  </si>
  <si>
    <t>EMPRESA DE TRANSPORTES SERGIO BUSTAMANTE CORDERO E</t>
  </si>
  <si>
    <t>d27ea359-c4e2-4080-b4c6-42ce7eebbb59</t>
  </si>
  <si>
    <t>1233615-26-CL25</t>
  </si>
  <si>
    <t>76.659.663-0</t>
  </si>
  <si>
    <t>TURISMO Y TRANSPORTES TRAMAL LIMITADA</t>
  </si>
  <si>
    <t>fc89049b-25ff-4cf4-b21d-4a7cd95d1d02</t>
  </si>
  <si>
    <t>1233615-23-CL25</t>
  </si>
  <si>
    <t>77.617.796-2</t>
  </si>
  <si>
    <t>TRANSPORTE DE CARGA Y PASAJEROS DRESDEN SPA</t>
  </si>
  <si>
    <t>c1f75472-6c00-45f8-826a-aa2400de04f9</t>
  </si>
  <si>
    <t>1233615-27-CL25</t>
  </si>
  <si>
    <t>9.953.398-6</t>
  </si>
  <si>
    <t>JAVIER FERNANDO ALÍ FIGUEROA</t>
  </si>
  <si>
    <t>429c9e71-d481-4340-ad43-b14869975bb0</t>
  </si>
  <si>
    <t>1233615-28-CL24</t>
  </si>
  <si>
    <t>CONVENIO SERVICIO SUMINISTRO INSUMOS DE ASEO</t>
  </si>
  <si>
    <t>1233615-100-LP24</t>
  </si>
  <si>
    <t>76.025.795-8</t>
  </si>
  <si>
    <t>COMERCIAL SOTOCOPIAS LIMITADA</t>
  </si>
  <si>
    <t>20-00-2024</t>
  </si>
  <si>
    <t>178c1e53-1492-469a-afa0-aef899963a17</t>
  </si>
  <si>
    <t>1233615-25-CL24</t>
  </si>
  <si>
    <t>Ejecución Proyecto Establecimiento Educacional</t>
  </si>
  <si>
    <t>1233615-96-LR24</t>
  </si>
  <si>
    <t>9.346.556-3</t>
  </si>
  <si>
    <t>VÍCTOR DEL CARMEN ARTEAGA ARTEAGA</t>
  </si>
  <si>
    <t>f1d77975-9fe9-4591-9b5b-566029af9d53</t>
  </si>
  <si>
    <t>1233615-24-CL24</t>
  </si>
  <si>
    <t>Proyecto de conservación de Infraestructura</t>
  </si>
  <si>
    <t>1233615-93-LR24</t>
  </si>
  <si>
    <t>76.612.578-6</t>
  </si>
  <si>
    <t>CONSTRUCTORA J.R.A LIMITADA</t>
  </si>
  <si>
    <t>20-00-2025</t>
  </si>
  <si>
    <t>21da098e-a8a5-40c1-b288-6ebdd58d865a</t>
  </si>
  <si>
    <t>1233615-23-CL24</t>
  </si>
  <si>
    <t>SERVICIO DE ARRIENDO REGISTRO ASISTENCIA</t>
  </si>
  <si>
    <t>1233615-95-LP24</t>
  </si>
  <si>
    <t>77.501.530-6</t>
  </si>
  <si>
    <t>ALBA AMBIENTE S.A.</t>
  </si>
  <si>
    <t>04-00-2027</t>
  </si>
  <si>
    <t>70c4da6e-e34f-4701-b769-923b03a03efe</t>
  </si>
  <si>
    <t>1233615-22-CL24</t>
  </si>
  <si>
    <t>SERVICIO SUMINISTRO LEÑA VARIAS COMUNAS REGIÓN DE AYSÉN</t>
  </si>
  <si>
    <t>1233615-86-LP24</t>
  </si>
  <si>
    <t>133d04f4-9cf5-4ebb-abab-a2844bc94cb8</t>
  </si>
  <si>
    <t>1233615-19-CL24</t>
  </si>
  <si>
    <t>CONVENIO SUMINISTRO PETRÓLEO CALEFACCIÓN EE REGIÓN DE AYSÉN</t>
  </si>
  <si>
    <t>1233615-79-B224</t>
  </si>
  <si>
    <t>5.084.436-6</t>
  </si>
  <si>
    <t>JAIME RENE CARRILLO VERA</t>
  </si>
  <si>
    <t>8f31e147-cec7-45e4-a84c-225c9937cc7b</t>
  </si>
  <si>
    <t>1233615-20-CL24</t>
  </si>
  <si>
    <t>Convenio de Suministro de material de oficina</t>
  </si>
  <si>
    <t>1233615-82-LQ24</t>
  </si>
  <si>
    <t>76.569.006-4</t>
  </si>
  <si>
    <t>PROVEEDORES INTEGRALES PARA ESCOLAR Y OFICINA ESCOFI LIMITADA</t>
  </si>
  <si>
    <t>9ec1ea7b-0f5e-4fb1-a446-48746844ea3c</t>
  </si>
  <si>
    <t>1233615-21-CL24</t>
  </si>
  <si>
    <t>RENOVACIÓN CONTRATO RECORRIDO AY-01</t>
  </si>
  <si>
    <t>1233615-1303-SE24</t>
  </si>
  <si>
    <t>10.957.393-0</t>
  </si>
  <si>
    <t>DAYANA LUCIA GUENTEO GUEICHA</t>
  </si>
  <si>
    <t>d04ea5fa-6951-451c-b0b0-bccae770638d</t>
  </si>
  <si>
    <t>1233615-18-CL24</t>
  </si>
  <si>
    <t>TINTAS Y TÓNERES PARA PROGRAMA P02 SLEP AYSÉN</t>
  </si>
  <si>
    <t>1233615-53-LP24</t>
  </si>
  <si>
    <t>4c50216b-e9da-4cb7-854c-39f0986a0cc5</t>
  </si>
  <si>
    <t>1233615-5-CL24</t>
  </si>
  <si>
    <t>1233615-2-LR24</t>
  </si>
  <si>
    <t>92.047.000-9</t>
  </si>
  <si>
    <t>CIA DE TELEFONOS DE COYHAIQUE SA</t>
  </si>
  <si>
    <t>14-00-2026</t>
  </si>
  <si>
    <t>4534bf37-e177-43d5-9971-f416f1d654b5</t>
  </si>
  <si>
    <t>1233615-3-CL24</t>
  </si>
  <si>
    <t>Servicio de acceso a bases de datos jurídica.</t>
  </si>
  <si>
    <t>1233615-20-LE23</t>
  </si>
  <si>
    <t>76.491.374-4</t>
  </si>
  <si>
    <t>DISTRIBUCIONES JURIDICAS DE CHILE SPA</t>
  </si>
  <si>
    <t>12-00-2026</t>
  </si>
  <si>
    <t>cfaeb05c-68af-4046-aa14-14b114dceda0</t>
  </si>
  <si>
    <t>1233615-2-CL24</t>
  </si>
  <si>
    <t>1233615-31-LR23</t>
  </si>
  <si>
    <t>76.764.671-2</t>
  </si>
  <si>
    <t>NORTIC SPA</t>
  </si>
  <si>
    <t>dbf6d975-10a2-40b1-8cbf-4bb3dffac529</t>
  </si>
  <si>
    <t>1233615-16-CL24</t>
  </si>
  <si>
    <t>TRANS.ESCOLAR COMUNA AYSÉN RECORRIDO AY-01</t>
  </si>
  <si>
    <t>1233615-531-SE24</t>
  </si>
  <si>
    <t>701c10b3-2d69-44ce-84fd-079e70b7f2fe</t>
  </si>
  <si>
    <t>1233615-17-CL24</t>
  </si>
  <si>
    <t>TRANS.ESCOLAR COYHAIQUE RECORRIDOS COY-01 Y COY-03</t>
  </si>
  <si>
    <t>1233615-533-SE24</t>
  </si>
  <si>
    <t>06-00-2024</t>
  </si>
  <si>
    <t>63c53fd7-9769-4243-8974-edd36849a062</t>
  </si>
  <si>
    <t>1233615-6-CL24</t>
  </si>
  <si>
    <t>Servicio de Traslado para Alumnos de Coyhaique</t>
  </si>
  <si>
    <t>1233615-33-LE24</t>
  </si>
  <si>
    <t>f84ca4b3-f50a-45c3-a3ad-70a418934ecc</t>
  </si>
  <si>
    <t>1233615-8-CL24</t>
  </si>
  <si>
    <t>Servicio de Traslado para Alumnos de Aysén</t>
  </si>
  <si>
    <t>1233615-32-LE24</t>
  </si>
  <si>
    <t>15.304.800-2</t>
  </si>
  <si>
    <t>SOLEDAD VICTORIA QUEZADA QUEZADA</t>
  </si>
  <si>
    <t>20219c9e-cb6f-4d6b-bb0c-697c145a7909</t>
  </si>
  <si>
    <t>1233615-10-CL24</t>
  </si>
  <si>
    <t>7844b658-10cb-4389-9a0b-56b619b21b8c</t>
  </si>
  <si>
    <t>1233615-7-CL24</t>
  </si>
  <si>
    <t>Servicio de Traslado para Alumnos Comuna de Cisnes</t>
  </si>
  <si>
    <t>1233615-34-LE24</t>
  </si>
  <si>
    <t>0ad255de-acf6-4f5a-9bd6-6a907d46b851</t>
  </si>
  <si>
    <t>1233615-9-CL24</t>
  </si>
  <si>
    <t>9.300.243-1</t>
  </si>
  <si>
    <t>BLANCA YANIRA JARA YÁÑEZ</t>
  </si>
  <si>
    <t>25e69ad5-7ad3-4e21-a8a3-b83192ba4d6b</t>
  </si>
  <si>
    <t>1233615-15-CL24</t>
  </si>
  <si>
    <t>1a2dd912-14f4-4515-a77b-b63df3f32aa5</t>
  </si>
  <si>
    <t>1233615-11-CL24</t>
  </si>
  <si>
    <t>68ddade8-c5ce-4505-883a-ef9989b45bc9</t>
  </si>
  <si>
    <t>1233615-12-CL24</t>
  </si>
  <si>
    <t>Serv. Traslado para Alumnos Chile Chico y Cochrane</t>
  </si>
  <si>
    <t>1233615-36-LE24</t>
  </si>
  <si>
    <t>aa8e4372-8708-4703-a5e6-abd07216aabb</t>
  </si>
  <si>
    <t>1233615-13-CL24</t>
  </si>
  <si>
    <t>ecc0ad7d-88f5-4d4f-b148-322c73691a21</t>
  </si>
  <si>
    <t>1233615-14-CL24</t>
  </si>
  <si>
    <t>Traslado para Alumnos Ibañez y Villa O´higgins</t>
  </si>
  <si>
    <t>1233615-37-LE24</t>
  </si>
  <si>
    <t>a6003d32-ce91-436e-a01a-88934277ae13</t>
  </si>
  <si>
    <t>1233615-27-CL24</t>
  </si>
  <si>
    <t>SERVICIO DE CONTROL DE PLAGAS Y SANITIZACIÓN ZC</t>
  </si>
  <si>
    <t>1233615-41-LE23</t>
  </si>
  <si>
    <t>76.502.259-2</t>
  </si>
  <si>
    <t>ASPLAG CHILE LIMITADA</t>
  </si>
  <si>
    <t>c2e920d9-5f89-4689-9aac-8a592d7829d8</t>
  </si>
  <si>
    <t>1233615-26-CL24</t>
  </si>
  <si>
    <t>ADQUISICIÓN DE PELLET AÑO 2024</t>
  </si>
  <si>
    <t>1233615-39-LQ23</t>
  </si>
  <si>
    <t>77.859.873-6</t>
  </si>
  <si>
    <t>INVERSIONES ORSAL SPA</t>
  </si>
  <si>
    <t>ddb9e72d-62a2-479c-9c75-a6dc8802bba1</t>
  </si>
  <si>
    <t>1233615-4-CL24</t>
  </si>
  <si>
    <t>SUMINISTRO LEÑA COMUNAS CISNES Y GUAITECAS</t>
  </si>
  <si>
    <t>1233615-26-LP23</t>
  </si>
  <si>
    <t>618d6dc9-274b-4605-ae41-31cf811370a7</t>
  </si>
  <si>
    <t>1233615-6-CL23</t>
  </si>
  <si>
    <t>ADQ. SW. GESTIÓN INDICADORES PARA SLEP AYSÉN</t>
  </si>
  <si>
    <t>1233615-15-LE23</t>
  </si>
  <si>
    <t>2cdc5755-eddc-48b1-945d-4e5a172a6528</t>
  </si>
  <si>
    <t>1233615-4-CL23</t>
  </si>
  <si>
    <t>CONVENIO SUMINISTRO LICENCIAS DE SOFTWARE PARA SLEP AYSÉN - Readjudicada en Id 1233615-11-R123</t>
  </si>
  <si>
    <t>1233615-11-LP23</t>
  </si>
  <si>
    <t>76.334.381-2</t>
  </si>
  <si>
    <t>TICHILE REVENTA DE SOFTWARE Y HARDWARE SPA</t>
  </si>
  <si>
    <t>29-00-2026</t>
  </si>
  <si>
    <t>1999da71-529a-45ab-a2d4-30f3c1108a42</t>
  </si>
  <si>
    <t>1233615-5-CL23</t>
  </si>
  <si>
    <t>76.484.151-4</t>
  </si>
  <si>
    <t>GEO LOGISTICA S.P.A.</t>
  </si>
  <si>
    <t>a42434aa-2c8e-45c9-9612-7fe24b84ff9b</t>
  </si>
  <si>
    <t>1233615-3-CL23</t>
  </si>
  <si>
    <t>SUMINISTRO PETRÓLEO GRANEL PARA CALDERA SLEP AYSÉN</t>
  </si>
  <si>
    <t>1233615-10-CO23</t>
  </si>
  <si>
    <t>JAIME RENÉ CARRILLO VERA</t>
  </si>
  <si>
    <t>90fdfc01-5fd2-4113-a0ba-b99af24233c6</t>
  </si>
  <si>
    <t>1233615-2-CL23</t>
  </si>
  <si>
    <t>SERVICIOS DE ARRIENDO DE TELECO. Y DE INFRA.</t>
  </si>
  <si>
    <t>1233615-2-LQ23</t>
  </si>
  <si>
    <t>11-00-2028</t>
  </si>
  <si>
    <t>a09cfcfb-e26a-4348-ba0b-5dacd8d3b1e7</t>
  </si>
  <si>
    <t>1233615-1-CL23</t>
  </si>
  <si>
    <t>ARRIENDO SISTEMA GESTIÓN DE PERSONAS SLEP AYSÉN</t>
  </si>
  <si>
    <t>1233615-2-LQ22</t>
  </si>
  <si>
    <t>16-00-2023</t>
  </si>
  <si>
    <t>11d12d07-f194-4e3f-9cfc-aac6356bdfe7</t>
  </si>
  <si>
    <t>BARRANCAS.xlsx</t>
  </si>
  <si>
    <t>1013353-21-CL25</t>
  </si>
  <si>
    <t>CDP N°079 GRAN COMPRA RESMAS EE.EE (SEP)</t>
  </si>
  <si>
    <t>1013353-26-SE25</t>
  </si>
  <si>
    <t>96.972.190-2</t>
  </si>
  <si>
    <t>DISTRIBUIDORA VERGIO SPA</t>
  </si>
  <si>
    <t>SERVICIO EDUCATIVO PROGRAMA 2</t>
  </si>
  <si>
    <t>Barrancas</t>
  </si>
  <si>
    <t>10950ede-3354-4998-bf27-2c785a197358</t>
  </si>
  <si>
    <t>1013353-20-CL25</t>
  </si>
  <si>
    <t>Adquisición de artículos de aseo para el SLEPB</t>
  </si>
  <si>
    <t>1013353-3-LQ25</t>
  </si>
  <si>
    <t>76.774.294-0</t>
  </si>
  <si>
    <t>COMERCIALIZADORA E INMOBILIARIA FORBES SPA</t>
  </si>
  <si>
    <t>2b2cbbd4-7eb7-4a0e-8468-143271c25c5b</t>
  </si>
  <si>
    <t>1013353-14-CL25</t>
  </si>
  <si>
    <t>PROYECTO AULAS CONECTADA - Readjudicada en Id 1013353-65-R124</t>
  </si>
  <si>
    <t>1013353-65-LQ24</t>
  </si>
  <si>
    <t>76.126.705-1</t>
  </si>
  <si>
    <t>SOCIEDAD CELNET CHILE LIMITADA</t>
  </si>
  <si>
    <t>ec3d5ac1-0e9b-420e-ba6c-4299375cd256</t>
  </si>
  <si>
    <t>1013353-16-CL25</t>
  </si>
  <si>
    <t>PROYECTO AULAS CONECTADA</t>
  </si>
  <si>
    <t>1013353-65-R124</t>
  </si>
  <si>
    <t>74e4b328-20ad-4d03-a3f8-f305e66f21b2</t>
  </si>
  <si>
    <t>1013353-18-CL25</t>
  </si>
  <si>
    <t>Orden de Compra generada por Trato Directo ID 1013353-1-FTD25</t>
  </si>
  <si>
    <t>1013353-2-TD25</t>
  </si>
  <si>
    <t>77.316.269-7</t>
  </si>
  <si>
    <t>EMPRESA CONSTRUCTORA BENVENUTTO CARABANTES SPA</t>
  </si>
  <si>
    <t>Inmobiliario</t>
  </si>
  <si>
    <t>7ea586fe-fc5b-433f-8850-8e70ed982c9b</t>
  </si>
  <si>
    <t>1013353-17-CL25</t>
  </si>
  <si>
    <t>E1O2RT9 REFRIGERADORES PARA EE.EE.JI.SC.SLEPB</t>
  </si>
  <si>
    <t>1013353-69-LP24</t>
  </si>
  <si>
    <t>ae161dc8-69bd-4c05-89c2-901fa31c4394</t>
  </si>
  <si>
    <t>1013353-19-CL25</t>
  </si>
  <si>
    <t>Orden de Compra generada por Trato Directo ID 1013353-2-FTD25</t>
  </si>
  <si>
    <t>1013353-1-TD25</t>
  </si>
  <si>
    <t>77.026.385-9</t>
  </si>
  <si>
    <t>CUBIERTAS SANTIAGO SPA</t>
  </si>
  <si>
    <t>0b3472c6-fdc3-4254-b33a-7cbe035dc0dd</t>
  </si>
  <si>
    <t>1013353-8-CL25</t>
  </si>
  <si>
    <t>ADQ.DE EQUIPAMIENTO Y MOBILARIO LICEOS TP SLEPBARR - Readjudicada en Id 1013353-58-R124</t>
  </si>
  <si>
    <t>1013353-58-LR24</t>
  </si>
  <si>
    <t>9c65860c-4461-4faa-a13a-3d42a1b52680</t>
  </si>
  <si>
    <t>1013353-12-CL25</t>
  </si>
  <si>
    <t>76.060.360-0</t>
  </si>
  <si>
    <t>MOBILIARIO F Y R LIMITADA</t>
  </si>
  <si>
    <t>dee4b5cd-091c-4ed7-ba37-5d3cf9440a31</t>
  </si>
  <si>
    <t>1013353-11-CL25</t>
  </si>
  <si>
    <t>76.353.447-2</t>
  </si>
  <si>
    <t>NOTRASNOCHES GESTION SPA</t>
  </si>
  <si>
    <t>523b5588-9934-494c-bff8-e373dd483ec4</t>
  </si>
  <si>
    <t>1013353-15-CL25</t>
  </si>
  <si>
    <t>ADQ.DE EQUIPAMIENTO Y MOBILARIO LICEOS TP SLEPBARR</t>
  </si>
  <si>
    <t>1013353-58-R124</t>
  </si>
  <si>
    <t>77.657.851-7</t>
  </si>
  <si>
    <t>COMERCIAL ABASTECHILE SPA</t>
  </si>
  <si>
    <t>f69891e1-f622-46ef-a4b5-0d682280c8ff</t>
  </si>
  <si>
    <t>1013353-9-CL25</t>
  </si>
  <si>
    <t>77.269.444-K</t>
  </si>
  <si>
    <t>IMPORTADORA VALUP LIMITADA</t>
  </si>
  <si>
    <t>2de9f430-3bc9-4dd3-873e-17b4a4e473a2</t>
  </si>
  <si>
    <t>1013353-7-CL25</t>
  </si>
  <si>
    <t>CONSERVACIÓN DE LA ESCUELA MARÍA LUISA BOMBAL</t>
  </si>
  <si>
    <t>1013353-51-LR24</t>
  </si>
  <si>
    <t>77.343.844-7</t>
  </si>
  <si>
    <t>GOPA SOLUCIONES SPA</t>
  </si>
  <si>
    <t>23-00-2025</t>
  </si>
  <si>
    <t>60769bdf-4956-4774-8205-d8e8b43801c1</t>
  </si>
  <si>
    <t>1013353-10-CL25</t>
  </si>
  <si>
    <t>78.481.580-3</t>
  </si>
  <si>
    <t>SYSTELEC ELECTRONICA LTDA</t>
  </si>
  <si>
    <t>907c561e-e7e7-49ff-8472-aa0779867181</t>
  </si>
  <si>
    <t>1013353-6-CL25</t>
  </si>
  <si>
    <t>CONSERVACIÓN DE LA ESCUELA MELVIN JONES SLEP BARRA</t>
  </si>
  <si>
    <t>1013353-55-LR24</t>
  </si>
  <si>
    <t>77.410.456-9</t>
  </si>
  <si>
    <t>MAESTRANZA Y MONTAJES INDUSTRIALES PROFECXA SPA</t>
  </si>
  <si>
    <t>14-00-2025</t>
  </si>
  <si>
    <t>e77c4c85-ff18-4851-ba9a-9e036de404f1</t>
  </si>
  <si>
    <t>1013353-5-CL25</t>
  </si>
  <si>
    <t>CONSERVACIÓN ESCUELA ESPECIAL SARGENTO CANDELARIA</t>
  </si>
  <si>
    <t>1013353-47-LR24</t>
  </si>
  <si>
    <t>76.951.815-0</t>
  </si>
  <si>
    <t>CONSTRUCTORA CAICONA SPA</t>
  </si>
  <si>
    <t>a266b0b9-1854-4f7e-aa98-f050b9578d0d</t>
  </si>
  <si>
    <t>1013353-4-CL25</t>
  </si>
  <si>
    <t>CONSERVACIÓN ESCUELA SAN DANIEL DEL SLEP BARRANCAS</t>
  </si>
  <si>
    <t>1013353-46-LR24</t>
  </si>
  <si>
    <t>76.881.886-k</t>
  </si>
  <si>
    <t>INGENIERÍA PLAN Y DESARROLLO SPA</t>
  </si>
  <si>
    <t>5abe61a8-570f-41ad-9bee-3018a711b49e</t>
  </si>
  <si>
    <t>1013353-3-CL25</t>
  </si>
  <si>
    <t>KITS DE MATEMÁTICAS Y CIENCIAS PARA SLEP BARRANCAS</t>
  </si>
  <si>
    <t>1013353-53-LQ24</t>
  </si>
  <si>
    <t>76.563.320-6</t>
  </si>
  <si>
    <t>BIOQUIMICA.CL.S.A.</t>
  </si>
  <si>
    <t>4fc60cc5-1225-4ec0-b9a2-ee14b75cc85b</t>
  </si>
  <si>
    <t>1013353-2-CL25</t>
  </si>
  <si>
    <t>13.517.848-9</t>
  </si>
  <si>
    <t>CHRISTIAN EDGARDO GARRIDO ESPERGUEL</t>
  </si>
  <si>
    <t>2312a50e-12d8-49f8-a8e8-5fef5fe64127</t>
  </si>
  <si>
    <t>1013353-13-CL25</t>
  </si>
  <si>
    <t>Orden de Compra generada por Trato Directo ID 1013353-1-FTD24</t>
  </si>
  <si>
    <t>1013353-171-TD24</t>
  </si>
  <si>
    <t>76.262.745-0</t>
  </si>
  <si>
    <t>CHECK MANTENCION INDUSTRIAL LIMITADA</t>
  </si>
  <si>
    <t>16-00-2026</t>
  </si>
  <si>
    <t>fead6652-c039-4efb-b451-6498590bce11</t>
  </si>
  <si>
    <t>1002592-5-CL24</t>
  </si>
  <si>
    <t>SERVICIO DE MEJORAMIENTO DE INFRAESTRUCTURA DEL NC</t>
  </si>
  <si>
    <t>1002592-11-LE24</t>
  </si>
  <si>
    <t>77.104.908-7</t>
  </si>
  <si>
    <t>INGENIERIA Y CONSTRUCCION DETAL SPA</t>
  </si>
  <si>
    <t>SLEPB PROGRAMA 1</t>
  </si>
  <si>
    <t>fbb07fdd-505c-4e60-b937-6fe9e970be07</t>
  </si>
  <si>
    <t>1002592-4-CL25</t>
  </si>
  <si>
    <t>SERVICIO DE GUARDIAS DE SEGURIDAD PARA SLEPB</t>
  </si>
  <si>
    <t>1002592-9-R124</t>
  </si>
  <si>
    <t>76.964.363-K</t>
  </si>
  <si>
    <t>SERVICIOS DE SEGURIDAD ARTE SECURITY SPA</t>
  </si>
  <si>
    <t>6d47e866-4034-4dba-b803-7e94b30a3235</t>
  </si>
  <si>
    <t>1013353-45-CL24</t>
  </si>
  <si>
    <t>MEJORAMIENTO Y HABILITACIÓN DE MULTICANCHA</t>
  </si>
  <si>
    <t>1013353-26-R124</t>
  </si>
  <si>
    <t>77.567.721-K</t>
  </si>
  <si>
    <t>INGENIERIA ROMERO Y CIA LIMITADA</t>
  </si>
  <si>
    <t>600f6940-76da-4f8c-a09b-0aa89e4d872a</t>
  </si>
  <si>
    <t>1013353-44-CL24</t>
  </si>
  <si>
    <t>SERVICIO SUMINISTRO MITIGACIÓN DE PALOMAS SLEPB</t>
  </si>
  <si>
    <t>1013353-22-R124</t>
  </si>
  <si>
    <t>77.330.457-2</t>
  </si>
  <si>
    <t>PEST SOLUTIONS SPA</t>
  </si>
  <si>
    <t>07-00-2026</t>
  </si>
  <si>
    <t>d402f03c-4228-47dd-9f68-ebd28e66c4c1</t>
  </si>
  <si>
    <t>1013353-46-CL24</t>
  </si>
  <si>
    <t>SERVICIO REPARACIONES PARA OBTENCIÓN SELLO VERDE</t>
  </si>
  <si>
    <t>1013353-17-R124</t>
  </si>
  <si>
    <t>23-00-2026</t>
  </si>
  <si>
    <t>0ac5d46a-b1a5-4aab-b513-fb1a7feedf12</t>
  </si>
  <si>
    <t>1013353-47-CL24</t>
  </si>
  <si>
    <t>SERVICIO PLATAFORMA DE ADM Y GESTION DOCENTE</t>
  </si>
  <si>
    <t>1013353-24-LP24</t>
  </si>
  <si>
    <t>76.271.265-2</t>
  </si>
  <si>
    <t>LIRMI CHILE SPA</t>
  </si>
  <si>
    <t>951afa6e-3f4d-4231-89de-18b6abede1f7</t>
  </si>
  <si>
    <t>1013353-49-CL24</t>
  </si>
  <si>
    <t>CONSERVACIÓN SALA CUNA Y JARDIN INFANTIL ROBERTO M</t>
  </si>
  <si>
    <t>1013353-75-LR23</t>
  </si>
  <si>
    <t>76.766.150-9</t>
  </si>
  <si>
    <t>MASSER INGENIERIA CONSTRUCCION Y SERVICIOS GENERALES LTDA</t>
  </si>
  <si>
    <t>9b00a717-a108-47a2-ada5-9216533fbdb7</t>
  </si>
  <si>
    <t>1013353-42-CL24</t>
  </si>
  <si>
    <t>CONSERVACIÓN ESCUELA FEDERICO ACEVEDO SALAZAR</t>
  </si>
  <si>
    <t>1013353-15-LR24</t>
  </si>
  <si>
    <t>166df2bc-067c-44f7-bde1-31788842e2c4</t>
  </si>
  <si>
    <t>1013353-40-CL24</t>
  </si>
  <si>
    <t>SERVICIO MANTENIMIENTO DE ÁREAS VERDES Y TERRENOS</t>
  </si>
  <si>
    <t>1013353-8-R124</t>
  </si>
  <si>
    <t>77.013.837-k</t>
  </si>
  <si>
    <t>AGRUS SPA</t>
  </si>
  <si>
    <t>6939606f-43b3-4599-83e7-1b10621e88d1</t>
  </si>
  <si>
    <t>1013353-41-CL24</t>
  </si>
  <si>
    <t>INSPECCIÓN Y CERTIFICACIÓN INSTALACIÓN GAS EE.EE</t>
  </si>
  <si>
    <t>1013353-10-LP24</t>
  </si>
  <si>
    <t>76.519.577-2</t>
  </si>
  <si>
    <t>ITEGAS INSPECCIONES TECNICAS EN GAS SPA</t>
  </si>
  <si>
    <t>9c58c9e8-3881-4c6d-873c-783b252ab44e</t>
  </si>
  <si>
    <t>1013353-51-CL24</t>
  </si>
  <si>
    <t>Suministro de salidas pedagógicas para EE.EE</t>
  </si>
  <si>
    <t>1013353-9-LR24</t>
  </si>
  <si>
    <t>76.858.748-5</t>
  </si>
  <si>
    <t>EDUCACIÓN EN TERRENO LIMITADA</t>
  </si>
  <si>
    <t>adf4b4c8-ffad-475b-bdeb-0e3d1ced3495</t>
  </si>
  <si>
    <t>1013353-52-CL24</t>
  </si>
  <si>
    <t>CONSERVACIÓN ESCUELA MONSEÑOR CARLOS OVIEDO</t>
  </si>
  <si>
    <t>1013353-6-LQ24</t>
  </si>
  <si>
    <t>77.796.896-3</t>
  </si>
  <si>
    <t>H&amp;B INGENIERÍA Y CONSTRUCCIONES SPA</t>
  </si>
  <si>
    <t>3bc9d0fc-4c96-4768-ade2-50dc6644e7b7</t>
  </si>
  <si>
    <t>1002592-2-CL25</t>
  </si>
  <si>
    <t>PROVISIÓN INSTALACIÓN Y ARRIENDO DE GENERADOR</t>
  </si>
  <si>
    <t>1002592-3-LQ24</t>
  </si>
  <si>
    <t>77.332.766-1</t>
  </si>
  <si>
    <t>MARIA ESTER ROSALES VALENZUELA CLIMATIZACION INDUSTRIAL DOMICILIARIA E.I.R.L.</t>
  </si>
  <si>
    <t>15-00-2027</t>
  </si>
  <si>
    <t>34d2deb5-aab3-4cbc-b3f2-023fef52bd42</t>
  </si>
  <si>
    <t>1002592-3-CL25</t>
  </si>
  <si>
    <t>SERVICIO DE IMPRESIÓN PARA EL NIVEL CENTRAL</t>
  </si>
  <si>
    <t>1002592-4-LP24</t>
  </si>
  <si>
    <t>76.128.275-1</t>
  </si>
  <si>
    <t>INTEGRACION DE SOLUCIONES LIMITADA</t>
  </si>
  <si>
    <t>6557ab21-ca35-4bde-925b-2953078aaed5</t>
  </si>
  <si>
    <t>1013353-48-CL24</t>
  </si>
  <si>
    <t>PLAN ACCIÓN INTEGRAL EN BARRANCAS</t>
  </si>
  <si>
    <t>1013353-14-LR24</t>
  </si>
  <si>
    <t>76.337.624-9</t>
  </si>
  <si>
    <t>SOCIEDAD COMERCIAL LOS PEUMOS SPA</t>
  </si>
  <si>
    <t>fb869816-c3d9-41a7-8c83-dfe6089c4e6e</t>
  </si>
  <si>
    <t>1013353-43-CL24</t>
  </si>
  <si>
    <t>SERVICIO TRANSPORTE OCASIONAL EXTRACURRICULAR</t>
  </si>
  <si>
    <t>1013353-13-LQ24</t>
  </si>
  <si>
    <t>76.513.175-8</t>
  </si>
  <si>
    <t>EMPRESA DE TRANSPORTES JAIME MENARES E.I.R.L.</t>
  </si>
  <si>
    <t>4454986c-d7e3-4f7f-9a18-3ee4e2a1282f</t>
  </si>
  <si>
    <t>1013353-50-CL24</t>
  </si>
  <si>
    <t>SERVICIOS DE DESRATIZACIÓN Y SANITIZACIÓN</t>
  </si>
  <si>
    <t>1013353-7-LP24</t>
  </si>
  <si>
    <t>77.154.856-3</t>
  </si>
  <si>
    <t>SANIDES CHILE SPA</t>
  </si>
  <si>
    <t>3d0cd311-6c0f-4d3a-9fa1-adcef4337210</t>
  </si>
  <si>
    <t>1013353-18-CL24</t>
  </si>
  <si>
    <t>DISEÑO DE PROYECTO DE NORMALIZACION ELECTRICA JI</t>
  </si>
  <si>
    <t>1013353-67-LE23</t>
  </si>
  <si>
    <t>9.195.783-3</t>
  </si>
  <si>
    <t>JOSÉ FERNANDO AGUAYO MENDOZA</t>
  </si>
  <si>
    <t>19-00-2023</t>
  </si>
  <si>
    <t>2cc87b85-4d2c-42a2-982a-b89cc3a742f4</t>
  </si>
  <si>
    <t>1013353-19-CL24</t>
  </si>
  <si>
    <t>Mejoramiento techumbre e Infra Elvira Santa Cruz</t>
  </si>
  <si>
    <t>1013353-68-LE23</t>
  </si>
  <si>
    <t>8cd4d984-b9e4-4a0b-9590-b8c4a556dbf4</t>
  </si>
  <si>
    <t>1013353-9-CL24</t>
  </si>
  <si>
    <t>Conservación Estrella de Chile</t>
  </si>
  <si>
    <t>1013353-59-LR23</t>
  </si>
  <si>
    <t>10683086-891c-4f9b-bfe1-f40731f10f00</t>
  </si>
  <si>
    <t>1002592-2-CL24</t>
  </si>
  <si>
    <t>MEJORA Y MANTENCIÓN DE INFRA.NIVEL CENTRAL SLEPB</t>
  </si>
  <si>
    <t>1002592-10-LQ23</t>
  </si>
  <si>
    <t>76.166.891-9</t>
  </si>
  <si>
    <t>CONSTRUCTORA DE PROYECTOS ANDREA CAMUS ESPINOZA EIRL</t>
  </si>
  <si>
    <t>2d83f6cc-6fda-4f9a-8dd2-fe6668ce3025</t>
  </si>
  <si>
    <t>1013353-8-CL24</t>
  </si>
  <si>
    <t>EJECUCIÓN CONSERV.JARDIN INF. PIECECITOS DE NIÑO</t>
  </si>
  <si>
    <t>1013353-61-LQ23</t>
  </si>
  <si>
    <t>76.394.177-9</t>
  </si>
  <si>
    <t>CONSTRUCTORA JM SPA</t>
  </si>
  <si>
    <t>29cb7640-4c20-4032-b3d0-475eff2e0264</t>
  </si>
  <si>
    <t>1013353-17-CL24</t>
  </si>
  <si>
    <t>Adq. Estanterias metalicas EE.EE</t>
  </si>
  <si>
    <t>1013353-60-LE23</t>
  </si>
  <si>
    <t>76.343.683-7</t>
  </si>
  <si>
    <t>COMERCIALIZADORA DIEGO JOSE MENESES LATOJA EIRL</t>
  </si>
  <si>
    <t>cef7fd8f-bbc4-40cc-a9e4-922643ac98ab</t>
  </si>
  <si>
    <t>1013353-7-CL24</t>
  </si>
  <si>
    <t>Mantenimientos menores y atención de emergencias</t>
  </si>
  <si>
    <t>1013353-40-LR23</t>
  </si>
  <si>
    <t>15.319.389-4</t>
  </si>
  <si>
    <t>JUAN CARLOS YÁÑEZ PALMA</t>
  </si>
  <si>
    <t>1a871b78-d333-4e89-a43f-be5d2f0e8fae</t>
  </si>
  <si>
    <t>1013353-5-CL24</t>
  </si>
  <si>
    <t>SERVICIO SALIDAS PEDAGÓGICAS SLEP BARRANCAS</t>
  </si>
  <si>
    <t>1013353-29-LR23</t>
  </si>
  <si>
    <t>15.328.654-K</t>
  </si>
  <si>
    <t>CRISTIAN ANDRES SANCHEZ GONZALEZ</t>
  </si>
  <si>
    <t>887e1d43-e7ba-414d-a48a-9e9f1b3f831a</t>
  </si>
  <si>
    <t>1013353-6-CL24</t>
  </si>
  <si>
    <t>ADQUISICIÓN DE UNIFORMES ESCOLARES PARA LOS EE</t>
  </si>
  <si>
    <t>1013353-37-LQ23</t>
  </si>
  <si>
    <t>79.506.650-0</t>
  </si>
  <si>
    <t>CONFECCIONES EMETE Y COMPANIA LIMITADA</t>
  </si>
  <si>
    <t>a0a8ee8a-7bb6-4ea5-b8f3-451ef09a06de</t>
  </si>
  <si>
    <t>1013353-3-CL24</t>
  </si>
  <si>
    <t>SERVICIO DE ARRIENDO DE LAPTOP PARA SLEP BARRANCAS</t>
  </si>
  <si>
    <t>1013353-35-LQ23</t>
  </si>
  <si>
    <t>4b2c3e1f-241f-42fb-b771-bfd83e6ba694</t>
  </si>
  <si>
    <t>1013353-14-CL24</t>
  </si>
  <si>
    <t>SERVICIO DE SUMINISTRO DE RETIRO Y TRASLADO</t>
  </si>
  <si>
    <t>1013353-30-LE23</t>
  </si>
  <si>
    <t>76.979.072-1</t>
  </si>
  <si>
    <t>TRANSPORTES ECONOMICOS SPA</t>
  </si>
  <si>
    <t>3db0b0e0-01d5-4284-8a6d-88e5697d6d72</t>
  </si>
  <si>
    <t>1013353-15-CL24</t>
  </si>
  <si>
    <t>REPARAC. PUESTA EN MARCHA Y MANTENCIÓN MONTACARGA</t>
  </si>
  <si>
    <t>1013353-31-LE23</t>
  </si>
  <si>
    <t>17eebc34-b4c7-4957-b055-a1c23911f1f1</t>
  </si>
  <si>
    <t>1013353-2-CL24</t>
  </si>
  <si>
    <t>Servicio de mitigación de palomas SLEP Barrancas</t>
  </si>
  <si>
    <t>1013353-33-LP23</t>
  </si>
  <si>
    <t>07b66049-8875-49d9-b218-240de6a31cfd</t>
  </si>
  <si>
    <t>1013353-16-CL24</t>
  </si>
  <si>
    <t>CONSERVACIÓN J.I PEQUEÑOS TALENTOS</t>
  </si>
  <si>
    <t>1013353-32-LE23</t>
  </si>
  <si>
    <t>904299c1-3bda-4998-b693-675bb1acdc26</t>
  </si>
  <si>
    <t>1013353-25-CL23</t>
  </si>
  <si>
    <t>PROGRAMA PEDAGÓGICO APOYO PROFESIONAL INTEGRAL</t>
  </si>
  <si>
    <t>1013353-24-LR23</t>
  </si>
  <si>
    <t>d6244d19-3b14-418c-8b49-59b7323b3679</t>
  </si>
  <si>
    <t>1013353-24-CL23</t>
  </si>
  <si>
    <t>CONSERVACIÓN ALEXANDER GRAHAM BELL</t>
  </si>
  <si>
    <t>1013353-21-LR23</t>
  </si>
  <si>
    <t>24-00-2023</t>
  </si>
  <si>
    <t>74dcac6e-5c2d-4d63-a0a9-aeae593d7fb2</t>
  </si>
  <si>
    <t>1013353-20-CL23</t>
  </si>
  <si>
    <t>DESARME LIMPIEZA Y REP.CIELOS C.PEDRO PRADO SLEPB - Readjudicada en Id 1013353-14-R123</t>
  </si>
  <si>
    <t>1013353-14-LP23</t>
  </si>
  <si>
    <t>CONSTRUCTORA JOHNNY FABIÁN MO</t>
  </si>
  <si>
    <t>84877852-ab6e-40c4-b41b-883bc7204f19</t>
  </si>
  <si>
    <t>1013353-28-CL23</t>
  </si>
  <si>
    <t>SERVICIO DE TRASLADO DE ESTUDIANTES</t>
  </si>
  <si>
    <t>1013353-2-LR23</t>
  </si>
  <si>
    <t>b88354e2-1b62-456d-9009-6c9d9179dc9c</t>
  </si>
  <si>
    <t>1013353-27-CL23</t>
  </si>
  <si>
    <t>SERVICIO DE SUMINISTRO DE TRANSPORTE OCASIONAL</t>
  </si>
  <si>
    <t>1013353-28-LE23</t>
  </si>
  <si>
    <t>1fe75768-f32e-446d-85af-3e2aee6f9768</t>
  </si>
  <si>
    <t>1013353-23-CL23</t>
  </si>
  <si>
    <t>SERVICIO DE IMPRESIÓN 24 MESES</t>
  </si>
  <si>
    <t>1013353-17-LR23</t>
  </si>
  <si>
    <t>57e0127b-264d-4c7a-ba80-97fe0e2106a8</t>
  </si>
  <si>
    <t>1013353-26-CL23</t>
  </si>
  <si>
    <t>TRANSPORTE PERMANENTE ESC ESP SARGENTO CANDELARIA</t>
  </si>
  <si>
    <t>1013353-27-LP23</t>
  </si>
  <si>
    <t>13.234.716-6</t>
  </si>
  <si>
    <t>MARLY SOLEDAD GALLEGUILLO LOYOLA</t>
  </si>
  <si>
    <t>e0e4db45-e964-4a06-90e8-6bfde2ad8438</t>
  </si>
  <si>
    <t>1002592-4-CL24</t>
  </si>
  <si>
    <t>DISEÑO DE PROYECTO DE NORMALIZACIÓN ELÉCTRICA</t>
  </si>
  <si>
    <t>1002592-6-LE23</t>
  </si>
  <si>
    <t>6e08a1a2-fb41-4672-82aa-8bf665f7426f</t>
  </si>
  <si>
    <t>1013353-22-CL23</t>
  </si>
  <si>
    <t>ADQUISICIÓN DE LIBROS DE ENSEÑANZA CALIGRAFIX EE</t>
  </si>
  <si>
    <t>1013353-16-LQ23</t>
  </si>
  <si>
    <t>77.012.870-6</t>
  </si>
  <si>
    <t>COMERCIAL RED OFFICE LIMITADA</t>
  </si>
  <si>
    <t>0ccf43d0-00ae-4040-a5b6-6c3985523284</t>
  </si>
  <si>
    <t>1013353-4-CL24</t>
  </si>
  <si>
    <t>Adquisición de Art. de escritorio para EE.y NC</t>
  </si>
  <si>
    <t>1013353-25-LP23</t>
  </si>
  <si>
    <t>99.533.780-0</t>
  </si>
  <si>
    <t>AMINORTE S A</t>
  </si>
  <si>
    <t>97bd2bd6-5c3f-4e74-b6b5-ae1b71364701</t>
  </si>
  <si>
    <t>1002592-5-CL23</t>
  </si>
  <si>
    <t>REPARAC. Y MANTENCIÓN DE TECHUMBRE SLEP BARRANCAS</t>
  </si>
  <si>
    <t>1002592-3-LE23</t>
  </si>
  <si>
    <t>030f8732-fb4d-4e6b-93c8-5a21ebb4dd63</t>
  </si>
  <si>
    <t>1013353-13-CL23</t>
  </si>
  <si>
    <t>ADQUISICIÓN DE 77 Libros de Formación Emocional</t>
  </si>
  <si>
    <t>1013353-42-SE23</t>
  </si>
  <si>
    <t>96.522.950-7</t>
  </si>
  <si>
    <t>SM S.A.</t>
  </si>
  <si>
    <t>b7a33d4c-dd7c-4788-aa6d-666295720adc</t>
  </si>
  <si>
    <t>1013353-21-CL23</t>
  </si>
  <si>
    <t>ARTÍCULOS DE ASEO ESTABL. EDUC. Y NIVEL CENTRAL</t>
  </si>
  <si>
    <t>1013353-15-LQ23</t>
  </si>
  <si>
    <t>77.234.404-K</t>
  </si>
  <si>
    <t>COMERCIALIZADORA GRUPO SUMAR SPA</t>
  </si>
  <si>
    <t>b4a263ca-8894-4b6d-a944-e2a65d4573e1</t>
  </si>
  <si>
    <t>1013353-18-CL23</t>
  </si>
  <si>
    <t>MANTENIMIENTO AREAS VERDES Y TERRENOS EE.EE. SLEPB</t>
  </si>
  <si>
    <t>1013353-12-LP23</t>
  </si>
  <si>
    <t>76.325.050-4</t>
  </si>
  <si>
    <t>INGENIERIA Y SERVICIOS CRISTIAN GAETE MATUS SPA</t>
  </si>
  <si>
    <t>5676f9c5-883a-4adb-8ba1-cf9d6ccd138b</t>
  </si>
  <si>
    <t>1013353-16-CL23</t>
  </si>
  <si>
    <t>CDP N°159 SUMINISTRO MANTENIMIENTO AREAS VERDES Y TERRENOS EE.EE. SLEPB ORDEN DE COMPRA DESDE 101335</t>
  </si>
  <si>
    <t>1013353-27-SE23</t>
  </si>
  <si>
    <t>a1345a8c-c763-4f95-b858-21c01abe6c8a</t>
  </si>
  <si>
    <t>1013353-29-CL23</t>
  </si>
  <si>
    <t>Plataforma de administración y gestión docente</t>
  </si>
  <si>
    <t>1013353-4-LQ23</t>
  </si>
  <si>
    <t>8c4b9a03-3f36-4d33-a5ea-f8566c14cbfb</t>
  </si>
  <si>
    <t>1013353-14-CL23</t>
  </si>
  <si>
    <t>ARTS ESCRITORIO JARDINES INFANTILES SLEP BARRANCAS</t>
  </si>
  <si>
    <t>1013353-6-LE23</t>
  </si>
  <si>
    <t>76.426.373-1</t>
  </si>
  <si>
    <t>COMERCIALIZADORA JMC LIMITADA</t>
  </si>
  <si>
    <t>c5af1123-3575-4939-a652-7178673f3f59</t>
  </si>
  <si>
    <t>1002592-3-CL24</t>
  </si>
  <si>
    <t>ADQUISICIÓN ESTANTERÍAS METÁLICAS SLEP BARRANCAS</t>
  </si>
  <si>
    <t>1002592-4-LE23</t>
  </si>
  <si>
    <t>77.063.251-K</t>
  </si>
  <si>
    <t>RECILOCK SPA</t>
  </si>
  <si>
    <t>dc35f22e-ec88-42d0-81ef-363a57ecec47</t>
  </si>
  <si>
    <t>1013353-19-CL23</t>
  </si>
  <si>
    <t>ARRIENDO CONTENEDORES LICEO PABLO NERUDA SLEPB</t>
  </si>
  <si>
    <t>1013353-10-LP23</t>
  </si>
  <si>
    <t>77.120.376-0</t>
  </si>
  <si>
    <t>CO-OL RENTAL SPA</t>
  </si>
  <si>
    <t>77cc3624-fe18-4d0d-88ac-d1d00f558494</t>
  </si>
  <si>
    <t>1013353-13-CL24</t>
  </si>
  <si>
    <t>Mejora deslinde nor-este del Jardín Rayen Mapu</t>
  </si>
  <si>
    <t>1013353-9-LE23</t>
  </si>
  <si>
    <t>76.002.706-5</t>
  </si>
  <si>
    <t>CONSTRUCTORA AMBROGABO LIMITADA</t>
  </si>
  <si>
    <t>a12dc650-ec1c-4053-b17b-f4bf7b51004f</t>
  </si>
  <si>
    <t>1013353-12-CL23</t>
  </si>
  <si>
    <t>Mejoramiento de infraestructura de la Esc.Croacia</t>
  </si>
  <si>
    <t>1013353-8-LE23</t>
  </si>
  <si>
    <t>3073bfff-6814-476f-baf0-9084670fd685</t>
  </si>
  <si>
    <t>1013353-17-CL23</t>
  </si>
  <si>
    <t>CDP 147 ORDEN DE COMPRA DESDE 1013353-7-LQ23</t>
  </si>
  <si>
    <t>1013353-19-SE23</t>
  </si>
  <si>
    <t>eef2c295-4c83-404e-918b-36f7ead70d45</t>
  </si>
  <si>
    <t>1013353-11-CL23</t>
  </si>
  <si>
    <t>Mejoramiento de los cierros de jardines infantiles</t>
  </si>
  <si>
    <t>1013353-11-LE23</t>
  </si>
  <si>
    <t>77.277.262-9</t>
  </si>
  <si>
    <t>CONSTRUCTORA JAZMIN PIZARRO MIRANDA E.I.R.L.</t>
  </si>
  <si>
    <t>d41df5cd-32a3-4ce1-8544-fdf8c32d5607</t>
  </si>
  <si>
    <t>1013353-2-CL23</t>
  </si>
  <si>
    <t>CDP N°175 , SERVICIO HABILITACION ESTRELLA DE CHILE</t>
  </si>
  <si>
    <t>1013353-35-SE23</t>
  </si>
  <si>
    <t>MASSER INGENIERIA CONSTRUCCION Y SERVICIOS GENERAL</t>
  </si>
  <si>
    <t>e092afc9-0947-400d-84af-baccc6808d2e</t>
  </si>
  <si>
    <t>1002592-2-CL23</t>
  </si>
  <si>
    <t>SERVICIO DECLARACION DE RENTA 2023</t>
  </si>
  <si>
    <t>1002592-2-LE23</t>
  </si>
  <si>
    <t>76.073.255-9</t>
  </si>
  <si>
    <t>ARTL CHILE AUDITORES LIMITADA</t>
  </si>
  <si>
    <t>cb6f82a8-62f6-4610-b1d9-1c60b822bbfa</t>
  </si>
  <si>
    <t>1013353-7-CL23</t>
  </si>
  <si>
    <t>CDP N°71 ORDEN DE COMPRA DESDE 1013353-73-LP22</t>
  </si>
  <si>
    <t>1013353-5-SE23</t>
  </si>
  <si>
    <t>5194b82d-8406-440c-938d-5656c38b0959</t>
  </si>
  <si>
    <t>1013353-10-CL24</t>
  </si>
  <si>
    <t>Habilitación de oficinas en Escuela Sto.Dgo.Guzman</t>
  </si>
  <si>
    <t>1013353-73-LP22</t>
  </si>
  <si>
    <t>2f61b837-cc2e-4b17-a799-9b7e903a09da</t>
  </si>
  <si>
    <t>1002592-3-CL23</t>
  </si>
  <si>
    <t>CDP 531 SERVICIO SOPORTE Y MANT SISTEMA ACTIVO FIJO</t>
  </si>
  <si>
    <t>1002592-45-SE22</t>
  </si>
  <si>
    <t>85.928.600-3</t>
  </si>
  <si>
    <t>INGENIERIA DE SOFTWARE LIMITADA</t>
  </si>
  <si>
    <t>8ad0f259-ef0a-4616-9390-aa613c4d339b</t>
  </si>
  <si>
    <t>1013353-4-CL23</t>
  </si>
  <si>
    <t>CDP 532 SERV SOPORTE/MANT SIST ACTIVO FIJO JARD INF</t>
  </si>
  <si>
    <t>1013353-166-SE22</t>
  </si>
  <si>
    <t>7d139803-7354-4255-b0e9-e0ca02f91a9e</t>
  </si>
  <si>
    <t>1013353-3-CL23</t>
  </si>
  <si>
    <t>CDP 533 SERV SOPORTE/MANT SIST ACTIVO FIJO ESTAB ED</t>
  </si>
  <si>
    <t>1013353-165-SE22</t>
  </si>
  <si>
    <t>8d0d575e-9a94-4285-a90e-caa8b22e7a78</t>
  </si>
  <si>
    <t>1013353-35-CL24</t>
  </si>
  <si>
    <t>ADQUISICIÓN DE CAJAS ESCOLARES ALUMNOS SLEPB.</t>
  </si>
  <si>
    <t>1013353-66-LP22</t>
  </si>
  <si>
    <t>7f69b6d7-f53b-4ada-9640-98493cc0760c</t>
  </si>
  <si>
    <t>1013353-34-CL24</t>
  </si>
  <si>
    <t>ADQUISICIÓN MATERIAL DE AULA PARA LOS EE</t>
  </si>
  <si>
    <t>1013353-64-LP22</t>
  </si>
  <si>
    <t>61255707-bed8-4383-bd9e-939bcf0564ec</t>
  </si>
  <si>
    <t>1013353-30-CL24</t>
  </si>
  <si>
    <t>ARTS ESCOLARES JARDINES INFANTILES SLEP BARRANCAS</t>
  </si>
  <si>
    <t>1013353-56-LQ22</t>
  </si>
  <si>
    <t>91cfbe89-aadb-4c54-b648-319edcef7880</t>
  </si>
  <si>
    <t>1013353-33-CL24</t>
  </si>
  <si>
    <t>Adquisición de Mobiliario para 9 EE.EE. SLEPB</t>
  </si>
  <si>
    <t>1013353-61-LQ22</t>
  </si>
  <si>
    <t>76.102.918-5</t>
  </si>
  <si>
    <t>COMERCIAL HAGELIN SPA</t>
  </si>
  <si>
    <t>a9612a9d-7b8c-44ec-9267-22c167419b58</t>
  </si>
  <si>
    <t>1013353-39-CL24</t>
  </si>
  <si>
    <t>CONSERVACIÓN ESCUELA ESTRELLA DE CHILE</t>
  </si>
  <si>
    <t>1013353-47-LR22</t>
  </si>
  <si>
    <t>76.415.857-1</t>
  </si>
  <si>
    <t>MAXFA INGENIERIA Y CONSTRUCCION LIMITADA</t>
  </si>
  <si>
    <t>4cf72e28-3461-4fe8-8294-595b4377c27f</t>
  </si>
  <si>
    <t>1013353-32-CL24</t>
  </si>
  <si>
    <t>MATERIALES DE FERRETERIA PARA PINTATON ESCUELAS</t>
  </si>
  <si>
    <t>1013353-60-LP22</t>
  </si>
  <si>
    <t>76.232.238-2</t>
  </si>
  <si>
    <t>COMERCIAL 3MONOS SPA</t>
  </si>
  <si>
    <t>2a5a8d04-8195-4fdd-8867-84dca7d64753</t>
  </si>
  <si>
    <t>1013353-31-CL24</t>
  </si>
  <si>
    <t>MEJORAMIENTO DE LOS SERVICIOS HIGIÉNICOS REP CROA</t>
  </si>
  <si>
    <t>1013353-57-LP22</t>
  </si>
  <si>
    <t>33a85944-1b05-4045-ad39-c56d55019278</t>
  </si>
  <si>
    <t>1013353-29-CL24</t>
  </si>
  <si>
    <t>PRODUCCIÓN CAMP. DPVO. SALIDAS PEDAG. Y GRADUAC.</t>
  </si>
  <si>
    <t>1013353-54-LQ22</t>
  </si>
  <si>
    <t>76.273.375-7</t>
  </si>
  <si>
    <t>SOCIEDAD DE PROFESIONALES EN GESTION LIMITADA</t>
  </si>
  <si>
    <t>a8625af5-d054-4d1c-a338-afb4ca77fe18</t>
  </si>
  <si>
    <t>1013353-28-CL24</t>
  </si>
  <si>
    <t>LAPTOP ESC. ESTRELLA DE CHILE Y ALEX. GRAHAM BELL</t>
  </si>
  <si>
    <t>1013353-51-LP22</t>
  </si>
  <si>
    <t>77.072.745-6</t>
  </si>
  <si>
    <t>OMA SPA</t>
  </si>
  <si>
    <t>e449a465-d368-4705-91c3-f184e6483a97</t>
  </si>
  <si>
    <t>1013353-30-CL23</t>
  </si>
  <si>
    <t>SUMINISTRO MATERIAL EDUC. MATEM. LENG. Y OTROS</t>
  </si>
  <si>
    <t>1013353-8-LQ22</t>
  </si>
  <si>
    <t>76.422.190-7</t>
  </si>
  <si>
    <t>EDUKIM S.A.</t>
  </si>
  <si>
    <t>fb3bc5a4-8f13-4c1c-b3fb-8f121ae1258b</t>
  </si>
  <si>
    <t>1013353-12-CL24</t>
  </si>
  <si>
    <t>Conservación Jardín Inf. sala cuna Renacer SLEPB.</t>
  </si>
  <si>
    <t>1013353-37-LP22</t>
  </si>
  <si>
    <t>76.057.394-9</t>
  </si>
  <si>
    <t>INGENIERIA, ASESORIAS, INSPECCION Y CONSTRUCCION ECCIP S.A.</t>
  </si>
  <si>
    <t>c6e47f7e-59ea-47ae-9880-2085f05611eb</t>
  </si>
  <si>
    <t>1013353-25-CL24</t>
  </si>
  <si>
    <t>CONSERVACIÓN JARD INF. Y SALA CUNA DEJANDO HUELLAS</t>
  </si>
  <si>
    <t>1013353-46-LR22</t>
  </si>
  <si>
    <t>b90b3c52-78aa-4d0c-aaf2-e3c6b241b81a</t>
  </si>
  <si>
    <t>1013353-26-CL24</t>
  </si>
  <si>
    <t>Conservación Jardín Inf. Pequeños Talentos SLEPB.</t>
  </si>
  <si>
    <t>1013353-48-LQ22</t>
  </si>
  <si>
    <t>4f941635-d23f-459b-b0dd-0ffbd7a8a5fc</t>
  </si>
  <si>
    <t>1013353-37-CL24</t>
  </si>
  <si>
    <t>CONSERVACIÓN JARDIN INFANTIL Y SALA CUNA RAYEN MAP</t>
  </si>
  <si>
    <t>1013353-36-LR22</t>
  </si>
  <si>
    <t>e83b8c47-189e-45a1-bc3c-2939c55e237d</t>
  </si>
  <si>
    <t>1013353-36-CL24</t>
  </si>
  <si>
    <t>Conservación Jardín Inf. y SC. Tiañ Folil SLEPB.</t>
  </si>
  <si>
    <t>1013353-45-LR22</t>
  </si>
  <si>
    <t>73c79f06-ed85-4e78-98f6-d39b6bc40e9c</t>
  </si>
  <si>
    <t>1013353-27-CL24</t>
  </si>
  <si>
    <t>CONSERVACIÓN JARDIN INFANTIL Y SALA CUNA TANGANYIC</t>
  </si>
  <si>
    <t>1013353-50-LQ22</t>
  </si>
  <si>
    <t>11a2e1b6-d369-4d87-80bb-6fbd9a0a73b1</t>
  </si>
  <si>
    <t>1013353-11-CL22</t>
  </si>
  <si>
    <t>1013353-42-CO22</t>
  </si>
  <si>
    <t>16-00-2022</t>
  </si>
  <si>
    <t>5b5e3a8a-c6d8-42b2-9c2f-3e4679f28309</t>
  </si>
  <si>
    <t>1013353-12-CL22</t>
  </si>
  <si>
    <t>MEJORAS JARDÍN INFANTIL Y SALA CUNA LAS VIÑAS</t>
  </si>
  <si>
    <t>1013353-44-LE22</t>
  </si>
  <si>
    <t>4a90bd5b-26b6-4aab-817a-1d9bbe52a321</t>
  </si>
  <si>
    <t>1013353-5-CL23</t>
  </si>
  <si>
    <t>CDP 351 IMPLEMENTACIÓN DE PLATAFORMA DE ADMINISTR</t>
  </si>
  <si>
    <t>1013353-105-SE22</t>
  </si>
  <si>
    <t>e2020ab5-9eee-49d4-a17c-559bd5ede44f</t>
  </si>
  <si>
    <t>1013353-7-CL22</t>
  </si>
  <si>
    <t>SR N° 137, transporte escolar</t>
  </si>
  <si>
    <t>1013353-93-SE22</t>
  </si>
  <si>
    <t>17.134.405-0</t>
  </si>
  <si>
    <t>CRISTIAN ANDRES HERRERA SILVA</t>
  </si>
  <si>
    <t>92ba2cbb-3ddb-4ae7-bf30-e5bc79dd6e51</t>
  </si>
  <si>
    <t>1013353-23-CL24</t>
  </si>
  <si>
    <t>SERVICIO DE TRANSPORTE OCASIONAL SLEP BARRANCAS</t>
  </si>
  <si>
    <t>1013353-35-LQ22</t>
  </si>
  <si>
    <t>78.973.230-2</t>
  </si>
  <si>
    <t>TRANSPORTES TRANSIBERICA LIMITADA</t>
  </si>
  <si>
    <t>a545c4a4-6914-46cf-9e32-0bf1a83cc6b7</t>
  </si>
  <si>
    <t>1013353-6-CL22</t>
  </si>
  <si>
    <t>HABILITACIÓN J. INF. Y SALA CUNA SEMBRANDO FUTURO</t>
  </si>
  <si>
    <t>1013353-33-LP22</t>
  </si>
  <si>
    <t>77.298.105-8</t>
  </si>
  <si>
    <t>MARIO CISTERNA SPA</t>
  </si>
  <si>
    <t>05-00-2022</t>
  </si>
  <si>
    <t>2e671068-54b3-4b09-ad09-6f2aee69bfe8</t>
  </si>
  <si>
    <t>1013353-9-CL22</t>
  </si>
  <si>
    <t>PROGRAMA PEDAGÓGICO DE APOYO PROFESIONAL INTEGRAL</t>
  </si>
  <si>
    <t>1013353-31-LQ22</t>
  </si>
  <si>
    <t>CENTRO DE PROFESIONALES PARA EL DESARROLLO E INNOVACION DE LA GESTION</t>
  </si>
  <si>
    <t>bb98313b-ba83-4ec5-a8e0-e6b8fc6e28a1</t>
  </si>
  <si>
    <t>1013353-8-CL22</t>
  </si>
  <si>
    <t>1013353-34-LP22</t>
  </si>
  <si>
    <t>76.220.664-1</t>
  </si>
  <si>
    <t>GREEN PEST CONTROL SPA</t>
  </si>
  <si>
    <t>c4773cc4-0788-4f54-82b1-10b02166079d</t>
  </si>
  <si>
    <t>1013353-13-CL22</t>
  </si>
  <si>
    <t>HABILITACIÓN DE JARDÍN INFANTIL RAYEN MAPU</t>
  </si>
  <si>
    <t>1013353-29-LP22</t>
  </si>
  <si>
    <t>c309b0c8-9292-4800-be5d-30da677460dd</t>
  </si>
  <si>
    <t>1013353-9-CL23</t>
  </si>
  <si>
    <t>ORDEN DE COMPRA DESDE 1013353-26-LQ22</t>
  </si>
  <si>
    <t>1013353-86-SE22</t>
  </si>
  <si>
    <t>66d349cb-b8c9-4c2f-83f7-b6a9a3850578</t>
  </si>
  <si>
    <t>1002592-4-CL22</t>
  </si>
  <si>
    <t>REPARACIÓN Y HABILITACIÓN DE TECHUMBRES SLEPB</t>
  </si>
  <si>
    <t>1002592-6-LE22</t>
  </si>
  <si>
    <t>76.894.359-1</t>
  </si>
  <si>
    <t>CONSTRUCTORA LOS LAURELES SPA</t>
  </si>
  <si>
    <t>cf0aec31-2e95-4e40-9e98-ed2b5a622f82</t>
  </si>
  <si>
    <t>1013353-22-CL24</t>
  </si>
  <si>
    <t>SERVICIO DE IMPRESIÓN ESTABL. EDUC. SLEP BARRANCAS</t>
  </si>
  <si>
    <t>1013353-26-LQ22</t>
  </si>
  <si>
    <t>007a4091-379b-4347-a2d5-fedd208ec9c8</t>
  </si>
  <si>
    <t>1013353-4-CL22</t>
  </si>
  <si>
    <t>MANO DE OBRA PARA INFRAESTRUCTURA SLEP BARRANCAS</t>
  </si>
  <si>
    <t>1013353-17-LR22</t>
  </si>
  <si>
    <t>2111b7e0-8042-4b4a-a407-ac0100c2d9a5</t>
  </si>
  <si>
    <t>1013353-15-CL23</t>
  </si>
  <si>
    <t>CDP 258-259 ORDEN DE COMPRA DESDE 1013353-17-LR22</t>
  </si>
  <si>
    <t>1013353-54-SE22</t>
  </si>
  <si>
    <t>9aae8a88-ebc6-4f89-b9c9-e359beaeb4fb</t>
  </si>
  <si>
    <t>1013353-20-CL24</t>
  </si>
  <si>
    <t>ADQUISICIÓN DE CAJAS ESCOLARES CATALOGO SEP 2022</t>
  </si>
  <si>
    <t>1013353-4-LP22</t>
  </si>
  <si>
    <t>a39df85f-5490-4e36-9302-448b0f872805</t>
  </si>
  <si>
    <t>1013353-10-CL22</t>
  </si>
  <si>
    <t>SUMINISTRO DE ARTÍCULOS DEPORTIVOS</t>
  </si>
  <si>
    <t>1013353-6-LQ22</t>
  </si>
  <si>
    <t>76.920.372-9</t>
  </si>
  <si>
    <t>FACUS CHILE SPA</t>
  </si>
  <si>
    <t>921c1e9c-2cc9-48f4-b105-3135f42e6352</t>
  </si>
  <si>
    <t>1013353-38-CL24</t>
  </si>
  <si>
    <t>ARRIENDO CONTENEDORES MODULARES Y OBRAS INSTALACIO</t>
  </si>
  <si>
    <t>1013353-13-LP22</t>
  </si>
  <si>
    <t>77.568.400-3</t>
  </si>
  <si>
    <t>CO-OL LIMITADA</t>
  </si>
  <si>
    <t>445f302f-edeb-458d-9f23-7997a98f09cf</t>
  </si>
  <si>
    <t>1013353-5-CL22</t>
  </si>
  <si>
    <t>ORDEN DE COMPRA DESDE 1013353-13-LP22</t>
  </si>
  <si>
    <t>1013353-38-SE22</t>
  </si>
  <si>
    <t>fd595532-897e-444b-b286-94543eabe0d8</t>
  </si>
  <si>
    <t>1013353-3-CL22</t>
  </si>
  <si>
    <t>CDP N° 228 SERVICIO DE TRASLADO DE ESTUDIANTES DESDE 1013353-2-LR22</t>
  </si>
  <si>
    <t>1013353-34-SE22</t>
  </si>
  <si>
    <t>d94b0583-3ab5-422a-bc4b-f342aa9ed310</t>
  </si>
  <si>
    <t>1013353-11-CL24</t>
  </si>
  <si>
    <t>1013353-2-LR22</t>
  </si>
  <si>
    <t>a3ef6a76-aac9-4daa-ab59-5e166e0c1ca1</t>
  </si>
  <si>
    <t>1013353-21-CL24</t>
  </si>
  <si>
    <t>ADQUISICIÓN DE MOCHILAS ESCOLARES</t>
  </si>
  <si>
    <t>1013353-5-LP22</t>
  </si>
  <si>
    <t>77.103.399-7</t>
  </si>
  <si>
    <t>INVERSIONES BUBBA ART LIMITADA</t>
  </si>
  <si>
    <t>26d97b20-1b63-4e96-8ee9-7972dcc51388</t>
  </si>
  <si>
    <t>1013353-6-CL23</t>
  </si>
  <si>
    <t>ADQUISICIÓN DE 23 BAM SERV.INTERNET P-J.INFANTILES</t>
  </si>
  <si>
    <t>1013353-9-LE22</t>
  </si>
  <si>
    <t>1d3fa7f0-340c-431f-a44b-93fff7e92719</t>
  </si>
  <si>
    <t>1013353-2-CL22</t>
  </si>
  <si>
    <t>DESRATIZACIÓN, SANITIZACIÓN Y DESINSECTACIÓN</t>
  </si>
  <si>
    <t>1013353-17-LQ21</t>
  </si>
  <si>
    <t>76.988.015-1</t>
  </si>
  <si>
    <t>EMEX CONTROL DE PLAGAS LIMITADA</t>
  </si>
  <si>
    <t>54c12f9e-7aea-42db-ba5c-d8010891ea8c</t>
  </si>
  <si>
    <t>1002592-3-CL22</t>
  </si>
  <si>
    <t>HABILITACIÓN OFICINAS, COMEDOR, Y SS.HH SLEPB</t>
  </si>
  <si>
    <t>1002592-16-LQ21</t>
  </si>
  <si>
    <t>a96f02cc-a3a1-43b0-91b7-6e729b1be47f</t>
  </si>
  <si>
    <t>1182157-2-CL22</t>
  </si>
  <si>
    <t>CONSERVACIÓN ESCUELA REPUBLICA ESTADOS UNIDOS</t>
  </si>
  <si>
    <t>1182157-4-LR21</t>
  </si>
  <si>
    <t>76.503.022-6</t>
  </si>
  <si>
    <t>MATSAL SPA</t>
  </si>
  <si>
    <t>Programa 50</t>
  </si>
  <si>
    <t>a892175b-b16e-43f6-b975-7cac00ae68f3</t>
  </si>
  <si>
    <t>1182157-3-CL22</t>
  </si>
  <si>
    <t>CONSERVACION JARDIN INFANTIL Y SALA CUNA LEONARDO</t>
  </si>
  <si>
    <t>1182157-6-LQ21</t>
  </si>
  <si>
    <t>76.140.629-9</t>
  </si>
  <si>
    <t>SERVICIOS Y CONSTRUCCIONES DEL SUR S.A.</t>
  </si>
  <si>
    <t>87825686-9378-4c86-8d17-28f731e89dfd</t>
  </si>
  <si>
    <t>1002592-2-CL22</t>
  </si>
  <si>
    <t>SERVICIO DE ASEO NIVEL CENTRAL SLEP BARRANCAS</t>
  </si>
  <si>
    <t>1002592-12-LQ21</t>
  </si>
  <si>
    <t>76.562.293-k</t>
  </si>
  <si>
    <t>Promarco SpA</t>
  </si>
  <si>
    <t>46501368-184b-4dc5-b50a-f104ede77a2d</t>
  </si>
  <si>
    <t>1013353-10-CL23</t>
  </si>
  <si>
    <t>ORDEN DE COMPRA DESDE 1013353-17-LQ21</t>
  </si>
  <si>
    <t>1013353-200-SE21</t>
  </si>
  <si>
    <t>EMEX CONTROL DE PLAGAS LTDA.</t>
  </si>
  <si>
    <t>fe6fcc1d-18fb-4be6-af4c-047940dfad5b</t>
  </si>
  <si>
    <t>1002592-5-CL21</t>
  </si>
  <si>
    <t>SERVICIO DE TELECOMUNICACIONES Y DE INFRAESTRUCTURA TECNOLÓGICA POR 36 MESES</t>
  </si>
  <si>
    <t>1002592-7-LQ21</t>
  </si>
  <si>
    <t>96.779.080-k</t>
  </si>
  <si>
    <t>IFX NETWORKS CHILE S A</t>
  </si>
  <si>
    <t>24503ff0-d862-472f-a123-a8813db908ee</t>
  </si>
  <si>
    <t>1002592-4-CL23</t>
  </si>
  <si>
    <t>ORDEN DE COMPRA DESDE 1002592-7-LQ21</t>
  </si>
  <si>
    <t>1002592-15-SE23</t>
  </si>
  <si>
    <t>77.622.841-9</t>
  </si>
  <si>
    <t>LIVISTER CHILE SPA</t>
  </si>
  <si>
    <t>48ec69cf-3c23-466f-bc04-357c5f054aea</t>
  </si>
  <si>
    <t>1002592-4-CL21</t>
  </si>
  <si>
    <t>SR Nº 147, dispensadores de agua</t>
  </si>
  <si>
    <t>1002592-67-AG21</t>
  </si>
  <si>
    <t>76.119.711-8</t>
  </si>
  <si>
    <t>COMERCIALIZADORA VODA CHILE SPA.</t>
  </si>
  <si>
    <t>5101d9e8-22db-4240-b476-08fdc8db4b79</t>
  </si>
  <si>
    <t>1013353-24-CL24</t>
  </si>
  <si>
    <t>Iniciativa de Conservación J.I Sembrando Futuro</t>
  </si>
  <si>
    <t>1013353-38-LQ22</t>
  </si>
  <si>
    <t>c8e318fd-edcf-429f-ad05-0e19444868ca</t>
  </si>
  <si>
    <t>1182157-2-CL21</t>
  </si>
  <si>
    <t>ADQUISICIÓN DE MOBILIARIO PARA 14 ESTABL. EDUC.</t>
  </si>
  <si>
    <t>1182157-3-LQ21</t>
  </si>
  <si>
    <t>96.882.140-7</t>
  </si>
  <si>
    <t>MELMAN SPA</t>
  </si>
  <si>
    <t>a3810235-4e5a-4c1a-80c2-fa4114f3cfdd</t>
  </si>
  <si>
    <t>1013353-9-CL21</t>
  </si>
  <si>
    <t>IMPLEMENTACIÓN PLATAFORMA ADM. Y GESTIÓN DOCENTE</t>
  </si>
  <si>
    <t>1013353-10-LQ21</t>
  </si>
  <si>
    <t>2f9a161c-b06c-408a-93ff-80e9a98932ba</t>
  </si>
  <si>
    <t>1013353-10-CL21</t>
  </si>
  <si>
    <t>SERVICIOS DE INTERNET SIMCARDS ALUMNOS SLEPB</t>
  </si>
  <si>
    <t>1013353-7-LR21</t>
  </si>
  <si>
    <t>96.806.980-2</t>
  </si>
  <si>
    <t>ENTEL PCS TELECOMUNICACIONES S A</t>
  </si>
  <si>
    <t>3fbd091f-7089-4c8d-ae70-68a9c5b06e43</t>
  </si>
  <si>
    <t>1013353-4-CL21</t>
  </si>
  <si>
    <t>IMPLEMENT. PROGR. PEDAGÓGICO APOYO PROF. INTEGRAL</t>
  </si>
  <si>
    <t>1013353-11-LQ21</t>
  </si>
  <si>
    <t>c060290d-a589-4c21-b7e2-b66f3ce68085</t>
  </si>
  <si>
    <t>1013353-8-CL21</t>
  </si>
  <si>
    <t>Servicio Mantención de Infraestructura Escolar SLB</t>
  </si>
  <si>
    <t>1013353-4-LR21</t>
  </si>
  <si>
    <t>115b2a41-d163-4484-8860-4d89d85a0e4e</t>
  </si>
  <si>
    <t>1182157-1-CL21</t>
  </si>
  <si>
    <t>CDP 345 MANTENCIÓN EE.EE. ORDEN DE COMPRA DESDE 1013353-4-LR21</t>
  </si>
  <si>
    <t>1182157-15-SE21</t>
  </si>
  <si>
    <t>a1dcfa7f-7391-4d8b-955c-0af54a4628ff</t>
  </si>
  <si>
    <t>1013353-3-CL21</t>
  </si>
  <si>
    <t>SERVICIOS DE VALORACIÓN GENERAL DE SALUD</t>
  </si>
  <si>
    <t>1013353-6-LP21</t>
  </si>
  <si>
    <t>76.102.632-1</t>
  </si>
  <si>
    <t>SERVICIOS MEDICOS PROVIDENCIA LIMITADA</t>
  </si>
  <si>
    <t>3a5f084b-f681-4896-922d-9c26b7e0d44f</t>
  </si>
  <si>
    <t>1002592-2-CL21</t>
  </si>
  <si>
    <t>CONTRATACIÓN DEL SERVICIO DE GUARDIAS DE SEGURIDAD</t>
  </si>
  <si>
    <t>1002592-2-LQ21</t>
  </si>
  <si>
    <t>76.317.855-2</t>
  </si>
  <si>
    <t>SEGURIDAD &amp; SERVICIOS LIMITADA</t>
  </si>
  <si>
    <t>a0b1b605-231a-4367-a6ed-14c8c694aac0</t>
  </si>
  <si>
    <t>1002592-3-CL21</t>
  </si>
  <si>
    <t>SEGUROS PARA VEHICULOS INSTITUCIONALES</t>
  </si>
  <si>
    <t>1002592-1-LE21</t>
  </si>
  <si>
    <t>99.231.000-6</t>
  </si>
  <si>
    <t>c93c946f-2c70-47b7-a10d-6c934be4d380</t>
  </si>
  <si>
    <t>1002592-1-CL21</t>
  </si>
  <si>
    <t>SERVICIO DE IMPRESIÓN COSTO FIJO COSTO VARIABLE</t>
  </si>
  <si>
    <t>1002592-3-LP20</t>
  </si>
  <si>
    <t>52e51bff-deff-4743-8d22-f80de5143274</t>
  </si>
  <si>
    <t>1013353-6-CL21</t>
  </si>
  <si>
    <t>EJECUCIÓN DE LA INICIATIVA CONSERVACIÓN SSHH, MULT</t>
  </si>
  <si>
    <t>1013353-19-LQ20</t>
  </si>
  <si>
    <t>23-00-2020</t>
  </si>
  <si>
    <t>2ac05d4d-8550-42bc-a76d-1a1e4da2a7cb</t>
  </si>
  <si>
    <t>1013353-7-CL21</t>
  </si>
  <si>
    <t>CONSERVACIÓN ESCUELA DR. TREVISO GIRARDI</t>
  </si>
  <si>
    <t>1013353-23-LQ20</t>
  </si>
  <si>
    <t>cade78d4-21b2-4617-b209-0c3b8458f8d7</t>
  </si>
  <si>
    <t>1013353-5-CL21</t>
  </si>
  <si>
    <t>CONSERVACIÓN ESC HERMINDA DE LA VICTORIA</t>
  </si>
  <si>
    <t>1013353-7-LQ20</t>
  </si>
  <si>
    <t>16-00-2020</t>
  </si>
  <si>
    <t>31386620-f1c2-42ab-8a8e-261f24fee520</t>
  </si>
  <si>
    <t>1013353-8-CL23</t>
  </si>
  <si>
    <t>SERVICIO PARA EL CÁLCULO DE LIQUIDACIONES DE REMUN</t>
  </si>
  <si>
    <t>1013353-8-LR20</t>
  </si>
  <si>
    <t>85.825.700-K</t>
  </si>
  <si>
    <t>INGENIERIA Y PROCESOS ELECTRONICOS CONTA</t>
  </si>
  <si>
    <t>09-00-2020</t>
  </si>
  <si>
    <t>2c83ec2f-af98-4f13-b4b3-d42bca1ed723</t>
  </si>
  <si>
    <t>1013353-2-CL21</t>
  </si>
  <si>
    <t>Serv. de desratización EE.EE J.INF. NIVEL CENTRAL</t>
  </si>
  <si>
    <t>1013353-1-LP20</t>
  </si>
  <si>
    <t>99.551.750-7</t>
  </si>
  <si>
    <t>SOLOVERDE S A</t>
  </si>
  <si>
    <t>10-00-2020</t>
  </si>
  <si>
    <t>03cb7cb2-326a-4f07-90f7-93421a29d66f</t>
  </si>
  <si>
    <t>1013353-19-CL20</t>
  </si>
  <si>
    <t>SERVICIO DE MANTENCIÓN Y CONTINGENCIA DE EE.EE.</t>
  </si>
  <si>
    <t>1013353-6-LR20</t>
  </si>
  <si>
    <t>20-00-2020</t>
  </si>
  <si>
    <t>2ff62efe-8b40-4c1a-a279-168db368484c</t>
  </si>
  <si>
    <t>1013353-8-CL20</t>
  </si>
  <si>
    <t>CONSERVACIÓN LICEO HÉROES DE LA CONCEPCIÓN</t>
  </si>
  <si>
    <t>1013353-26-LP19</t>
  </si>
  <si>
    <t>76.284.502-4</t>
  </si>
  <si>
    <t>ARGAL S.A.</t>
  </si>
  <si>
    <t>26-00-2019</t>
  </si>
  <si>
    <t>04-00-2020</t>
  </si>
  <si>
    <t>Cerrado</t>
  </si>
  <si>
    <t>5650c9ba-08a5-4943-84dd-f2406d0b51e0</t>
  </si>
  <si>
    <t>1013353-1-CL20</t>
  </si>
  <si>
    <t>CONSERVACIÓN ESCUELA NEPTUNO</t>
  </si>
  <si>
    <t>1013353-19-LP19</t>
  </si>
  <si>
    <t>25-00-2019</t>
  </si>
  <si>
    <t>03-00-2020</t>
  </si>
  <si>
    <t>70eb401d-09ab-4add-a9cd-0a8d1facea8f</t>
  </si>
  <si>
    <t>1013353-3-CL20</t>
  </si>
  <si>
    <t>CONSERVACIÓN ESCUELA CROACIA</t>
  </si>
  <si>
    <t>1013353-21-LP19</t>
  </si>
  <si>
    <t>149a59d5-a390-4f4b-9583-c6cbdfeb726c</t>
  </si>
  <si>
    <t>1013353-18-CL20</t>
  </si>
  <si>
    <t>dc45493d-c87d-4675-9bd0-4661c21d4486</t>
  </si>
  <si>
    <t>1013353-14-CL20</t>
  </si>
  <si>
    <t>CONSERVACIÓN ESCUELA COMPLEJO EDUCACIONAL DE CERRO NAVIA</t>
  </si>
  <si>
    <t>1013353-32-LP19</t>
  </si>
  <si>
    <t>24-00-2020</t>
  </si>
  <si>
    <t>f58278d7-df5a-41e5-a562-fd10886b303d</t>
  </si>
  <si>
    <t>1013353-10-CL20</t>
  </si>
  <si>
    <t>CONSERVACIÓN ESCUELA PROVINCIA DE ARAUCO</t>
  </si>
  <si>
    <t>1013353-28-LP19</t>
  </si>
  <si>
    <t>7a52abbe-896d-4292-8406-540ccd99dbca</t>
  </si>
  <si>
    <t>1013353-9-CL20</t>
  </si>
  <si>
    <t>CONSERVACIÓN ESCUELA PRESIDENTE ROOSEVELT</t>
  </si>
  <si>
    <t>1013353-27-LP19</t>
  </si>
  <si>
    <t>22-00-2019</t>
  </si>
  <si>
    <t>31-00-2020</t>
  </si>
  <si>
    <t>df060531-afea-498d-8247-859b288aa9aa</t>
  </si>
  <si>
    <t>1013353-15-CL20</t>
  </si>
  <si>
    <t>CONSERVACIÓN LICEO BICENTENARIO</t>
  </si>
  <si>
    <t>1013353-33-LP19</t>
  </si>
  <si>
    <t>21-00-2019</t>
  </si>
  <si>
    <t>0cdd4c5a-eaf5-4f88-ae7a-2edbb3852744</t>
  </si>
  <si>
    <t>1013353-16-CL20</t>
  </si>
  <si>
    <t>CONSERVACIÓN ESCUELA ESPECIAL QUILLAHUE</t>
  </si>
  <si>
    <t>1013353-34-LP19</t>
  </si>
  <si>
    <t>20-00-2019</t>
  </si>
  <si>
    <t>19-00-2020</t>
  </si>
  <si>
    <t>780d7e3a-438b-4d73-bcc9-c87babe67531</t>
  </si>
  <si>
    <t>1013353-5-CL20</t>
  </si>
  <si>
    <t>CONSERVACIÓN ESCUELA MILLAHUE</t>
  </si>
  <si>
    <t>1013353-23-LP19</t>
  </si>
  <si>
    <t>29-00-2020</t>
  </si>
  <si>
    <t>e08e50d3-0056-4705-a58c-a1f3cc8f9241</t>
  </si>
  <si>
    <t>1013353-6-CL20</t>
  </si>
  <si>
    <t>1013353-24-LP19</t>
  </si>
  <si>
    <t>36ea297f-4cee-405c-9c84-7f13d2f2c8b1</t>
  </si>
  <si>
    <t>1013353-17-CL20</t>
  </si>
  <si>
    <t>CONSERVACIÓN ESCUELA BÁSICA SARGENTO CANDELARIA</t>
  </si>
  <si>
    <t>1013353-35-LP19</t>
  </si>
  <si>
    <t>18-00-2019</t>
  </si>
  <si>
    <t>17-00-2020</t>
  </si>
  <si>
    <t>29d9dcfc-bfb8-49d5-b8f7-f28b606ef2c4</t>
  </si>
  <si>
    <t>1013353-11-CL20</t>
  </si>
  <si>
    <t>CONSERVACIÓN ESCUELA ITALIA</t>
  </si>
  <si>
    <t>1013353-29-LP19</t>
  </si>
  <si>
    <t>27-00-2020</t>
  </si>
  <si>
    <t>6e88f379-d27b-4c39-b6fd-fbd868373d6c</t>
  </si>
  <si>
    <t>1013353-13-CL20</t>
  </si>
  <si>
    <t>CONSERVACIÓN ESCUELA CUIDAD SANTO DOMINGO DE GUZMAN</t>
  </si>
  <si>
    <t>1013353-31-LP19</t>
  </si>
  <si>
    <t>d7d74cb1-0676-45c3-a526-d1dd2cf03d9a</t>
  </si>
  <si>
    <t>1013353-4-CL20</t>
  </si>
  <si>
    <t>CONSERVACIÓN ESCUELA MARÍA LUISA BOMBAL</t>
  </si>
  <si>
    <t>1013353-22-LP19</t>
  </si>
  <si>
    <t>14-00-2019</t>
  </si>
  <si>
    <t>49526947-667d-4952-a0be-8d37e71b4633</t>
  </si>
  <si>
    <t>1013353-7-CL20</t>
  </si>
  <si>
    <t>CONSERVACIÓN ESCUELA RENÉ ESCAURIAZA</t>
  </si>
  <si>
    <t>1013353-25-LP19</t>
  </si>
  <si>
    <t>13-00-2019</t>
  </si>
  <si>
    <t>22-00-2020</t>
  </si>
  <si>
    <t>bf9e5dec-d052-45b6-a819-d331304cdc4f</t>
  </si>
  <si>
    <t>1013353-12-CL20</t>
  </si>
  <si>
    <t>1013353-30-LP19</t>
  </si>
  <si>
    <t>a041064d-4be6-4e58-9c98-93c5ba060a1b</t>
  </si>
  <si>
    <t>1013353-2-CL20</t>
  </si>
  <si>
    <t>CONSERVACIÓN ESCUELA ALIANZA</t>
  </si>
  <si>
    <t>1013353-20-LP19</t>
  </si>
  <si>
    <t>07-00-2019</t>
  </si>
  <si>
    <t>7dd52f4e-d1c3-4a09-a214-f64b7efcd061</t>
  </si>
  <si>
    <t>CHILOE.xlsx</t>
  </si>
  <si>
    <t>1393093-1-CL25</t>
  </si>
  <si>
    <t>SERVICIO DE LIMPIEZA DE FOSAS SLEP CHILOE</t>
  </si>
  <si>
    <t>1393093-3-LP25</t>
  </si>
  <si>
    <t>76.654.452-5</t>
  </si>
  <si>
    <t>BLANCO SERVICIOS E INVERSIONES SPA</t>
  </si>
  <si>
    <t>Chiloé</t>
  </si>
  <si>
    <t>6e228c69-4b65-4905-81a7-a67076eeb989</t>
  </si>
  <si>
    <t>CHINCHORRO.xlsx</t>
  </si>
  <si>
    <t>1110404-4-CL25</t>
  </si>
  <si>
    <t>SERVICIO DE ATENCIONES MÉDICAS NEUROLÓGICAS Y PEDIÁTRICAS PARA ESTUDIANTES CON NECESIDADES EDUCATIVA</t>
  </si>
  <si>
    <t>1110404-16-LE25</t>
  </si>
  <si>
    <t>SLEPCH - EE - Programa 02</t>
  </si>
  <si>
    <t>Chinchorro</t>
  </si>
  <si>
    <t>560c5a0d-a6a2-4eda-b9ed-31438d3b14eb</t>
  </si>
  <si>
    <t>1110404-34-CL25</t>
  </si>
  <si>
    <t>CONVENIO DE SUMINISTRO DE TEXTOS DE CALIGRAFIA Y APOYO ESCOLAR PARA LOS ESTABLECIMIENTOS EDUCACIONAL</t>
  </si>
  <si>
    <t>1110404-100-LE25</t>
  </si>
  <si>
    <t>76.190.345-4</t>
  </si>
  <si>
    <t>COMERCIAL Y SERVICIOS SAMFIG LIMITADA</t>
  </si>
  <si>
    <t>ddeda227-a759-4794-80a7-cb20d8ffff78</t>
  </si>
  <si>
    <t>1110404-35-CL25</t>
  </si>
  <si>
    <t>“ADQUISICIÓN CONTRATO DE SUMINISTRO PARA KITS PEDAGÓGICOS Y LABORATORIOS MÓVILES PARA LOS ESTABLECIM</t>
  </si>
  <si>
    <t>1110404-101-LE25</t>
  </si>
  <si>
    <t>8aba5338-8863-44e8-84c8-4be200911049</t>
  </si>
  <si>
    <t>1110404-36-CL25</t>
  </si>
  <si>
    <t>CONVENIO DE SUMINISTRO DE TEXTOS PARA EL DESARROLLO DEL PENSAMIENTO PARA ESTUDIANTES DE LOS ESTABLEC</t>
  </si>
  <si>
    <t>1110404-102-LE25</t>
  </si>
  <si>
    <t>76.333.920-3</t>
  </si>
  <si>
    <t>ZIEMAX EDICIONES LIMITADA</t>
  </si>
  <si>
    <t>4c3f5e06-74d7-497d-aae2-3f83939916fb</t>
  </si>
  <si>
    <t>1110404-30-CL25</t>
  </si>
  <si>
    <t>“ADQUISICIÓN PLATAFORMA EDUCACIONAL POR UN AÑO PEDAGÓGICO PARA ESCUELA RÓMULO PEÑA MATURANA PERTENEC</t>
  </si>
  <si>
    <t>1110404-81-LE25</t>
  </si>
  <si>
    <t>76.263.319-1</t>
  </si>
  <si>
    <t>Aula Educa limitada</t>
  </si>
  <si>
    <t>30f9c738-72f8-41b1-9838-8880e7a236b2</t>
  </si>
  <si>
    <t>1110404-19-CL25</t>
  </si>
  <si>
    <t>MRA-SOL-2025-1041-PUNTUAL-SERVICIO DE ABASTECIMIENTO Y DISPOSICIÓN DE AGUA POTABLE A TRAVES DE CAMIÓ</t>
  </si>
  <si>
    <t>1110404-535-AG25</t>
  </si>
  <si>
    <t>76.629.631-9</t>
  </si>
  <si>
    <t>DELSA LTDA</t>
  </si>
  <si>
    <t>7e04e97d-229e-4caf-8197-2e1af9cb9b22</t>
  </si>
  <si>
    <t>1110404-33-CL25</t>
  </si>
  <si>
    <t>SERVICIOS DE MANTENCIÓN Y OTROS ASCENSOR R. ARG</t>
  </si>
  <si>
    <t>1110404-58-LE25</t>
  </si>
  <si>
    <t>7.267.295-k</t>
  </si>
  <si>
    <t>MIGUEL ANGEL LUZA FLORES</t>
  </si>
  <si>
    <t>44c26dad-ce01-48c8-a8b3-4d1f2fb1c750</t>
  </si>
  <si>
    <t>1110404-21-CL25</t>
  </si>
  <si>
    <t>SERVICIO BUSES DE ACERCAMIENTO ESCUELA RÓMULO PEÑA</t>
  </si>
  <si>
    <t>1110404-50-LE25</t>
  </si>
  <si>
    <t>16.226.881-3</t>
  </si>
  <si>
    <t>ALVARO ALEJANDRO HODGSON MORALEDA</t>
  </si>
  <si>
    <t>3811b2f3-150f-4e4f-8de2-68f91d35d43a</t>
  </si>
  <si>
    <t>1110404-20-CL25</t>
  </si>
  <si>
    <t>77.481.889-8</t>
  </si>
  <si>
    <t>TRANSPORTES ALAN LOPEZ SPA</t>
  </si>
  <si>
    <t>f0e69a10-e14e-42df-acdd-d731e1e0bc11</t>
  </si>
  <si>
    <t>1110404-29-CL25</t>
  </si>
  <si>
    <t>ADQUISICIÓN DE HERRAMIENTA EDUCATIVA DIGITAL IDIOMA INGLÉS PARA ALUMNOS DE LA ESCUELA REPUBLICA</t>
  </si>
  <si>
    <t>1110404-38-LE25</t>
  </si>
  <si>
    <t>76.469.798-7</t>
  </si>
  <si>
    <t>IMAGINE LEARNING CHILE LIMITADA</t>
  </si>
  <si>
    <t>7acf9256-46bb-4f1f-a3d3-6e59edcff4f3</t>
  </si>
  <si>
    <t>1110404-12-CL25</t>
  </si>
  <si>
    <t>CONTRATO DE SUMINISTRO DE MANTENCIÓN PARA ESTABLECIMIENTOS EDUCACIONALES DEL SLEP CHINCHORRO DE LA C</t>
  </si>
  <si>
    <t>1110404-25-LP25</t>
  </si>
  <si>
    <t>76.460.841-0</t>
  </si>
  <si>
    <t>EEA CONSTRUCCIONES SPA</t>
  </si>
  <si>
    <t>b1847152-a941-4b5f-a1c9-c8b141014f41</t>
  </si>
  <si>
    <t>1110404-9-CL25</t>
  </si>
  <si>
    <t>SERVICIOS DE CAPACITACIONES PARA EQUIPOS DE GESTIÓN DOCENTES Y ASISTENTES DE LA EDUCACIÓN DE LOS EST</t>
  </si>
  <si>
    <t>1110404-45-LP25</t>
  </si>
  <si>
    <t>65.167.156-6</t>
  </si>
  <si>
    <t>FUNDACION ASISTENCIA TECNICA EDUCATIVA SM</t>
  </si>
  <si>
    <t>89bc591c-9f43-4243-83e2-753e4cb179ed</t>
  </si>
  <si>
    <t>1110404-28-CL25</t>
  </si>
  <si>
    <t>MRA-SOL-2025-0206-ANUAL-ADQUISICIÓN DE PLATAFORMA DE MATEMÁTICAS, PARA FORTALECER PROCESO DE ENSEÑAN</t>
  </si>
  <si>
    <t>1110404-258-AG25</t>
  </si>
  <si>
    <t>76.041.480-8</t>
  </si>
  <si>
    <t>SOCIEDAD EDUCACIONAL COMPUMAT S.A.</t>
  </si>
  <si>
    <t>684f3950-1b91-432f-82a3-ee1ec4b93303</t>
  </si>
  <si>
    <t>1110404-31-CL25</t>
  </si>
  <si>
    <t>FFB - ANUAL - SOL-2025-0033 - SUBVENCION GENERAL - INTERNET SATELITAL EE RURALES - DESDE 1110404-39-</t>
  </si>
  <si>
    <t>1110404-193-SE25</t>
  </si>
  <si>
    <t>76.294.185-6</t>
  </si>
  <si>
    <t>IP SECURITY TELECOMUNICACIONES E INFORMATICA LIMIT</t>
  </si>
  <si>
    <t>02-00-2026</t>
  </si>
  <si>
    <t>fe038835-0d52-4522-a80f-f16dae1fff42</t>
  </si>
  <si>
    <t>1110404-32-CL25</t>
  </si>
  <si>
    <t>SERVICIOS DE CONEXIÓN DE INTERNET SATELITAL PARA 27 ESTABLECIMIENTOS EDUCACIONALES DE ZONAS RURALES</t>
  </si>
  <si>
    <t>1110404-39-LE25</t>
  </si>
  <si>
    <t>IP SECURITY TELECOMUNICACIONES E INFORMATICA LIMITADA</t>
  </si>
  <si>
    <t>6896a2a3-928f-4323-81d1-585f231bb12f</t>
  </si>
  <si>
    <t>1110404-7-CL25</t>
  </si>
  <si>
    <t>SERVIVIO DE TELEFONIA IP SLEP CHINCHORRO</t>
  </si>
  <si>
    <t>1110404-339-LP24</t>
  </si>
  <si>
    <t>76.274.875-4</t>
  </si>
  <si>
    <t>HERMES-TECH SOCIEDAD ANONIMA</t>
  </si>
  <si>
    <t>02-00-2028</t>
  </si>
  <si>
    <t>c9397468-6337-418d-ac2c-fdb6ccfbe7a9</t>
  </si>
  <si>
    <t>1110404-27-CL25</t>
  </si>
  <si>
    <t>ADQUISICIÓN DE PLATAFORMA DE GESTIÓN EDUCACIONAL CON LIBRO DIGITAL PARA LOS ESTABLECIMIENTOS DEL</t>
  </si>
  <si>
    <t>1110404-12-LP25</t>
  </si>
  <si>
    <t>96.928.810-9</t>
  </si>
  <si>
    <t>COLEGIUM SPA</t>
  </si>
  <si>
    <t>18-00-2028</t>
  </si>
  <si>
    <t>fccaa121-9fc4-4981-a66b-e4844066ab18</t>
  </si>
  <si>
    <t>1110404-5-CL25</t>
  </si>
  <si>
    <t>SERVICIO DE SISTEMA DE CONTROL DE PASAJEROS Y MONITOREO GPS PARA BUSES ESCOLARES DEL SLEP DE CHINCHO</t>
  </si>
  <si>
    <t>1110404-18-LE25</t>
  </si>
  <si>
    <t>76.131.024-0</t>
  </si>
  <si>
    <t>CM TELECOMUNICACIONES LIMITADA</t>
  </si>
  <si>
    <t>6e140621-e559-4a3d-930a-a21f726f7250</t>
  </si>
  <si>
    <t>1110404-16-CL25</t>
  </si>
  <si>
    <t>“ADQUISICIÓN CONTRATO DE SUMINISTRO PARA SALIDAS PEDAGÓGICAS ALUMNOS ESTABLECIMIENTOS EDUCACIONALES</t>
  </si>
  <si>
    <t>1110404-28-LE25</t>
  </si>
  <si>
    <t>16.226.027-8</t>
  </si>
  <si>
    <t>PAULINA ANDREA JIMENEZ VELIZ</t>
  </si>
  <si>
    <t>12176b06-74ee-458e-91aa-4583daf0dfc2</t>
  </si>
  <si>
    <t>1110404-13-CL25</t>
  </si>
  <si>
    <t>ADQUISICIÓN DE SERVICIOS DE CONTROL DE VECTORES PARA ESTABLECIMIENTOS Y JARDINES INFANTILES DEL SERV</t>
  </si>
  <si>
    <t>1110404-24-LE25</t>
  </si>
  <si>
    <t>77.150.371-3</t>
  </si>
  <si>
    <t>CGC SERVICIOS INTEGRALES SPA</t>
  </si>
  <si>
    <t>bd7ce98d-4e44-48c2-9057-cfc84f51c00f</t>
  </si>
  <si>
    <t>1110404-23-CL25</t>
  </si>
  <si>
    <t>SERVICIO DE BUSES DE ACERCAMIENTO PARA ESTUDIANTES ESCUELA SUBTTE LUIS CRUZ MARTINEZ Y ESCUELA JORGE</t>
  </si>
  <si>
    <t>1110404-33-LP25</t>
  </si>
  <si>
    <t>76.782.064-K</t>
  </si>
  <si>
    <t>E.I.R.L. TRANSPORTE DE PASAJEROS HERNAN VEGA CBRER</t>
  </si>
  <si>
    <t>87073b7e-0d27-4195-8a10-afe5ccb34fbe</t>
  </si>
  <si>
    <t>1110404-24-CL25</t>
  </si>
  <si>
    <t>SERVICIO DE BUSES DE ACERCAMIENTO PARA ESTUDIANTES DE LA ESCUELA GRAL. JOSÉ MIGUEL CARRERA ESCUELA</t>
  </si>
  <si>
    <t>1110404-14-LP25</t>
  </si>
  <si>
    <t>12.211.781-2</t>
  </si>
  <si>
    <t>NAYADA JACQUELINE PIZARRO OYARCE</t>
  </si>
  <si>
    <t>1d015474-52ab-4801-8c98-500a8afb8772</t>
  </si>
  <si>
    <t>1110404-22-CL25</t>
  </si>
  <si>
    <t>131233fc-fe60-43b8-b01f-0218e8694977</t>
  </si>
  <si>
    <t>1110404-17-CL25</t>
  </si>
  <si>
    <t>“HABILITACIÓN DE SOMBREADEROS PARA 06 ESTABLECIMIENTOS EDUCACIONALES PÚBLICOS COMUNA DE ARICA”.</t>
  </si>
  <si>
    <t>1110404-347-LR24</t>
  </si>
  <si>
    <t>76.256.751-2</t>
  </si>
  <si>
    <t>CHRISTOPHE CHRISTIAN PIERRE LEMETAIS ASESORIAS EN GESTION DE PROYECTOS</t>
  </si>
  <si>
    <t>b83b5455-7941-463f-a49c-ff65ad25c3d8</t>
  </si>
  <si>
    <t>1110404-8-CL25</t>
  </si>
  <si>
    <t>c294e730-646b-4fda-a524-f425563b765f</t>
  </si>
  <si>
    <t>1110404-6-CL25</t>
  </si>
  <si>
    <t>ADQUISICIÓN SERVICIO DE ALIMENTACIÓN AÑO 2025-2026 PARA ALUMNOS DEL LICEO AGRÍCOLA JOSÉ ABELARDO NUÑ</t>
  </si>
  <si>
    <t>1110404-20-LE25</t>
  </si>
  <si>
    <t>17.797.752-7</t>
  </si>
  <si>
    <t>GABRIELA ALEJANDRA SALINAS GALLEGUILLOS</t>
  </si>
  <si>
    <t>01-00-2026</t>
  </si>
  <si>
    <t>8dac2b40-c849-43b2-b7c6-b99ba9114e69</t>
  </si>
  <si>
    <t>1110404-18-CL25</t>
  </si>
  <si>
    <t>SERVICIO DE TRASLADO DE DOCENTES ENCARGADOS DE LAS ESCUELAS PERTENECIENTES A LA COMUNA DE GENERAL LA</t>
  </si>
  <si>
    <t>1110404-8-LE25</t>
  </si>
  <si>
    <t>1c9dc428-1ce5-46b6-a4b6-c3944ecd8cfc</t>
  </si>
  <si>
    <t>1110404-11-CL25</t>
  </si>
  <si>
    <t>PTG - SOL-2025-0030 - ANUAL - SUBVENCIÓN GENERAL - "ADQUISICIÓN SERVICIO DE ARRIENDO SISTEMA DE TELE</t>
  </si>
  <si>
    <t>1110404-2-AG25</t>
  </si>
  <si>
    <t>76.117.815-6</t>
  </si>
  <si>
    <t>SERVICIOS DE INGENIERIA INNOVA SYSTEMS SPA</t>
  </si>
  <si>
    <t>52fe6808-f216-422d-9159-4cdddaa97bf4</t>
  </si>
  <si>
    <t>1110404-14-CL25</t>
  </si>
  <si>
    <t>76.014.105-4</t>
  </si>
  <si>
    <t>ALEJANDRO NICOLAS TARA URQUIETA SERVICIOS E.I.R.L.</t>
  </si>
  <si>
    <t>9d2926cf-eb10-4bc8-a49d-4b2d6c3f1e08</t>
  </si>
  <si>
    <t>1084148-4-CL25</t>
  </si>
  <si>
    <t>“ADQUISICIÓN SERVICIO DE VIGILANCIA PARA OFICINAS NIVEL CENTRAL SLEP DE CHINCHORRO”.</t>
  </si>
  <si>
    <t>1084148-5-LE25</t>
  </si>
  <si>
    <t>76.979.953-2</t>
  </si>
  <si>
    <t>ESA HAMMER SPA</t>
  </si>
  <si>
    <t>SLEPCH - Programa 01</t>
  </si>
  <si>
    <t>f4b28ed2-5f00-46ee-bdb3-c0b83921dd2f</t>
  </si>
  <si>
    <t>1084148-3-CL25</t>
  </si>
  <si>
    <t>“ADQUISICIÓN SERVICIO DE PEONETAS Y FLETE DESDE BODEGA DEL SLEP A ESTABLECIMIENTOS EDUCACIONALES SEC</t>
  </si>
  <si>
    <t>1084148-3-LE25</t>
  </si>
  <si>
    <t>15.979.807-0</t>
  </si>
  <si>
    <t>JOSE ANTONIO SARCO JIMENEZ</t>
  </si>
  <si>
    <t>f7ac3b74-dc71-42af-83f0-9088df336510</t>
  </si>
  <si>
    <t>1317925-1-CL25</t>
  </si>
  <si>
    <t>SERVICIO MONITOREO Y SEGURIDAD PERIMETRAL JARDINES VTF PERTENECIENTES AL SLEP CHINCHORRO ARICA</t>
  </si>
  <si>
    <t>1317925-1-LE25</t>
  </si>
  <si>
    <t>SLEPCH-Programa 02-JUNJI</t>
  </si>
  <si>
    <t>55e90d87-4612-4461-9422-7389bbe1a59b</t>
  </si>
  <si>
    <t>1110404-3-CL25</t>
  </si>
  <si>
    <t>MANTENCIÓN JARDINES INFANTILES VTF SLEP ARICA</t>
  </si>
  <si>
    <t>1110404-6-LE25</t>
  </si>
  <si>
    <t>3c137821-266a-4ae2-8517-355616b9cad7</t>
  </si>
  <si>
    <t>1110404-10-CL25</t>
  </si>
  <si>
    <t>17.369.599-3</t>
  </si>
  <si>
    <t>ANDRES EZEQUIEL CACERES ALVAREZ</t>
  </si>
  <si>
    <t>31142167-9f73-452d-9ce9-6268a530b09f</t>
  </si>
  <si>
    <t>1110404-2-CL25</t>
  </si>
  <si>
    <t>MANT. ESTABLECIMIENTOS RURALES SLEP ARICA</t>
  </si>
  <si>
    <t>1110404-4-LE25</t>
  </si>
  <si>
    <t>4535dc3c-f988-4ea4-9d03-e34d6ecd5c19</t>
  </si>
  <si>
    <t>1110404-26-CL25</t>
  </si>
  <si>
    <t>CONTRATO DE SUMINISTRO POR 24 MESES DE ALIMENTACION SALUDABLE PARA LOS ESTABLECIMIENTOS EDUCACIONALE</t>
  </si>
  <si>
    <t>1110404-199-LE24</t>
  </si>
  <si>
    <t>7.279.518-0</t>
  </si>
  <si>
    <t>ENZO HOMERO GALLEGUILLOS ZAMORANO</t>
  </si>
  <si>
    <t>03-00-2027</t>
  </si>
  <si>
    <t>9cf599ae-50f0-4de9-8574-f686fea999dd</t>
  </si>
  <si>
    <t>1110404-25-CL25</t>
  </si>
  <si>
    <t>CONTRATO DE SUMINISTRO POR 24 MESES DE SERVICIO DE COFFE BRAKE PARA ACTIVIDADES DE LOS ESTABLECIMIEN</t>
  </si>
  <si>
    <t>1110404-188-LE24</t>
  </si>
  <si>
    <t>15.000.007-6</t>
  </si>
  <si>
    <t>SEUYEN MAYLIN LAYI LORCA</t>
  </si>
  <si>
    <t>66d651b1-e0b3-4f00-a384-da3b672a7e1a</t>
  </si>
  <si>
    <t>1110404-15-CL24</t>
  </si>
  <si>
    <t>SERVICIO DE ASESORÍA EN INSPECCIÓN TÉCNICA DE OBRA PARA LICEO POLITECNICO, ESTABLECIMIENTO EDUCACION</t>
  </si>
  <si>
    <t>1110404-127-L123</t>
  </si>
  <si>
    <t>77.010.701-6</t>
  </si>
  <si>
    <t>CONSTRUCTORA LINARES EIRL</t>
  </si>
  <si>
    <t>45a2ad95-ea9d-4a7a-bbe8-5096c06b1a75</t>
  </si>
  <si>
    <t>1084148-2-CL25</t>
  </si>
  <si>
    <t>“ADQUISICIÓN SERVICIO DE INTERNET FIBRA ÓPTICA Y TELEFONÍA POR TRES AÑOS, PARA BODEGA DEL SERVICIO L</t>
  </si>
  <si>
    <t>1084148-18-L124</t>
  </si>
  <si>
    <t>96.721.280-6</t>
  </si>
  <si>
    <t>GTD TELESAT S A</t>
  </si>
  <si>
    <t>41e9cc42-e54f-49b3-80c9-3416be146328</t>
  </si>
  <si>
    <t>1084148-7-CL25</t>
  </si>
  <si>
    <t>“ADQUISICIÓN SERVICIOS DE LIMPIEZA Y ASEO POR DOS AÑOS OFICINA ADMINISTRACIÓN CENTRAL Y BODEGA DEL S</t>
  </si>
  <si>
    <t>1084148-20-LE24</t>
  </si>
  <si>
    <t>77.364.945-6</t>
  </si>
  <si>
    <t>S&amp;M GREEN PRO SERVICIOS INTEGRALES SPA</t>
  </si>
  <si>
    <t>68e06fc7-4467-4a62-80da-19e1186ddf8b</t>
  </si>
  <si>
    <t>1110404-32-CL24</t>
  </si>
  <si>
    <t>ADQUISICIÓN SERVICIOS DE COFFEE BREAK PARA 62 REUNIONES DE TRABAJO REDES AÑO 2024 ESTABLECIMIENTOS E</t>
  </si>
  <si>
    <t>1110404-41-LE24</t>
  </si>
  <si>
    <t>9e522fd9-6822-47b9-a81a-0a144ad69c5b</t>
  </si>
  <si>
    <t>1110404-29-CL24</t>
  </si>
  <si>
    <t>SERVICIO DE GUARDIA POR UN PERIODO DE 24 MESES PARA DEPENDENCIAS DEL LICEO A-1 OCTAVIO PALMA PÉREZ</t>
  </si>
  <si>
    <t>1110404-10-LP24</t>
  </si>
  <si>
    <t>96.955.710-K</t>
  </si>
  <si>
    <t>SOC SEGURIDAD DEL NORTE S A</t>
  </si>
  <si>
    <t>2156669e-2cea-4691-86ba-5fb22c92e354</t>
  </si>
  <si>
    <t>1084148-10-CL24</t>
  </si>
  <si>
    <t>APRUEBA BASES DE LICITACIÓN PARA LA “ADQUISICIÓN SERVICIO DE PEONETAS Y FLETE DESDE BODEGA DEL SLEP</t>
  </si>
  <si>
    <t>1084148-3-LE24</t>
  </si>
  <si>
    <t>JOSÉ ANTONIO SARCO JIMÉNEZ</t>
  </si>
  <si>
    <t>adb87133-1ad9-4b9c-ab25-b29438b0ec42</t>
  </si>
  <si>
    <t>1110404-30-CL24</t>
  </si>
  <si>
    <t>“ADQUISICIÓN SERVICIO DE ATENCIONES MÉDICAS NEUROLÓGICAS y PEDIATRICAS PARA ALUMNOS DE ESTABLECIMIEN</t>
  </si>
  <si>
    <t>1110404-6-LE24</t>
  </si>
  <si>
    <t>14467069-83a3-4ff0-aa6a-f3e325360eac</t>
  </si>
  <si>
    <t>1110404-28-CL24</t>
  </si>
  <si>
    <t>CONTRATO DE SUMINISTRO DE MANTENCIÓN PARA ESTABLECIMIENTOS EDUCACIONALES DEL SLEP CHICHORRO DE LA CO</t>
  </si>
  <si>
    <t>1110404-284-LQ23</t>
  </si>
  <si>
    <t>76.329.773-k</t>
  </si>
  <si>
    <t>SOCIEDAD CONSULTORA CONSTRUCTORA Y COMERCIAL AQUANEXUS Y CIA LIMITADA</t>
  </si>
  <si>
    <t>fb7e543b-c0ec-44df-82c2-080b16ace2f7</t>
  </si>
  <si>
    <t>1110404-31-CL24</t>
  </si>
  <si>
    <t>ADQUISICIÓN SERVICIO DE ALIMENTACIÓN AÑO 2024 PARA ALUMNOS DEL LICEO AGRÍCOLA JOSÉ ABELARDO NUÑEZ PE</t>
  </si>
  <si>
    <t>1110404-4-LE24</t>
  </si>
  <si>
    <t>c6b1cf15-0520-4d6a-a4ad-a89e244e71af</t>
  </si>
  <si>
    <t>1084148-6-CL25</t>
  </si>
  <si>
    <t>ADQUISICIÓN SERVICIO DE MANTENCIÓN MENSUAL Y ATENCIÓN DE EMERGENCIAS PARA ASCENSOR DEL SLEP CHINCHOR</t>
  </si>
  <si>
    <t>1084148-1-L124</t>
  </si>
  <si>
    <t>03-00-2028</t>
  </si>
  <si>
    <t>e6d63ac7-cabf-483c-8955-61441bffcd26</t>
  </si>
  <si>
    <t>1110404-27-CL24</t>
  </si>
  <si>
    <t>CONTRATACIÓN DE SERVICIOS DE INSTALACIONES INTERIORES DE GAS Y SU CORRESPONDIENTE DECLARACIÓN DE PRO</t>
  </si>
  <si>
    <t>1110404-277-LP23</t>
  </si>
  <si>
    <t>75751e55-ea34-40cb-ab52-1435a73648b4</t>
  </si>
  <si>
    <t>1110404-24-CL24</t>
  </si>
  <si>
    <t>CONSERVACIÓN ESCUELA REGIMIENTO RANCAGUA ARICA</t>
  </si>
  <si>
    <t>1110404-192-R123</t>
  </si>
  <si>
    <t>15.084.723-0</t>
  </si>
  <si>
    <t>CLAUDIA ANDREA MAUREIRA AHUMADA</t>
  </si>
  <si>
    <t>8ec46aa5-bde0-4dbf-a0c7-1a765c4b4507</t>
  </si>
  <si>
    <t>1110404-25-CL24</t>
  </si>
  <si>
    <t>SC 2033, COMBUSTIBLE DIESEL Y GASOLINA PARA VEHICULOS PROGRAMA 02.</t>
  </si>
  <si>
    <t>1110404-1114-CM23</t>
  </si>
  <si>
    <t>99.520.000-7</t>
  </si>
  <si>
    <t>COPEC S.A.</t>
  </si>
  <si>
    <t>616bc176-ee26-4fd7-b228-d84c49ed495d</t>
  </si>
  <si>
    <t>1110404-23-CL24</t>
  </si>
  <si>
    <t>MEJORAMIENTO CIERRE PERIMETRAL Y PAVIMENTOS DE RUTA ACCESIBLE ESCUELA REGIMIENTO RANCAGUA ARICA</t>
  </si>
  <si>
    <t>1110404-2-LP23</t>
  </si>
  <si>
    <t>edec61b9-6b43-42b8-a94d-8c9c02f3bbd8</t>
  </si>
  <si>
    <t>1110404-16-CL24</t>
  </si>
  <si>
    <t>SERVICIO DE ASESORÍA EN INSPECCIÓN TÉCNICA DE OBRA PARA ESCUELA GABRIELA MISTRAL PERTENECIENTE AL SL</t>
  </si>
  <si>
    <t>1110404-203-LE23</t>
  </si>
  <si>
    <t>0cf69b1d-26d4-48ba-92e9-84d18a6503e1</t>
  </si>
  <si>
    <t>1110404-13-CL24</t>
  </si>
  <si>
    <t>CONSERVACIÓN ESCUELA RICARDO SILVA ARRIAGADA ARICA</t>
  </si>
  <si>
    <t>1110404-168-LQ23</t>
  </si>
  <si>
    <t>76.220.319-7</t>
  </si>
  <si>
    <t>CONSTRUCTORA E INMOBILIARIA DJP CONSTRUCCIONES S.A.</t>
  </si>
  <si>
    <t>ccbe1fb2-f63a-430a-94db-f97cd8fdf230</t>
  </si>
  <si>
    <t>1110404-14-CL24</t>
  </si>
  <si>
    <t>CONSERVACIÓN ESCUELA GABRIELA MISTRAL ARICA</t>
  </si>
  <si>
    <t>1110404-184-LR23</t>
  </si>
  <si>
    <t>76.101.526-5</t>
  </si>
  <si>
    <t>OBRAS CIVILES GUILLERMO ANTONIO SOTO REED EMPRESA INDIVIDUAL DE RESPON</t>
  </si>
  <si>
    <t>1165052a-0e4e-46da-92e9-d6a3af7709d1</t>
  </si>
  <si>
    <t>1110404-21-CL24</t>
  </si>
  <si>
    <t>PROVISION DE IMPRESORAS PARA ESTABLECIMIENTOS EDUCACIONALES PERTENECIENTES AL SLEP CHINCHORRO ARICA</t>
  </si>
  <si>
    <t>1110404-145-LP23</t>
  </si>
  <si>
    <t>8a8758ff-f66c-4e66-a356-3184b088d286</t>
  </si>
  <si>
    <t>1084148-5-CL25</t>
  </si>
  <si>
    <t>SERVICIO DE MONITOREO DE ALARMA Y SERVICIO CCTV PARA BODEGA PERTENECIENTE AL SLEP CHINCHORRO, ARICA</t>
  </si>
  <si>
    <t>1084148-28-L123</t>
  </si>
  <si>
    <t>f7f7366a-b772-4ab8-a369-ca54f86400a4</t>
  </si>
  <si>
    <t>1110404-8-CL24</t>
  </si>
  <si>
    <t>SERVICIOS DE INTERNET FIBRA OPTICA EMPRESARIAL PARA 29 ESTABLECIMIENTOS EDUCACIONALES DEL SLEP CHINC</t>
  </si>
  <si>
    <t>1110404-75-LP23</t>
  </si>
  <si>
    <t>0baed3c0-f16b-4785-8bd2-ed927d0ddd65</t>
  </si>
  <si>
    <t>1110404-12-CL24</t>
  </si>
  <si>
    <t>CONSERVACIÓN LICEO POLITÉCNICO ARICA</t>
  </si>
  <si>
    <t>1110404-126-LR23</t>
  </si>
  <si>
    <t>0e4b3b09-ebe4-4449-b509-cc72235c44e3</t>
  </si>
  <si>
    <t>1110404-22-CL24</t>
  </si>
  <si>
    <t>SERVICIO DE TRANSPORTE DE DOCENTES ENCARGADOS ITINERANTES Y ESTUDIANTES PARA LAS RUTAS GEOGRÁFICAS D</t>
  </si>
  <si>
    <t>1110404-152-LP22</t>
  </si>
  <si>
    <t>75018771-afe2-4fbc-898e-04117363618c</t>
  </si>
  <si>
    <t>1110404-2-CL23</t>
  </si>
  <si>
    <t>CONTRATO SUMINISTRO SERVICIO DE MANTENCIÓN PARA ESTABLECIMIENTOS DEL SLEP CHINCHORRO AÑO 2023</t>
  </si>
  <si>
    <t>1110404-81-LQ23</t>
  </si>
  <si>
    <t>11.198.496-4</t>
  </si>
  <si>
    <t>EFRAÍN ANTONIO HERRERA RODRÍGUEZ</t>
  </si>
  <si>
    <t>910a5ec4-7e7b-4219-b0cf-4ddb74cc983a</t>
  </si>
  <si>
    <t>1084148-2-CL24</t>
  </si>
  <si>
    <t>SERVICIOS DE INTERNET Y TELEFONÍA FIJA</t>
  </si>
  <si>
    <t>1084148-17-LE23</t>
  </si>
  <si>
    <t>20f243ef-f84f-43b5-861f-22947a7ec188</t>
  </si>
  <si>
    <t>1110404-7-CL23</t>
  </si>
  <si>
    <t>SERVICIO DE BUSES DE ACERCAMIENTO PARA ESTUDIANTES DE ESTABLECIMIENTO EDUCACIONAL ESCUELA ESMERALDA</t>
  </si>
  <si>
    <t>1110404-48-LP23</t>
  </si>
  <si>
    <t>d9bfb100-0f76-4ff6-93cb-f78c18a31506</t>
  </si>
  <si>
    <t>1110404-26-CL24</t>
  </si>
  <si>
    <t>REPOSICIÓN BUSES PARA EL TRANSPORTE ESCOLAR PÚBLICO COMUNA ARICA CÓDIGO BIP 40047309-0</t>
  </si>
  <si>
    <t>1110404-160-LR22</t>
  </si>
  <si>
    <t>96.814.780-3</t>
  </si>
  <si>
    <t>COMISA S A</t>
  </si>
  <si>
    <t>71e98cad-aa89-45b5-bfcc-7c7badba4bf9</t>
  </si>
  <si>
    <t>1110404-15-CL23</t>
  </si>
  <si>
    <t>CONSERVACIÓN ESCUELA JUAN JOSÉ SAN MARTÍN ARICA</t>
  </si>
  <si>
    <t>1110404-169-LR22</t>
  </si>
  <si>
    <t>9d202e99-e132-48d6-8a26-e553b0b9f8d3</t>
  </si>
  <si>
    <t>1110404-6-CL23</t>
  </si>
  <si>
    <t>“ADQUISICIÓN SERVICIOS ASESORIA DE INSPECCIÓN TÉCNICA DE OBRAS (AITO) ASOCIADAS AL PROYECTO CONSERVA</t>
  </si>
  <si>
    <t>1110404-171-R123</t>
  </si>
  <si>
    <t>9.100.371-6</t>
  </si>
  <si>
    <t>ROBERTO ERNESTO AGUIRRE CHI</t>
  </si>
  <si>
    <t>3a71610e-0a5c-477f-89d3-7a6c69e584d5</t>
  </si>
  <si>
    <t>1110404-19-CL23</t>
  </si>
  <si>
    <t>SERVICIO DE ALIMENTACIÓN PARA ALUMNOS DEL LICEO AGRÍCOLA JOSÉ ABELARDO NÚÑEZ PERTENECIENTE AL SLEP C</t>
  </si>
  <si>
    <t>1110404-27-LE23</t>
  </si>
  <si>
    <t>50448243-4c42-4bf3-93eb-1a84f5e2e6a4</t>
  </si>
  <si>
    <t>1110404-20-CL23</t>
  </si>
  <si>
    <t>SERVICIO DE BUSES DE ACERCAMIENTO PARA ESTUDIANTES DE ESTABLECIMIENTO EDUCACIONAL LICEO BICENTENARIO</t>
  </si>
  <si>
    <t>1110404-35-LP23</t>
  </si>
  <si>
    <t>f98d52ce-85e6-4aec-98a2-28e15cc1b59c</t>
  </si>
  <si>
    <t>1110404-7-CL24</t>
  </si>
  <si>
    <t>COMPRA DE ALIMENTOS PARA ANIMALES DEL LICEO AGRICOLA DE AZAPA DE LA CIUDAD DE ARICA AÑO 2023 Y 2024</t>
  </si>
  <si>
    <t>1110404-17-LE23</t>
  </si>
  <si>
    <t>10.232.710-1</t>
  </si>
  <si>
    <t>YAMELA DEL ROSARIO YUCRA MOLLO</t>
  </si>
  <si>
    <t>8102045f-ce60-4829-a7f4-3d51a70c824e</t>
  </si>
  <si>
    <t>1110404-16-CL23</t>
  </si>
  <si>
    <t>SERVICIO DE BUSES DE ACERCAMIENTO PARA ESTUDIANTES DE ESTABLECIMIENTOS EDUCACIONALES PERTENECIENTES</t>
  </si>
  <si>
    <t>1110404-18-LQ23</t>
  </si>
  <si>
    <t>0497383c-81eb-4439-9c6c-28fc88fd8835</t>
  </si>
  <si>
    <t>1110404-17-CL23</t>
  </si>
  <si>
    <t>fbafd368-48d1-468a-8533-3c8e489b41bc</t>
  </si>
  <si>
    <t>1110404-18-CL23</t>
  </si>
  <si>
    <t>SERVICIO DE BUSES DE ACERCAMIENTO PARA ESTUDIANTES DE ESTABLECIMIENTO EDUCACIONAL ESCUELA PAMPA ALGO</t>
  </si>
  <si>
    <t>1110404-21-LE23</t>
  </si>
  <si>
    <t>b707d6e4-50e7-4f9a-a54d-0dca191cc4f4</t>
  </si>
  <si>
    <t>1110404-12-CL23</t>
  </si>
  <si>
    <t>1110404-14-LE23</t>
  </si>
  <si>
    <t>f65c576d-5379-4e08-a6cc-4b1944f183a5</t>
  </si>
  <si>
    <t>1110404-13-CL23</t>
  </si>
  <si>
    <t>ADQUISICIÓN DE SERVICIOS DE CONTROL DE VECTORES PARA ESTABLECIMIENTOS DEL SERVICIO LOCAL DE EDUCACIÓ</t>
  </si>
  <si>
    <t>1110404-153-LE22</t>
  </si>
  <si>
    <t>77.135.230-8</t>
  </si>
  <si>
    <t>AGROGESTION CONSULTORES LIMITADA</t>
  </si>
  <si>
    <t>75abdc47-5028-4646-9c78-90202c96b38b</t>
  </si>
  <si>
    <t>1084148-8-CL23</t>
  </si>
  <si>
    <t>“ADQUISICIÓN SERVICIO DE MANTENCIÓN MENSUAL Y ATENCIÓN DE EMERGENCIAS PARA ASCENSOR DEL SLEP CHINCHO</t>
  </si>
  <si>
    <t>1084148-3-L123</t>
  </si>
  <si>
    <t>71dd2b3c-e706-4419-be83-8e07fa34fa79</t>
  </si>
  <si>
    <t>1110404-5-CL23</t>
  </si>
  <si>
    <t>CONTRATO SUMINISTRO SERVICIO DE MANTENCIÓN PARA ESTABLECIMIENTOS VTF DEL SLEP CHINCHORRO AÑO 2023</t>
  </si>
  <si>
    <t>1110404-168-LQ22</t>
  </si>
  <si>
    <t>4a774080-cbf9-4a04-8be3-34abb0e89405</t>
  </si>
  <si>
    <t>1110404-14-CL23</t>
  </si>
  <si>
    <t>SERVICIOS DE CONECTIVIDAD DE INTERNET SATELITAL PARA 24 ESTABLECIMIENTOS EDUCACIONALES DE LAS COMUNA</t>
  </si>
  <si>
    <t>1110404-10-LP23</t>
  </si>
  <si>
    <t>76.744.033-2</t>
  </si>
  <si>
    <t>ISOTEL SPA</t>
  </si>
  <si>
    <t>50c684f4-1715-4308-a52f-40610d0236d8</t>
  </si>
  <si>
    <t>1110404-6-CL24</t>
  </si>
  <si>
    <t>SUMINISTRO DE SERVICIOS DE RECARGA MANTENIMIENTO REPARACION COMPRA DE EXTINTORES Y COMPRA DE GABINET</t>
  </si>
  <si>
    <t>1110404-155-LE22</t>
  </si>
  <si>
    <t>7.274.765-8</t>
  </si>
  <si>
    <t>ROSA MAGDALENA DE LOURDES HENRÍQUEZ NAVARRETE</t>
  </si>
  <si>
    <t>6ac877b9-d47c-461c-89e7-74cbdf33240b</t>
  </si>
  <si>
    <t>1084148-11-CL23</t>
  </si>
  <si>
    <t>FCO - ADQ 001 SERVICIO DE SANITIZACION PARA OFICINAS Y BODEGA SLEP CHINCHORRO OC Generada por invita</t>
  </si>
  <si>
    <t>1084148-13-AG23</t>
  </si>
  <si>
    <t>77.067.046-2</t>
  </si>
  <si>
    <t>FUMIGACIONES CLEAN BLACK WOLF LIMITADA</t>
  </si>
  <si>
    <t>028a8115-44e2-4b63-bb1c-432a30a794d4</t>
  </si>
  <si>
    <t>1110404-4-CL23</t>
  </si>
  <si>
    <t>ADQUISICIÓN DE SERVICIOS DE LIMPIEZA DE FOSA SÉPTICA ALCANTARILLADOS LIMPIEZA Y SANITIZACIÓN DE ESTA</t>
  </si>
  <si>
    <t>1110404-156-LE22</t>
  </si>
  <si>
    <t>76.403.485-6</t>
  </si>
  <si>
    <t>Constructora y Servicio de Maquinaria Industrial C</t>
  </si>
  <si>
    <t>01502789-7180-4b25-bcc0-a2e9797a8b4e</t>
  </si>
  <si>
    <t>1110404-10-CL24</t>
  </si>
  <si>
    <t>MRA-SC385-TRATO DIRECTO INTEGRATEPIE</t>
  </si>
  <si>
    <t>1110404-701-SE22</t>
  </si>
  <si>
    <t>76.432.899-k</t>
  </si>
  <si>
    <t>Asesoria capacitación y comercial inteduc limitada</t>
  </si>
  <si>
    <t>695e9fb3-a4d1-4105-ba1d-e95b19e1bd71</t>
  </si>
  <si>
    <t>1110404-17-CL24</t>
  </si>
  <si>
    <t>SERVICIO DE BUSES DE ACERCAMIENTO PARA ESTUDIANTES DE ESTABLECIMIENTO EDUCACIONAL ESCUELA ROMULO PEÑ</t>
  </si>
  <si>
    <t>1110404-45-LE23</t>
  </si>
  <si>
    <t>bcf738f3-eaea-4218-9200-bdf751cb323e</t>
  </si>
  <si>
    <t>1110404-21-CL23</t>
  </si>
  <si>
    <t>f00ebb73-0c81-4ade-8ac5-6a77cf655673</t>
  </si>
  <si>
    <t>1110404-3-CL23</t>
  </si>
  <si>
    <t>SERVICIOS DE DESRATIZACION, DESINSECTACION Y CONTROL DE PALOMAS PARA 11 JARDINES INFANTILES VTF</t>
  </si>
  <si>
    <t>1110404-11-L123</t>
  </si>
  <si>
    <t>3d7cd286-9d50-446f-9a70-ab73c4dca76e</t>
  </si>
  <si>
    <t>1084148-9-CL23</t>
  </si>
  <si>
    <t>SERVICIO DE VIGILANCIA AÑO 2023 SERVICIO LOCAL.</t>
  </si>
  <si>
    <t>1084148-37-LE22</t>
  </si>
  <si>
    <t>76.160.458-9</t>
  </si>
  <si>
    <t>COMERCIAL E&amp;B SPA</t>
  </si>
  <si>
    <t>a6f4add1-0090-436b-8efa-44e4e048947e</t>
  </si>
  <si>
    <t>1084148-10-CL23</t>
  </si>
  <si>
    <t>ADQUISICIÓN SERVICIO BACTERIOSTÁTICO Y AROMATIZACION MENSUAL PARA SERVICIOS HIGIENICOS EN DEPENDENCI</t>
  </si>
  <si>
    <t>1084148-32-L122</t>
  </si>
  <si>
    <t>76.306.168-k</t>
  </si>
  <si>
    <t>JOMALA INVERSIONES SPA</t>
  </si>
  <si>
    <t>476a8395-7fce-490d-9f49-1227022df288</t>
  </si>
  <si>
    <t>1084148-6-CL23</t>
  </si>
  <si>
    <t>PROVISIÓN DE SOFTWARE PARA GESTIÓN PRESUPUESTARIA Y DE COMPRAS DE PROGRAMA 01 Y 02 DEL SLEP CHINCHOR</t>
  </si>
  <si>
    <t>1084148-25-LE22</t>
  </si>
  <si>
    <t>823cf57d-a619-4d26-8226-5c5f61e9956b</t>
  </si>
  <si>
    <t>1084148-2-CL23</t>
  </si>
  <si>
    <t>TRATO DIRECTO, REQ. 99, SERVICIO DE ALARMAS Y SEGURIDAD PARA OFICINAS SLEP CHINCHORRO.</t>
  </si>
  <si>
    <t>1084148-139-SE22</t>
  </si>
  <si>
    <t>76.876.160-4</t>
  </si>
  <si>
    <t>AUXI COMERCIAL SPA</t>
  </si>
  <si>
    <t>712f7eb7-94a1-4602-9a57-8f451c3b9cef</t>
  </si>
  <si>
    <t>1110404-10-CL23</t>
  </si>
  <si>
    <t>CONTRATO SUMINISTRO SERVICIO DE MANTENCIÓN PARA ESTABLECIMIENTOS DEL SLEP CHINCHORRO AÑO 20222023</t>
  </si>
  <si>
    <t>1110404-112-LQ22</t>
  </si>
  <si>
    <t>bd2901ff-be2a-4bc1-8c46-77fd9cbf633c</t>
  </si>
  <si>
    <t>1110404-15-CL25</t>
  </si>
  <si>
    <t>SERVICIO DE INTERNET FIBRA ÓPTICA O HFC Y TELEFONÍA ILIMITADA CON PORTABILIDAD NÚMERICA PARA 3 JARDI</t>
  </si>
  <si>
    <t>1110404-130-L122</t>
  </si>
  <si>
    <t>CLARO CHILE SPA</t>
  </si>
  <si>
    <t>0ad46bd8-6583-45ea-883a-74a2ad4e9c2d</t>
  </si>
  <si>
    <t>1084148-3-CL24</t>
  </si>
  <si>
    <t>TRATO DIRECTO, REQ.100, SERVICIOS DE VIGILANCIA PARA OFICINAS SLEP CHINCHORRO.</t>
  </si>
  <si>
    <t>1084148-140-SE22</t>
  </si>
  <si>
    <t>dca824aa-421c-4984-bfb3-0a0a27944a02</t>
  </si>
  <si>
    <t>1084148-11-CL24</t>
  </si>
  <si>
    <t>Adquisición del Serv. de Arriendo de PC 36 meses</t>
  </si>
  <si>
    <t>1122317-18-LR21</t>
  </si>
  <si>
    <t>83.628.100-4</t>
  </si>
  <si>
    <t>SONDA S A</t>
  </si>
  <si>
    <t>ddf3de19-2c69-4d4f-accc-7acbbb552345</t>
  </si>
  <si>
    <t>1110404-11-CL23</t>
  </si>
  <si>
    <t>CONTRATO SUMINISTRO SERVICIO DE MANTENCIÓN PARA ESTABLECIMIENTOS RURALES DEL SLEP CHINCHORRO AÑO 202</t>
  </si>
  <si>
    <t>1110404-148-LQ22</t>
  </si>
  <si>
    <t>c09d4182-d39f-4616-9927-0e4e52b19f78</t>
  </si>
  <si>
    <t>1084148-4-CL24</t>
  </si>
  <si>
    <t>ADQUISICIÓN DEL SERVICIO DE ARRIENDO DE IMPRESORAS</t>
  </si>
  <si>
    <t>1122317-17-LR21</t>
  </si>
  <si>
    <t>76.460.521-7</t>
  </si>
  <si>
    <t>COMERCIAL TECNOLÓGICO SPA</t>
  </si>
  <si>
    <t>58190414-dccd-45b9-a597-786a4fd7d1f4</t>
  </si>
  <si>
    <t>1084148-6-CL22</t>
  </si>
  <si>
    <t>SERVICIO DE ASEO PARA OFICINAS SLEP CHINCHORRO.</t>
  </si>
  <si>
    <t>1084148-13-LE22</t>
  </si>
  <si>
    <t>76.827.907-1</t>
  </si>
  <si>
    <t>SERVICIOS DE LIMPIEZA Y DESINFECCIÓN INDUSTRIAL LU</t>
  </si>
  <si>
    <t>97eee816-c917-45d4-ba9b-f9209b1c226f</t>
  </si>
  <si>
    <t>1110404-5-CL24</t>
  </si>
  <si>
    <t>SERVICIO DE INTERNET FIBRA ÓPTICA O HFC Y TELEFONÍA ILIMITADA CON PORTABILIDAD NÚMERICA PARA 8 JARDI</t>
  </si>
  <si>
    <t>1110404-96-LE22</t>
  </si>
  <si>
    <t>a623f246-c45a-4759-8364-01f282d068e3</t>
  </si>
  <si>
    <t>1110404-4-CL24</t>
  </si>
  <si>
    <t>PROVISIÓN DE SOFTWARE PARA GESTION DE PERSONAS DE PROGRAMA 01 Y 02 DEL SLEP CHINCHORRO DE LA CIUDAD</t>
  </si>
  <si>
    <t>1110404-79-LP22</t>
  </si>
  <si>
    <t>2fd582d1-7993-45c8-973b-b257103dbcb4</t>
  </si>
  <si>
    <t>1110404-33-CL24</t>
  </si>
  <si>
    <t>0950580a-c545-4da8-9da8-e2e31b506e26</t>
  </si>
  <si>
    <t>1084148-5-CL23</t>
  </si>
  <si>
    <t>dc5e03b6-8c2c-4667-a567-aa656e4b1b66</t>
  </si>
  <si>
    <t>1110404-9-CL23</t>
  </si>
  <si>
    <t>ADQUISICIÓN DE TELEFONÍA MÓVIL Y BANDA ANCHA MÓVIL</t>
  </si>
  <si>
    <t>1122317-16-LR21</t>
  </si>
  <si>
    <t>10eda9fe-c00b-4037-aaf0-e9d4665dc3d7</t>
  </si>
  <si>
    <t>1110404-6-CL22</t>
  </si>
  <si>
    <t>SERVICIO DE LEVANTAMIENTO Y VALORIZACIÓN DE LOS BIENES MUEBLES Y VEHÍCULOS DE ESTABLECIMIENTOS EDUCA</t>
  </si>
  <si>
    <t>1110404-129-LP21</t>
  </si>
  <si>
    <t>a409c422-347f-49b2-895e-a4f4eb513106</t>
  </si>
  <si>
    <t>1110404-8-CL23</t>
  </si>
  <si>
    <t>MANTENIMIENTO PREVENTIVO Y CORRECTIVO DE VEHÍCULOS PERTENECIENTES A SLEP CHINCHORRO AÑO 2022 Y 2023</t>
  </si>
  <si>
    <t>1110404-15-LQ22</t>
  </si>
  <si>
    <t>10.609.122-6</t>
  </si>
  <si>
    <t>PATRICIA INÉS PIZARRO ZARRICUETA</t>
  </si>
  <si>
    <t>Mantención de vehículos y equipamiento</t>
  </si>
  <si>
    <t>b5e956ea-255a-4d96-ace9-21aa701c2bd8</t>
  </si>
  <si>
    <t>1110404-11-CL22</t>
  </si>
  <si>
    <t>CONTRATO SUMINISTRO SERVICIO DE MANTENCIÓN PARA ESTABLECIMIENTOS DEL SLEP CHINCHORRO AÑO 2022</t>
  </si>
  <si>
    <t>1110404-214-LQ21</t>
  </si>
  <si>
    <t>3d412fc9-80a6-474e-8106-d1040449d375</t>
  </si>
  <si>
    <t>1084148-3-CL23</t>
  </si>
  <si>
    <t>CONTRATO DE SUMINISTRO POR EL SERVICIO DE MANTENCIÓN Y REPARACIÓN DE ASCENSOR DEL SLEP CHINCHORRO.</t>
  </si>
  <si>
    <t>1084148-4-L122</t>
  </si>
  <si>
    <t>1465a6aa-2813-4c77-a06f-94de630f0fc0</t>
  </si>
  <si>
    <t>1110404-2-CL24</t>
  </si>
  <si>
    <t>ARRIENDO DE IMPRESORAS Y SERVICIOS ASOCIADOS EE</t>
  </si>
  <si>
    <t>1110404-49-LR21</t>
  </si>
  <si>
    <t>3a9f862e-a994-4d1e-bf8e-14512e3df348</t>
  </si>
  <si>
    <t>1084148-7-CL23</t>
  </si>
  <si>
    <t>ADQUISICIÓN SERVICIO DE INSTALACIÓN Y MONITOREO DE GPS EN NUEVE VEHÍCULOS INSTITUCIONALES DEL PROGRA</t>
  </si>
  <si>
    <t>1084148-4-L123</t>
  </si>
  <si>
    <t>76.232.864-k</t>
  </si>
  <si>
    <t>SISTEMA GLOBAL DE POSICIONAMIENTO LRA SUR TRACK SPA</t>
  </si>
  <si>
    <t>51a01260-b7e6-4f04-b47a-ea9f4eb39ebc</t>
  </si>
  <si>
    <t>1110404-7-CL22</t>
  </si>
  <si>
    <t>ADQUISICION DE SERVICIOS DE CONTROL DE VECTORES PARA ESTABLECIMIENTOS DEL SERVICIO LOCAL DE EDUCACIÓ</t>
  </si>
  <si>
    <t>1110404-152-LE21</t>
  </si>
  <si>
    <t>96a04b02-fc8a-4764-8560-b5ecbdcd9d0a</t>
  </si>
  <si>
    <t>1110404-8-CL22</t>
  </si>
  <si>
    <t>854444a4-5722-4059-a62d-fc2389eef878</t>
  </si>
  <si>
    <t>1110404-9-CL22</t>
  </si>
  <si>
    <t>SERVICIOS DE DESRATIZACION, DESINSECTACION Y CONTROL DE PALOMAS PARA JARDINES INFANTILES VTF</t>
  </si>
  <si>
    <t>1110404-162-L121</t>
  </si>
  <si>
    <t>061c5fd1-c673-447d-8186-c8eede65c04f</t>
  </si>
  <si>
    <t>1110404-18-CL24</t>
  </si>
  <si>
    <t>ADQUISICIÓN SERVICIO DE SANITIZACIÓN PARA JARDINES INFANTILES VTF PERTENECIENTES AL SERVICIO LOCAL D</t>
  </si>
  <si>
    <t>1110404-188-L121</t>
  </si>
  <si>
    <t>23a03537-9c54-4083-aa04-7afb6d99d584</t>
  </si>
  <si>
    <t>1084148-5-CL24</t>
  </si>
  <si>
    <t>SERVICIO DE GUARDIAS OFICINAS SLEP CHINCHORRO</t>
  </si>
  <si>
    <t>1084148-46-LE21</t>
  </si>
  <si>
    <t>77.005.346-3</t>
  </si>
  <si>
    <t>GEISER SPA</t>
  </si>
  <si>
    <t>89530c88-53ec-4b61-9dbf-71214dbe009e</t>
  </si>
  <si>
    <t>1084148-5-CL22</t>
  </si>
  <si>
    <t>SOFTWARE PARA ADMINISTRACION DEL RELOJ CONTROL DEL SLEP CHINCHORRO</t>
  </si>
  <si>
    <t>1084148-44-L121</t>
  </si>
  <si>
    <t>3a28ff95-61ac-44f6-b8f2-a644c88ba53b</t>
  </si>
  <si>
    <t>1110404-2-CL22</t>
  </si>
  <si>
    <t>TABLETS PARA ALUMNOS DE EST. EDUCACACIONALES</t>
  </si>
  <si>
    <t>1110404-136-LR21</t>
  </si>
  <si>
    <t>76.274.084-2</t>
  </si>
  <si>
    <t>ASIA TRADE SYSTEM SPA</t>
  </si>
  <si>
    <t>6ac2e7ea-553c-4fc6-9325-6a4cc89c9ba6</t>
  </si>
  <si>
    <t>1110404-3-CL22</t>
  </si>
  <si>
    <t>SOFTWARE EDUCATIVO MATEMÁTICAS PARA 4 E.E.</t>
  </si>
  <si>
    <t>1110404-106-LE21</t>
  </si>
  <si>
    <t>76.491.657-3</t>
  </si>
  <si>
    <t>QUECALL INFORMATICA SPA</t>
  </si>
  <si>
    <t>26a8b636-92a1-4953-b4e3-a186bce34473</t>
  </si>
  <si>
    <t>1110404-5-CL22</t>
  </si>
  <si>
    <t>COMPRA DE LICENCIA PARA PLATAFORMA DE MATEMÁTICAS BILINGUE</t>
  </si>
  <si>
    <t>1110404-126-L121</t>
  </si>
  <si>
    <t>b508d088-7639-4897-8c9b-5bf3bcc30c1f</t>
  </si>
  <si>
    <t>1084148-6-CL24</t>
  </si>
  <si>
    <t>Trato Directo Prórroga contratos 1084148-33-CM19 y 1084148-38-CM19</t>
  </si>
  <si>
    <t>1084148-125-SE21</t>
  </si>
  <si>
    <t>c728f528-d040-441f-b73c-3ffec573b4e2</t>
  </si>
  <si>
    <t>1084148-2-CL22</t>
  </si>
  <si>
    <t>SERVICIO BACTERIOSTATICO Y AROMATIZACION MENSUAL PARA DOCE SERVICIOS HIGIENICOS, DEPENDENCIAS DEL SL</t>
  </si>
  <si>
    <t>1084148-13-L121</t>
  </si>
  <si>
    <t>c2b6c3bf-da7e-492c-9cef-7d706ebd4f80</t>
  </si>
  <si>
    <t>1084148-4-CL23</t>
  </si>
  <si>
    <t>SERVICIO DE INTERNET Y TELEFONIA IP, SLEPCH</t>
  </si>
  <si>
    <t>1084148-19-LE21</t>
  </si>
  <si>
    <t>164d6927-142e-4367-8cfd-5aee33112417</t>
  </si>
  <si>
    <t>1084148-4-CL22</t>
  </si>
  <si>
    <t>PROVISION Y RENOVACION DE LICENCIAS DE AUTOCAD PARA EQUIPOS COMPUTACIONALES DEL SLEP CHINCHORRO</t>
  </si>
  <si>
    <t>1084148-22-L121</t>
  </si>
  <si>
    <t>79.770.640-k</t>
  </si>
  <si>
    <t>COMPUTACION GRAFICA APLICADA Y CIA LTDA</t>
  </si>
  <si>
    <t>c01dafd2-0c43-4cbc-a8f9-38710e2a6de1</t>
  </si>
  <si>
    <t>1084148-7-CL24</t>
  </si>
  <si>
    <t>ADQUISICIÓN SERVICIO MENSUAL DE AROMATIZACIÓN PARA DOCE SERVICIOS HIGIENICOS, DEPENDENCIAS DEL SLEP</t>
  </si>
  <si>
    <t>1084148-20-L121</t>
  </si>
  <si>
    <t>88ffd693-8e56-4470-8d2f-421c77e82a74</t>
  </si>
  <si>
    <t>1084148-3-CL22</t>
  </si>
  <si>
    <t>SERVICIO DE SANITIZACION DEPENDENCIAS DEL SLEP CHINCHORRO</t>
  </si>
  <si>
    <t>1084148-17-L121</t>
  </si>
  <si>
    <t>329f1890-8de7-47bd-ba49-637e9d7e5eed</t>
  </si>
  <si>
    <t>1110404-19-CL24</t>
  </si>
  <si>
    <t>ARRIENDO DE TABLETS CON PLAN DE DATOS SLEPCH</t>
  </si>
  <si>
    <t>1110404-16-LR21</t>
  </si>
  <si>
    <t>d9008afd-c17a-4c06-8fd9-bcfb6f8d9648</t>
  </si>
  <si>
    <t>1110404-10-CL22</t>
  </si>
  <si>
    <t>SERV. INTERNET FIBRA OPTICA Y TELEFONIA PARA EE</t>
  </si>
  <si>
    <t>1110404-19-LQ21</t>
  </si>
  <si>
    <t>08-00-2021</t>
  </si>
  <si>
    <t>05740948-5037-40d1-ab89-6ad6096954af</t>
  </si>
  <si>
    <t>1110404-11-CL24</t>
  </si>
  <si>
    <t>TRATO DIRECTO INTERNET DEDICADO LICEO GRANADEROS</t>
  </si>
  <si>
    <t>1110404-395-SE21</t>
  </si>
  <si>
    <t>4d25de50-4aa0-433c-8670-d6d6c8cd487d</t>
  </si>
  <si>
    <t>1110404-2-CL21</t>
  </si>
  <si>
    <t>SERVICIO DE INTERNET SATELITAL PARA EE</t>
  </si>
  <si>
    <t>1110404-70-LE21</t>
  </si>
  <si>
    <t>e55a7d98-9ead-435b-b1f4-5f0d3df9a242</t>
  </si>
  <si>
    <t>1110404-3-CL24</t>
  </si>
  <si>
    <t>SERVICIO DE INTERNET DEDICADO FIBRA OPTICA SLEP CH</t>
  </si>
  <si>
    <t>1110404-5-LE21</t>
  </si>
  <si>
    <t>3e1ae535-2d96-48f7-978c-73598bb31846</t>
  </si>
  <si>
    <t>1110404-4-CL22</t>
  </si>
  <si>
    <t>ADQUISICION DE SERVICIOS DE MANTENCION DE EXTINTORES EXISTENTES PARA JARDINES INFANTILES VTF</t>
  </si>
  <si>
    <t>1110404-113-L121</t>
  </si>
  <si>
    <t>ROSA MAGDALENA DE LOURDES HENRIQUEZ NAVARRETE</t>
  </si>
  <si>
    <t>32bff215-9378-42f0-b746-008822c0ce67</t>
  </si>
  <si>
    <t>1110404-9-CL24</t>
  </si>
  <si>
    <t>ARRIENDO DE LAPTOP GAMA 2, PROGRAMA 02</t>
  </si>
  <si>
    <t>1110404-94-CC21</t>
  </si>
  <si>
    <t>77.683.370-3</t>
  </si>
  <si>
    <t>ESPEX INGENIERIA LIMITADA</t>
  </si>
  <si>
    <t>456a720f-bf91-49e7-bd36-676c635b7588</t>
  </si>
  <si>
    <t>1084148-8-CL24</t>
  </si>
  <si>
    <t>SERVICIO DE ASEO OFICINAS SLEP CHINCHORRO</t>
  </si>
  <si>
    <t>1084148-4-LE20</t>
  </si>
  <si>
    <t>7d59664c-0b2a-4c1a-888e-d1f23b5ba01b</t>
  </si>
  <si>
    <t>1110404-1-CL20</t>
  </si>
  <si>
    <t>MANTENCION PREVENTIVA Y CORRECTIVA 02</t>
  </si>
  <si>
    <t>1110404-18-LE20</t>
  </si>
  <si>
    <t>Patricia Ines Pizarro Zarricueta</t>
  </si>
  <si>
    <t>01-00-2020</t>
  </si>
  <si>
    <t>64efa58d-03f1-42d0-820c-be97a6f1b6e8</t>
  </si>
  <si>
    <t>1110404-2-CL20</t>
  </si>
  <si>
    <t>ADQ DE SERVICIOS DE ARRIENDO Y MANTENCIÓN DE SISTEMA REMUNERACIONES.</t>
  </si>
  <si>
    <t>1110404-19-LP20</t>
  </si>
  <si>
    <t>f6bfe536-c572-4040-9f53-088444ccbb77</t>
  </si>
  <si>
    <t>1110404-20-CL24</t>
  </si>
  <si>
    <t>1110404-1-LE20</t>
  </si>
  <si>
    <t>13-00-2020</t>
  </si>
  <si>
    <t>93f4408c-ccff-4702-b9fa-0e7e43ad3782</t>
  </si>
  <si>
    <t>1084148-4-CL20</t>
  </si>
  <si>
    <t>SERVICIO DE ASEO EN OFICINAS SLEP CHINCHORRO 2020</t>
  </si>
  <si>
    <t>1084148-10-L119</t>
  </si>
  <si>
    <t>08-00-2020</t>
  </si>
  <si>
    <t>12ed19a5-ecb7-4c61-ab7d-bbf2cad012bd</t>
  </si>
  <si>
    <t>1084148-1-CL20</t>
  </si>
  <si>
    <t>ARRIENDO EQUIPOS ALL IN ONE</t>
  </si>
  <si>
    <t>1084148-136-CM19</t>
  </si>
  <si>
    <t>77.879.090-4</t>
  </si>
  <si>
    <t>ADVANTAGE COMPUTACION LIMITADA</t>
  </si>
  <si>
    <t>4802f1b9-7af9-4b11-84df-57677b4560cf</t>
  </si>
  <si>
    <t>1084148-2-CL20</t>
  </si>
  <si>
    <t>ARRIENDO DE CALZOS DE ESTACIONAMIENTO SLEP CHINCHORRO 2020</t>
  </si>
  <si>
    <t>1084148-9-L119</t>
  </si>
  <si>
    <t>76.432.545-1</t>
  </si>
  <si>
    <t>EMPRESA COMERCIAL Y SERVICIO AUTOMOTRIZ ECOPARKING</t>
  </si>
  <si>
    <t>79471ddf-5edc-4f34-88e1-5552613fb69c</t>
  </si>
  <si>
    <t>1084148-6-CL20</t>
  </si>
  <si>
    <t>SERVICIO DE ASISTENCIAS FUNCIONARIOS SLEP</t>
  </si>
  <si>
    <t>1084148-123-CM19</t>
  </si>
  <si>
    <t>06-00-2019</t>
  </si>
  <si>
    <t>cb941cca-4b48-4d76-8733-4f4f71cc27d6</t>
  </si>
  <si>
    <t>1084148-3-CL20</t>
  </si>
  <si>
    <t>ADQUISICION DE EQUIPOS CELULARES Y SERVICIOS ASOCIADOS</t>
  </si>
  <si>
    <t>1084148-96-SE19</t>
  </si>
  <si>
    <t>29-00-2019</t>
  </si>
  <si>
    <t>23b54e2d-4e63-4c05-a6fc-2cd9c1b0477f</t>
  </si>
  <si>
    <t>1084148-5-CL20</t>
  </si>
  <si>
    <t>SERVICIOS DE ARRENDAMIENTO DE CONTINUIDAD DE PAGO DE REMUNERACIONES Y GESTION DE PERSONAS PARA EL PE</t>
  </si>
  <si>
    <t>1084148-52-SE19</t>
  </si>
  <si>
    <t>SISTEMAS MODULARES DE COMPUTACION LIMITADA</t>
  </si>
  <si>
    <t>24-00-2019</t>
  </si>
  <si>
    <t>39a6e39e-aaae-4c47-a932-aa48128103a1</t>
  </si>
  <si>
    <t>1084148-9-CL24</t>
  </si>
  <si>
    <t>SERVICIOS DE INTERNET Y FIBRA OPTICA PARA SLEP</t>
  </si>
  <si>
    <t>1084148-41-CM19</t>
  </si>
  <si>
    <t>966a222a-9c45-493c-a347-50a06cca91e9</t>
  </si>
  <si>
    <t>COLCHAGUA.xlsx</t>
  </si>
  <si>
    <t>1126920-3-CL25</t>
  </si>
  <si>
    <t>CONSERVACIÓN ESCUELA MUNICIPAL CODEGUA CHIMBARONGO - Readjudicada en Id 1126920-27-R125</t>
  </si>
  <si>
    <t>1126920-27-LR25</t>
  </si>
  <si>
    <t>76.665.251-4</t>
  </si>
  <si>
    <t>Empresa Constructora A.G.C. SpA</t>
  </si>
  <si>
    <t>UNIDAD DE ADQUISICIONES</t>
  </si>
  <si>
    <t>Colchagua</t>
  </si>
  <si>
    <t>6a1d386c-6a0f-4e5c-aad2-436f986cbaa8</t>
  </si>
  <si>
    <t>1126920-2-CL25</t>
  </si>
  <si>
    <t>CONSERVACIÓN ESC WASHINGTON VENEGAS SLEP COLCHAGUA</t>
  </si>
  <si>
    <t>1126920-30-LR25</t>
  </si>
  <si>
    <t>76.675.594-1</t>
  </si>
  <si>
    <t>INMOBILIARIA Y CONSTRUCTORA EBISU LIMITADA</t>
  </si>
  <si>
    <t>add8d1d1-fe02-46de-bf50-ff408f7e83d3</t>
  </si>
  <si>
    <t>1126920-23-CL23</t>
  </si>
  <si>
    <t>CONSERVACIÓN LICEO JUAN PABLO II SLEP COLCHAGUA</t>
  </si>
  <si>
    <t>1126920-13-LR23</t>
  </si>
  <si>
    <t>76.348.105-0</t>
  </si>
  <si>
    <t>CONSTRUCTORA R Y M LIMITADA</t>
  </si>
  <si>
    <t>fbef62bf-0713-4b3f-8bd1-6bd15c75f424</t>
  </si>
  <si>
    <t>1126920-8-CL23</t>
  </si>
  <si>
    <t>SERVICIO DE SANITIZACIÓN FUMIGACIÓN DESRATIZACIÓN Y OTROS EN ESTABLECIMIENTOS EDUCACIONALES DEL SERV</t>
  </si>
  <si>
    <t>1126920-9-LE23</t>
  </si>
  <si>
    <t>76.339.345-3</t>
  </si>
  <si>
    <t>CLEAN SOLUCIONES AMBIENTALES SPA</t>
  </si>
  <si>
    <t>5d5ab112-5ca2-4f07-bad3-531d0a1db39d</t>
  </si>
  <si>
    <t>1126920-22-CL23</t>
  </si>
  <si>
    <t>SERVICIO DE ARRIENDO DE SISTEMA DE GESTION SLEP</t>
  </si>
  <si>
    <t>1126920-6-LQ23</t>
  </si>
  <si>
    <t>2e9c2d86-cd8f-417c-a28f-5d712c8842c4</t>
  </si>
  <si>
    <t>1126920-7-CL23</t>
  </si>
  <si>
    <t>SERVICIO DE GUARDIAS DE SEGURIDAD PARA SLEP</t>
  </si>
  <si>
    <t>1126920-8-LP23</t>
  </si>
  <si>
    <t>76.314.909-9</t>
  </si>
  <si>
    <t>BULLMASTIFF SECURITY LTDA</t>
  </si>
  <si>
    <t>00cc4527-ce8e-4a92-9509-276f4b0f0a05</t>
  </si>
  <si>
    <t>1126920-3-CL23</t>
  </si>
  <si>
    <t>MANTENCION DE PLANTAS DE TRATAMIENTO Y FOSAS 2023</t>
  </si>
  <si>
    <t>1126920-7-LE23</t>
  </si>
  <si>
    <t>8.887.036-0</t>
  </si>
  <si>
    <t>RICARDO ELIAS OSORIO HORMAZABAL</t>
  </si>
  <si>
    <t>7907d280-a539-48f0-ad50-8bd1c8d6e7e8</t>
  </si>
  <si>
    <t>1126920-9-CL23</t>
  </si>
  <si>
    <t>“SERVICIO TRANSPORTE ESCOLAR PERTEC. AL SLEP COLCH</t>
  </si>
  <si>
    <t>1126920-1-LR23</t>
  </si>
  <si>
    <t>14.261.811-7</t>
  </si>
  <si>
    <t>CECILIA JEANETTE FAÚNDEZ MADRID</t>
  </si>
  <si>
    <t>aa695f42-bd6d-4b67-afdc-e3897ef0f6ab</t>
  </si>
  <si>
    <t>1126920-11-CL23</t>
  </si>
  <si>
    <t>77.302.324-7</t>
  </si>
  <si>
    <t>SERVICIOS AGRICOLAS CATALAN SPA</t>
  </si>
  <si>
    <t>0331fdb0-55a8-414c-8d32-0630c1e8c447</t>
  </si>
  <si>
    <t>1126920-10-CL23</t>
  </si>
  <si>
    <t>9.162.747-7</t>
  </si>
  <si>
    <t>LUIS ALAMIRO BECERRA PACHECO</t>
  </si>
  <si>
    <t>83adaba5-8e1d-4b40-a800-fbd36029abde</t>
  </si>
  <si>
    <t>1126920-14-CL23</t>
  </si>
  <si>
    <t>6.682.763-1</t>
  </si>
  <si>
    <t>PEDRO ISAAC GÁLVEZ PEREIRA</t>
  </si>
  <si>
    <t>715907ab-1088-4fc7-87db-07707f4837c2</t>
  </si>
  <si>
    <t>1126920-5-CL23</t>
  </si>
  <si>
    <t>TRATO DIRECTO RECORRIDO CH-36</t>
  </si>
  <si>
    <t>1126920-116-SE23</t>
  </si>
  <si>
    <t>13.572.447-5</t>
  </si>
  <si>
    <t>BERNARDITA DEL CARMEN ZÚÑIGA PARRAGUEZ</t>
  </si>
  <si>
    <t>560c6b4d-1f70-44cf-a01e-0872a393693f</t>
  </si>
  <si>
    <t>1126920-12-CL23</t>
  </si>
  <si>
    <t>8.917.234-9</t>
  </si>
  <si>
    <t>JOSÉ ALBERTO REYES RODRÍGUEZ</t>
  </si>
  <si>
    <t>52b147f3-a727-4304-b45c-bab7c5e3851b</t>
  </si>
  <si>
    <t>1126920-13-CL23</t>
  </si>
  <si>
    <t>15.697.463-3</t>
  </si>
  <si>
    <t>KATHERINE ANTONIETA NAVARRO GALLARDO</t>
  </si>
  <si>
    <t>99c7bb94-6246-44b1-9d61-2cd139e4b837</t>
  </si>
  <si>
    <t>1126920-15-CL23</t>
  </si>
  <si>
    <t>5.922.874-9</t>
  </si>
  <si>
    <t>MAFALDA DEL CARMEN SILVA SILVA</t>
  </si>
  <si>
    <t>85d0456c-b486-4cc5-b5dd-ea49b9ff03c9</t>
  </si>
  <si>
    <t>1126920-16-CL23</t>
  </si>
  <si>
    <t>9.777.876-0</t>
  </si>
  <si>
    <t>LEONEL ALBERTO ESCANILLA ASTORGA</t>
  </si>
  <si>
    <t>ed29234a-5203-4563-90d6-be111b114e70</t>
  </si>
  <si>
    <t>1126920-17-CL23</t>
  </si>
  <si>
    <t>15.119.961-5</t>
  </si>
  <si>
    <t>EVELYNG SOLANGE DEL CARMEN QUIROZ ALVEAR</t>
  </si>
  <si>
    <t>18c65be9-2e58-4e30-931b-9d210f1704cf</t>
  </si>
  <si>
    <t>1126920-18-CL23</t>
  </si>
  <si>
    <t>11.952.950-6</t>
  </si>
  <si>
    <t>PEDRO ANDRÉS LIZANA GONZÁLEZ</t>
  </si>
  <si>
    <t>3d63c743-ef6f-4259-83f2-e7d31fae56fc</t>
  </si>
  <si>
    <t>1126920-19-CL23</t>
  </si>
  <si>
    <t>12.580.836-0</t>
  </si>
  <si>
    <t>LUIS ENRIQUE VÁSQUEZ TORREALBA</t>
  </si>
  <si>
    <t>d1f5b15b-33fd-4cf6-ba50-a9f539491c00</t>
  </si>
  <si>
    <t>1126920-20-CL23</t>
  </si>
  <si>
    <t>9.763.971-k</t>
  </si>
  <si>
    <t>JAIME ANTONIO VERDUGO ABRIGO</t>
  </si>
  <si>
    <t>c2de5aa9-773f-49e0-8447-f94471b326f7</t>
  </si>
  <si>
    <t>1126920-21-CL23</t>
  </si>
  <si>
    <t>15.120.178-4</t>
  </si>
  <si>
    <t>RODRIGO ENRIQUE ROJAS LÓPEZ</t>
  </si>
  <si>
    <t>18c9784f-571f-46e3-8356-063da19152cd</t>
  </si>
  <si>
    <t>1126920-6-CL23</t>
  </si>
  <si>
    <t>TRATO DIRECTO RECORRIDO PL-05 ESCUELA LA TUNA</t>
  </si>
  <si>
    <t>1126920-117-SE23</t>
  </si>
  <si>
    <t>ed466601-6a5d-4b58-a10d-a5f86a9d5578</t>
  </si>
  <si>
    <t>1126920-4-CL23</t>
  </si>
  <si>
    <t>SERVICIO INTERNET ESTABLECIMIENTOS EDUD SLEP COLC</t>
  </si>
  <si>
    <t>1126920-50-LR22</t>
  </si>
  <si>
    <t>379a261d-9e66-4215-9466-6c6c3f371827</t>
  </si>
  <si>
    <t>1126920-2-CL23</t>
  </si>
  <si>
    <t>SERVICIO DE ASEO Y OTROS EN OFICINAS DEL SERVICIO LOCAL DE EDUCACIÓN PÚBLICA DE COLCHAGUA</t>
  </si>
  <si>
    <t>1126920-3-LP23</t>
  </si>
  <si>
    <t>77.515.260-5</t>
  </si>
  <si>
    <t>DROGUETT Y DROGUETT LIMITADA</t>
  </si>
  <si>
    <t>0e670bbb-b122-4f06-913a-27de8cfa6234</t>
  </si>
  <si>
    <t>1126920-13-CL22</t>
  </si>
  <si>
    <t>ABASTECIMIENTO POR SUMINISTRO DE MASCARILLAS</t>
  </si>
  <si>
    <t>1126920-7-R122</t>
  </si>
  <si>
    <t>76.530.504-7</t>
  </si>
  <si>
    <t>COMERCIAL D &amp;amp; T LIMITADA</t>
  </si>
  <si>
    <t>6cd205bf-ca71-4509-9c54-1f1c489ef10d</t>
  </si>
  <si>
    <t>1126920-14-CL22</t>
  </si>
  <si>
    <t>76.820.665-1</t>
  </si>
  <si>
    <t>BRANDING CORPORATIVO SPA</t>
  </si>
  <si>
    <t>29faf2bb-267a-4dae-b9f3-8f62aa8fee69</t>
  </si>
  <si>
    <t>1126920-12-CL22</t>
  </si>
  <si>
    <t>Servicio de banda ancha móvil para EE</t>
  </si>
  <si>
    <t>1126920-147-AG22</t>
  </si>
  <si>
    <t>b50c9c2c-09a2-406f-ade7-cdd2727993c3</t>
  </si>
  <si>
    <t>1126920-15-CL22</t>
  </si>
  <si>
    <t>Contrato suministro para mantención de impresoras</t>
  </si>
  <si>
    <t>1126920-3-LE22</t>
  </si>
  <si>
    <t>76.647.231-1</t>
  </si>
  <si>
    <t>SOCIEDAD COMERCIAL PEÑALOZA &amp; CARRASCO LIMITADA</t>
  </si>
  <si>
    <t>24a0d147-6ca3-4fd7-98fd-60dca6378027</t>
  </si>
  <si>
    <t>1126920-16-CL22</t>
  </si>
  <si>
    <t>77.776.240-0</t>
  </si>
  <si>
    <t>SOC COMERCIAL TEKMA LIMITADA</t>
  </si>
  <si>
    <t>e5daca9e-0548-414c-8832-f8f8c4519e63</t>
  </si>
  <si>
    <t>1126920-11-CL22</t>
  </si>
  <si>
    <t>EJECUCIÓN PROY. CONSERVACIÓN ESC.F-411 TINGUIIRICA</t>
  </si>
  <si>
    <t>1126920-26-LR21</t>
  </si>
  <si>
    <t>dadd083c-5a6a-4365-b2ca-148dbf0006c0</t>
  </si>
  <si>
    <t>1126920-2-CL22</t>
  </si>
  <si>
    <t>ADQUISICIÓN DE KITS DE RECURSOS DIDÁCTICOS</t>
  </si>
  <si>
    <t>1126920-31-LP21</t>
  </si>
  <si>
    <t>89.046.600-1</t>
  </si>
  <si>
    <t>FYRMA GRAFICA LIMITADA</t>
  </si>
  <si>
    <t>5c3887b1-709a-4b39-9b9a-5ca7f8f88a4e</t>
  </si>
  <si>
    <t>1126920-4-CL22</t>
  </si>
  <si>
    <t>ADQUISICIÓN DE TABLETS PARA EL SLEP COLCHAGUA</t>
  </si>
  <si>
    <t>1126920-28-LQ21</t>
  </si>
  <si>
    <t>76.423.634-3</t>
  </si>
  <si>
    <t>TIC SERVICES SPA</t>
  </si>
  <si>
    <t>ccef6c98-b024-460c-a4c3-fbdf8d460d04</t>
  </si>
  <si>
    <t>1126920-5-CL22</t>
  </si>
  <si>
    <t>b71bab3d-f2c3-4032-b16a-882a33deb693</t>
  </si>
  <si>
    <t>1126920-7-CL22</t>
  </si>
  <si>
    <t>OBRAS DE NORMALIZ. Y MEJOR. SALA CUNA GOTITAS DE A</t>
  </si>
  <si>
    <t>1126920-23-LE21</t>
  </si>
  <si>
    <t>10.558.867-4</t>
  </si>
  <si>
    <t>ENRIQUE OCTAVIO PINO GUTIERREZ</t>
  </si>
  <si>
    <t>0b1ea87f-16c6-4210-bf44-15ec42c199bb</t>
  </si>
  <si>
    <t>1126920-6-CL22</t>
  </si>
  <si>
    <t>OBRAS DE NORMALIZ. Y MEJ. JARDÍN INFAN. SAN JOSE</t>
  </si>
  <si>
    <t>1126920-21-LE21</t>
  </si>
  <si>
    <t>7a506129-5f9c-4f64-92bf-92c3d6c08ea4</t>
  </si>
  <si>
    <t>1126920-3-CL22</t>
  </si>
  <si>
    <t>ADQUISICIÓN DE PROYECTORES</t>
  </si>
  <si>
    <t>1126920-590-SE21</t>
  </si>
  <si>
    <t>96.689.970-0</t>
  </si>
  <si>
    <t>COMPUTACION INTEGRAL S A</t>
  </si>
  <si>
    <t>d31b8c03-5433-44f7-8ecd-876ce540674f</t>
  </si>
  <si>
    <t>1126920-3-CL21</t>
  </si>
  <si>
    <t>CONSERVACIÓN ESCUELA ABRAHAM LINCOLN, SAN FERNAND</t>
  </si>
  <si>
    <t>1126920-13-LR21</t>
  </si>
  <si>
    <t>df77d568-a638-4aa6-856f-6223a06beae6</t>
  </si>
  <si>
    <t>1126920-2-CL21</t>
  </si>
  <si>
    <t>EJECUCION PROYECTO JARDIN INFANTIL BAMBI DE CHIMBA</t>
  </si>
  <si>
    <t>1126920-12-LQ21</t>
  </si>
  <si>
    <t>037fce17-d5a7-47db-a89b-a473c2157da1</t>
  </si>
  <si>
    <t>1126920-4-CL21</t>
  </si>
  <si>
    <t>SERVICIO MANTENCION PERMANENTE E.E. Y OTRAS SLEP</t>
  </si>
  <si>
    <t>1126920-7-LQ21</t>
  </si>
  <si>
    <t>76.764.880-4</t>
  </si>
  <si>
    <t>FERNANDO OSVALDO COLINA MORALES CONTRATISTA EN OBRAS MENORES EIRL</t>
  </si>
  <si>
    <t>27bca3cd-29b8-450e-abdc-560051beb0d3</t>
  </si>
  <si>
    <t>1126920-1-CL21</t>
  </si>
  <si>
    <t>SERVICIO MANTENIMIENTO CORRECTIVO SLEP COLCHAGUA</t>
  </si>
  <si>
    <t>1126920-1-LQ21</t>
  </si>
  <si>
    <t>48e6a87a-c07a-4606-8c6b-dd09683f41d8</t>
  </si>
  <si>
    <t>1126920-10-CL22</t>
  </si>
  <si>
    <t>SERV. ARRIENDO EQUIPOS ENLACES DE INTERNET EE SLEP</t>
  </si>
  <si>
    <t>1126920-2-LQ21</t>
  </si>
  <si>
    <t>04d4136c-75e9-4c14-bff9-8c0416791108</t>
  </si>
  <si>
    <t>1126920-9-CL22</t>
  </si>
  <si>
    <t>SERVICIO DE ARRIENDO DE TELECOMUNICACIONES SLEP</t>
  </si>
  <si>
    <t>1126920-2-LQ20</t>
  </si>
  <si>
    <t>6d2b762b-b504-4876-8b95-17ecca212bdb</t>
  </si>
  <si>
    <t>1126920-8-CL22</t>
  </si>
  <si>
    <t>SERVICIO DE ARRIENDO DE SISTEMA DE GESTIÓN</t>
  </si>
  <si>
    <t>1126920-1-LQ20</t>
  </si>
  <si>
    <t>4d6a1007-d296-4d90-b27a-aa45e7e8ec29</t>
  </si>
  <si>
    <t>COSTAARAUCANIA.xlsx</t>
  </si>
  <si>
    <t>1028897-41-CL25</t>
  </si>
  <si>
    <t>SUMINISTRO DE ALIMENTOS PARA EE Y TP SLEPCA LINEA 5 TOLTEN</t>
  </si>
  <si>
    <t>1028897-17-LQ25</t>
  </si>
  <si>
    <t>7.001.239-1</t>
  </si>
  <si>
    <t>HUMBERTO SÁEZ MUÑOZ</t>
  </si>
  <si>
    <t>Subdirección de administración y finanzas</t>
  </si>
  <si>
    <t>Costa Araucanía</t>
  </si>
  <si>
    <t>7d5ea49c-1e91-4396-a2dc-a64b9b8d9061</t>
  </si>
  <si>
    <t>1028897-44-CL25</t>
  </si>
  <si>
    <t>SUMINISTRO DE ALIMENTOS PARA EE Y TP SLEPCA LINEA 4 TEODORO SCHMIDT</t>
  </si>
  <si>
    <t>bf57e2b1-79b9-4b57-a560-bbab459bf145</t>
  </si>
  <si>
    <t>1028897-42-CL25</t>
  </si>
  <si>
    <t>SUMINISTRO DE ALIMENTOS PARA EE Y TP SLEPCA LINEA 3 IMPERIAL</t>
  </si>
  <si>
    <t>11.718.151-0</t>
  </si>
  <si>
    <t>NURY CRISTINA MÁRQUEZ MACÍAS</t>
  </si>
  <si>
    <t>e34b3ca1-07f4-40b9-abe5-37b54b65135d</t>
  </si>
  <si>
    <t>1028897-43-CL25</t>
  </si>
  <si>
    <t>SUMINISTRO DE ALIMENTOS PARA EE Y TP SLEPCA LINEA 2 CARAHUE</t>
  </si>
  <si>
    <t>318f0751-0e87-4d7e-8f18-ac435b264c47</t>
  </si>
  <si>
    <t>1028897-40-CL25</t>
  </si>
  <si>
    <t>SUMINISTRO CONTINUO MATERIALES DE ENSEÑANZA PARA E.E Y AC</t>
  </si>
  <si>
    <t>1028897-5-LR25</t>
  </si>
  <si>
    <t>52619644-78a8-4000-8052-a046374d14ef</t>
  </si>
  <si>
    <t>1028897-39-CL25</t>
  </si>
  <si>
    <t>MANTENCIÓN REPARACIÓN Y CONTINGENCIA DE INFRA. LÍNEA 3 SAAVEDRA TOLTEN TEODORO</t>
  </si>
  <si>
    <t>1028897-11-LP25</t>
  </si>
  <si>
    <t>11.603.694-0</t>
  </si>
  <si>
    <t>CLEMENTE WILFREDO IBACACHE MATAMALA</t>
  </si>
  <si>
    <t>52af7ead-7819-4f14-84b5-309fa2d72fb0</t>
  </si>
  <si>
    <t>1028897-38-CL25</t>
  </si>
  <si>
    <t>MANTENCIÓN REPARACIÓN Y CONTINGENCIA DE INFRA. LINEA 2 CARAHUE</t>
  </si>
  <si>
    <t>10.005.930-4</t>
  </si>
  <si>
    <t>JUAN CARLOS FERNÁNDEZ OSSES</t>
  </si>
  <si>
    <t>5b6ea963-84d3-4d28-b081-6d26b7366c6c</t>
  </si>
  <si>
    <t>1028897-37-CL25</t>
  </si>
  <si>
    <t>MANTENCIÓN REPARACIÓN Y CONTINGENCIA DE INFRA.LÍNEA 1 IMPERIAL</t>
  </si>
  <si>
    <t>77.440.306-K</t>
  </si>
  <si>
    <t>CONSTRUCTORA MERAKI SPA</t>
  </si>
  <si>
    <t>cc3a2393-aa03-4b5d-a675-3c4699552416</t>
  </si>
  <si>
    <t>1028897-6-CL25</t>
  </si>
  <si>
    <t>Suministro traslado de funcionarios periodo 2025</t>
  </si>
  <si>
    <t>1028897-13-LE25</t>
  </si>
  <si>
    <t>17.813.842-1</t>
  </si>
  <si>
    <t>ANSELMO BAUTISTA RAGUILEO MELILLÁN</t>
  </si>
  <si>
    <t>1687e193-642b-4ef7-bad2-676e7ef5e7f6</t>
  </si>
  <si>
    <t>1028897-5-CL25</t>
  </si>
  <si>
    <t>Adquisición de materiales y útiles de aseo SLEPCA</t>
  </si>
  <si>
    <t>1028897-1-LQ25</t>
  </si>
  <si>
    <t>76.539.061-3</t>
  </si>
  <si>
    <t>DELTA GENERACION SPA</t>
  </si>
  <si>
    <t>3fdde29d-70fc-442d-81a2-6b592334441a</t>
  </si>
  <si>
    <t>1028897-36-CL25</t>
  </si>
  <si>
    <t>TD Servicio de Transporte Escolar SLEPCA, marzo a mayo 2025, ID-SCA 6348</t>
  </si>
  <si>
    <t>1028897-236-TD25</t>
  </si>
  <si>
    <t>8.743.346-3</t>
  </si>
  <si>
    <t>JOSÉ ANDRÉS CASTILLO CARTER</t>
  </si>
  <si>
    <t>275f0a8d-d2e9-47d2-a35e-88189e505060</t>
  </si>
  <si>
    <t>1028897-35-CL25</t>
  </si>
  <si>
    <t>TD Servicio de Transporte Escolar SLEPCA, marzo a mayo 2025, ID-SCA 6497</t>
  </si>
  <si>
    <t>1028897-241-TD25</t>
  </si>
  <si>
    <t>76.059.051-7</t>
  </si>
  <si>
    <t>SOCIEDAD DE TRANSPORTES JRR LIMITADA</t>
  </si>
  <si>
    <t>342c8785-3c68-4feb-a4a6-c437928c0062</t>
  </si>
  <si>
    <t>1028897-20-CL25</t>
  </si>
  <si>
    <t>SERVICIO DE TRANSPORTE ESCOLAR PARA SLEPCA 2025 SCA 6457 A DRL</t>
  </si>
  <si>
    <t>1028897-83-LR24</t>
  </si>
  <si>
    <t>76.080.980-2</t>
  </si>
  <si>
    <t>EMPRESA DE TRANSPORTE SAN ANDRES LIMITADA</t>
  </si>
  <si>
    <t>709e1d45-701e-4588-af19-de050af8837d</t>
  </si>
  <si>
    <t>1028897-34-CL25</t>
  </si>
  <si>
    <t>TD Servicio de Transporte Escolar SLEPCA, marzo a mayo 2025, ID-SCA 6371</t>
  </si>
  <si>
    <t>1028897-240-TD25</t>
  </si>
  <si>
    <t>2c551b21-3b68-4c24-811f-a8407575840a</t>
  </si>
  <si>
    <t>1028897-21-CL25</t>
  </si>
  <si>
    <t>SERVICIO DE TRANSPORTE ESCOLAR PARA SLEPCA 2025 SCA 6457 B DRL</t>
  </si>
  <si>
    <t>270af7c4-4a2e-49df-9de5-48dd8275a51f</t>
  </si>
  <si>
    <t>1028897-8-CL25</t>
  </si>
  <si>
    <t>SERVICIO DE TRANSPORTE ESCOLAR PARA SLEPCA 2025 IDSCA 6504 (CV)</t>
  </si>
  <si>
    <t>187d2121-520d-4647-9bd8-ab3e090afc9e</t>
  </si>
  <si>
    <t>1028897-7-CL25</t>
  </si>
  <si>
    <t>SERVICIO DE TRANSPORTE ESCOLAR PARA SLEPCA 2025 IDSCA 6528 (CV)</t>
  </si>
  <si>
    <t>5166c19d-c59d-49c4-a9f1-3edcf9fefd61</t>
  </si>
  <si>
    <t>1028897-26-CL25</t>
  </si>
  <si>
    <t>SERVICIO DE TRANSPORTE ESCOLAR PARA SLEPCA 2025 SCA 6399 DRL</t>
  </si>
  <si>
    <t>76.081.200-5</t>
  </si>
  <si>
    <t>EMPRESA DE TRANSPORTE DE BUSES ROCABUS LIMITADA</t>
  </si>
  <si>
    <t>2a73d664-6786-4e25-8ad0-eede10e54c6d</t>
  </si>
  <si>
    <t>1028897-27-CL25</t>
  </si>
  <si>
    <t>SERVICIO DE TRANSPORTE ESCOLAR PARA SLEPCA 2025 SCA 20053 DRL</t>
  </si>
  <si>
    <t>651f60c7-88ad-4a49-b044-c16b3d5f0440</t>
  </si>
  <si>
    <t>1028897-22-CL25</t>
  </si>
  <si>
    <t>SERVICIO DE TRANSPORTE ESCOLAR PARA SLEPCA 2025 SCA 6455 DRL</t>
  </si>
  <si>
    <t>852fa161-1c1a-485c-8693-6301759158f4</t>
  </si>
  <si>
    <t>1028897-28-CL25</t>
  </si>
  <si>
    <t>SERVICIO DE TRANSPORTE ESCOLAR PARA SLEPCA 2025 SCA 34934 DRL</t>
  </si>
  <si>
    <t>94b62860-1e5e-4843-8fd1-412e6c50a2e8</t>
  </si>
  <si>
    <t>1028897-29-CL25</t>
  </si>
  <si>
    <t>SERVICIO DE TRANSPORTE ESCOLAR PARA SLEPCA 2025 SCA 6499 DRL</t>
  </si>
  <si>
    <t>1c11a626-ee05-4d24-803a-199e750376df</t>
  </si>
  <si>
    <t>1028897-30-CL25</t>
  </si>
  <si>
    <t>SERVICIO DE TRANSPORTE ESCOLAR PARA SLEPCA 2025 SCA 6500 A (DRL)</t>
  </si>
  <si>
    <t>e5b27539-fb21-482d-a7c1-b74bf710d224</t>
  </si>
  <si>
    <t>1028897-18-CL25</t>
  </si>
  <si>
    <t>SERVICIO DE TRANSPORTE ESCOLAR PARA SLEPCA 2025 SCA 6452 B DRL</t>
  </si>
  <si>
    <t>3080d37c-eee0-4866-bdc6-752765514999</t>
  </si>
  <si>
    <t>1028897-31-CL25</t>
  </si>
  <si>
    <t>SERVICIO DE TRANSPORTE ESCOLAR PARA SLEPCA 2025 SCA 6502 DRL</t>
  </si>
  <si>
    <t>13b4873f-dac6-4d17-a5e1-030d2a386d5e</t>
  </si>
  <si>
    <t>1028897-32-CL25</t>
  </si>
  <si>
    <t>SERVICIO DE TRANSPORTE ESCOLAR PARA SLEPCA 2025 SCA 6500 B (DRL)</t>
  </si>
  <si>
    <t>4c348905-9011-47e6-97e9-2398d273665a</t>
  </si>
  <si>
    <t>1028897-12-CL25</t>
  </si>
  <si>
    <t>SERVICIO DE TRANSPORTE ESCOLAR PARA SLEPCA 2025 IDSCA 6589 TRANSPIPER LTDA (CV)</t>
  </si>
  <si>
    <t>76.530.765-1</t>
  </si>
  <si>
    <t>SOCIEDAD DE TRANSPORTES TRANSPIPER LIMITADA</t>
  </si>
  <si>
    <t>cd4144be-7283-490c-9f78-89dd239216a0</t>
  </si>
  <si>
    <t>1028897-13-CL25</t>
  </si>
  <si>
    <t>SERVICIO DE TRANSPORTE ESCOLAR PARA SLEPCA 2025 IDSCA 6588 (CV)</t>
  </si>
  <si>
    <t>ebd3d0b0-3409-44d3-92a3-4f2a4297fb22</t>
  </si>
  <si>
    <t>1028897-14-CL25</t>
  </si>
  <si>
    <t>SERVICIO DE TRANSPORTE ESCOLAR PARA SLEPCA 2025 IDSCA 6585 (CV)</t>
  </si>
  <si>
    <t>b1f5b4c4-a9dd-4d58-92aa-653897ffc200</t>
  </si>
  <si>
    <t>1028897-16-CL25</t>
  </si>
  <si>
    <t>SERVICIO DE TRANSPORTE ESCOLAR PARA SLEPCA 2025 IDSCA 12366 (CV)</t>
  </si>
  <si>
    <t>ead1d070-864d-4400-bd8c-89800b63736b</t>
  </si>
  <si>
    <t>1028897-15-CL25</t>
  </si>
  <si>
    <t>SERVICIO DE TRANSPORTE ESCOLAR PARA SLEPCA 2025 IDSCA 6539 (CV)</t>
  </si>
  <si>
    <t>a81b5d13-0bca-4c50-8a67-56dd65569772</t>
  </si>
  <si>
    <t>1028897-17-CL25</t>
  </si>
  <si>
    <t>SERVICIO DE TRANSPORTE ESCOLAR PARA SLEPCA 2025 IDSCA 20248 (CV)</t>
  </si>
  <si>
    <t>a88ec87e-27c7-4c97-8f9c-0dc296160dfc</t>
  </si>
  <si>
    <t>1028897-23-CL25</t>
  </si>
  <si>
    <t>SERVICIO DE TRANSPORTE ESCOLAR PARA SLEPCA 2025 SCA 6349 6350 DRL</t>
  </si>
  <si>
    <t>9e4e38a9-4ee3-42d5-b184-eb21dcc323b4</t>
  </si>
  <si>
    <t>1028897-9-CL25</t>
  </si>
  <si>
    <t>SERVICIO DE TRANSPORTE ESCOLAR PARA SLEPCA 2025 IDSCA 6608 (CV)</t>
  </si>
  <si>
    <t>19980c05-1f46-4887-9cf6-97d1e4c13d14</t>
  </si>
  <si>
    <t>1028897-24-CL25</t>
  </si>
  <si>
    <t>SERVICIO DE TRANSPORTE ESCOLAR PARA SLEPCA 2025 SCA 6397 DRL</t>
  </si>
  <si>
    <t>a51c41fd-4401-446c-9d86-e7190414199d</t>
  </si>
  <si>
    <t>1028897-10-CL25</t>
  </si>
  <si>
    <t>SERVICIO DE TRANSPORTE ESCOLAR PARA SLEPCA 2025 IDSCA 6452-A SAN ANDRES (CV)</t>
  </si>
  <si>
    <t>a600cdcf-8662-4ba2-9186-024f4a910b1c</t>
  </si>
  <si>
    <t>1028897-11-CL25</t>
  </si>
  <si>
    <t>SERVICIO DE TRANSPORTE ESCOLAR PARA SLEPCA 2025 IDSCA 6590 TRANS TRANSPIPER (CV)</t>
  </si>
  <si>
    <t>f5b8ba80-1886-4fca-8e39-afaa9519b10b</t>
  </si>
  <si>
    <t>1028897-25-CL25</t>
  </si>
  <si>
    <t>SERVICIO DE TRANSPORTE ESCOLAR PARA SLEPCA 2025 SCA 6398 DRL</t>
  </si>
  <si>
    <t>75d1d666-d01c-4749-9880-ca271d333a2d</t>
  </si>
  <si>
    <t>1028897-45-CL25</t>
  </si>
  <si>
    <t>SUMINISTRO DE ALIMENTOS PARA EE Y TP SLEPCA LINEA 1 SAAVEDRA</t>
  </si>
  <si>
    <t>0da5b431-fb51-45f0-b4d8-558e8d9a9dd6</t>
  </si>
  <si>
    <t>1028897-19-CL25</t>
  </si>
  <si>
    <t>SERVICIO DE TRANSPORTE ESCOLAR PARA SLEPCA 2025 SCA 6458 DRL</t>
  </si>
  <si>
    <t>a74b10c8-3edc-4659-8524-6b9534d7c190</t>
  </si>
  <si>
    <t>1028897-33-CL25</t>
  </si>
  <si>
    <t>TD Servicio de Transporte Escolar SLEPCA marzo a mayo 2025, ID-SCA 6351</t>
  </si>
  <si>
    <t>1028897-238-TD25</t>
  </si>
  <si>
    <t>faeffd1e-3b9e-449f-8e64-192dbccadacf</t>
  </si>
  <si>
    <t>1028897-4-CL25</t>
  </si>
  <si>
    <t>Suministro de materiales de ferretería SLEPCA</t>
  </si>
  <si>
    <t>1028897-77-LP24</t>
  </si>
  <si>
    <t>77.431.251-K</t>
  </si>
  <si>
    <t>SERVICIOS DE MANTENIMIENTO FICA LIMITADA</t>
  </si>
  <si>
    <t>7840795e-f419-4e00-bb3e-7865610810f5</t>
  </si>
  <si>
    <t>1028897-3-CL24</t>
  </si>
  <si>
    <t>SUMINISTRO DE LIBROS DE LECTURA PARA EE DEL SLEPCA</t>
  </si>
  <si>
    <t>1028897-33-LP24</t>
  </si>
  <si>
    <t>c663dda8-914b-41dc-a71d-4759250f387b</t>
  </si>
  <si>
    <t>1028897-2-CL25</t>
  </si>
  <si>
    <t>MANTENCIÓN Y REPARACIÓN DE VEHICULOS SLEPCA</t>
  </si>
  <si>
    <t>1028897-17-LQ23</t>
  </si>
  <si>
    <t>15.181.063-2</t>
  </si>
  <si>
    <t>AMILCAR ALFONSO LOYOLA CURAQUEO</t>
  </si>
  <si>
    <t>13-00-2026</t>
  </si>
  <si>
    <t>0a3fcffe-8a75-4b08-8326-11f2303a9054</t>
  </si>
  <si>
    <t>1028897-2-CL24</t>
  </si>
  <si>
    <t>SERVICIO DE ASEO PARA DEPENDENCIAS DEL SLEPCA.</t>
  </si>
  <si>
    <t>1028897-40-LP24</t>
  </si>
  <si>
    <t>77.678.079-0</t>
  </si>
  <si>
    <t>RR SERVICIOS INTEGRALES SPA</t>
  </si>
  <si>
    <t>1f8369ea-5f79-4a15-9e2f-28ca591400fc</t>
  </si>
  <si>
    <t>1028897-3-CL25</t>
  </si>
  <si>
    <t>SERVICIO DE INTERNET Y TELEFONÍA IP PARA SLEPCA.</t>
  </si>
  <si>
    <t>1028897-31-LP24</t>
  </si>
  <si>
    <t>22-00-2027</t>
  </si>
  <si>
    <t>a4a59869-fd8f-4c22-b878-56340ae23d1d</t>
  </si>
  <si>
    <t>1028897-6-CL21</t>
  </si>
  <si>
    <t>Suministro de Mantención de Áreas Verdes y Terrenos</t>
  </si>
  <si>
    <t>1028897-42-LP21</t>
  </si>
  <si>
    <t>8f17523f-9093-44d1-8dcc-6f789811b152</t>
  </si>
  <si>
    <t>1028897-13-CL21</t>
  </si>
  <si>
    <t>Servicio Obra Civil Conservación Escuela Arcoíris</t>
  </si>
  <si>
    <t>1028897-16-R121</t>
  </si>
  <si>
    <t>15.655.960-1</t>
  </si>
  <si>
    <t>ALEJANDRO JESUS MUNOZ PENA</t>
  </si>
  <si>
    <t>45b2fa1e-2715-4572-877b-d98575510181</t>
  </si>
  <si>
    <t>1028897-8-CL21</t>
  </si>
  <si>
    <t>Servicio Obra Civil Conservación Escuela Arcoíris - Readjudicada en Id 1028897-16-R121</t>
  </si>
  <si>
    <t>1028897-16-LR21</t>
  </si>
  <si>
    <t>76.320.655-6</t>
  </si>
  <si>
    <t>SOCIEDAD CONSTRUCTORA LAS RIBERAS LIMITADA</t>
  </si>
  <si>
    <t>46f324c3-f12a-41e5-9c24-236a76c326ab</t>
  </si>
  <si>
    <t>1028897-7-CL21</t>
  </si>
  <si>
    <t>Suministro de Mantención y Reparaciones de Infraestructura</t>
  </si>
  <si>
    <t>1028897-39-LQ21</t>
  </si>
  <si>
    <t>122f0cda-13cb-4301-9f2e-d9caf559c6ba</t>
  </si>
  <si>
    <t>1028897-11-CL21</t>
  </si>
  <si>
    <t>Obra Civil de Conservación Escuela La Araucaria</t>
  </si>
  <si>
    <t>1028897-29-LR21</t>
  </si>
  <si>
    <t>76.233.999-4</t>
  </si>
  <si>
    <t>VOLTTA INGENIERIA ELECTRICA SPA</t>
  </si>
  <si>
    <t>227483ab-25a0-45d6-a676-b0db7247e179</t>
  </si>
  <si>
    <t>1028897-9-CL21</t>
  </si>
  <si>
    <t>Servicio Obra Civil Conservación Esc Collico Ranco</t>
  </si>
  <si>
    <t>1028897-20-LR21</t>
  </si>
  <si>
    <t>f9cebbe0-048e-4b49-888d-8524bb8ba3e1</t>
  </si>
  <si>
    <t>1028897-10-CL21</t>
  </si>
  <si>
    <t>Obra Civil de Conservación Esc. República</t>
  </si>
  <si>
    <t>1028897-21-LR21</t>
  </si>
  <si>
    <t>6b3741e1-e50b-40e0-b168-7d65af0f533d</t>
  </si>
  <si>
    <t>1028897-12-CL21</t>
  </si>
  <si>
    <t>Obra Civil de Conservación Esc. Calof</t>
  </si>
  <si>
    <t>1028897-23-LQ21</t>
  </si>
  <si>
    <t>c52f922e-228f-4575-bed3-b53a9c9eb888</t>
  </si>
  <si>
    <t>1028897-3-CL21</t>
  </si>
  <si>
    <t>Serv. Obra Civil Conservación Jardín El Esfuerzo</t>
  </si>
  <si>
    <t>1028897-13-LQ21</t>
  </si>
  <si>
    <t>76.969.030-1</t>
  </si>
  <si>
    <t>INGENIERIA Y SERVICIOS PROFESIONALES INGEPRO LIMITADA</t>
  </si>
  <si>
    <t>96b5dde6-4f6c-4741-9ff5-5fbbe9ca36a3</t>
  </si>
  <si>
    <t>1028897-2-CL21</t>
  </si>
  <si>
    <t>Serv. Obra Civil Conservación Jardín Omilen Kuyen</t>
  </si>
  <si>
    <t>1028897-14-LQ21</t>
  </si>
  <si>
    <t>2d8c93c8-350a-480c-afc6-48c1c50f3ca1</t>
  </si>
  <si>
    <t>1028897-1-CL21</t>
  </si>
  <si>
    <t>Obra de Conservación Esc.Pública Inalafquén SLEPCA</t>
  </si>
  <si>
    <t>1028897-11-LR21</t>
  </si>
  <si>
    <t>03-00-2021</t>
  </si>
  <si>
    <t>4edb2cdf-a970-4aa7-91b9-aeb1716af0e8</t>
  </si>
  <si>
    <t>1028897-4-CL21</t>
  </si>
  <si>
    <t>SUMINISTRO DE MATERIALES DE ENSEÑANZA Y OFICINA PARA ESTABLECIMIENTOS EDUCACIONALES Y DEPENDENCIAS D</t>
  </si>
  <si>
    <t>1028897-8-LQ21</t>
  </si>
  <si>
    <t>528a5b5a-8d8d-4aba-a557-42fa8d9f7e85</t>
  </si>
  <si>
    <t>1028897-5-CL21</t>
  </si>
  <si>
    <t>Elementos de Protección Personal Slep C.A.</t>
  </si>
  <si>
    <t>1028897-3-LQ21</t>
  </si>
  <si>
    <t>17.440.111-k</t>
  </si>
  <si>
    <t>Yennifher Colin Sanhueza</t>
  </si>
  <si>
    <t>8dc4f451-97a2-4d08-896a-60e1dffd7b6c</t>
  </si>
  <si>
    <t>DELPINO.xlsx</t>
  </si>
  <si>
    <t>1305527-2-CL25</t>
  </si>
  <si>
    <t>Orden de Compra generada por Trato Directo ID 1305527-2-FTD25</t>
  </si>
  <si>
    <t>1305527-14-TD25</t>
  </si>
  <si>
    <t>77.634.763-9</t>
  </si>
  <si>
    <t>TETHEREDUCATION CHILE SPA</t>
  </si>
  <si>
    <t>SLEP Del Pino 01</t>
  </si>
  <si>
    <t>Del Pino</t>
  </si>
  <si>
    <t>4fedb1bf-e7cb-48d3-a7dc-5321effb2ff2</t>
  </si>
  <si>
    <t>1414396-1-CL25</t>
  </si>
  <si>
    <t>Orden de Compra generada por Trato Directo ID 1414396-1-FTD25</t>
  </si>
  <si>
    <t>1414396-8-TD25</t>
  </si>
  <si>
    <t>78.070.749-6</t>
  </si>
  <si>
    <t>YCU'S SERVICIOS INTEGRALES SPA</t>
  </si>
  <si>
    <t>SLEP Del Pino 02</t>
  </si>
  <si>
    <t>ff359920-74e8-4342-b7bd-09ff10145f22</t>
  </si>
  <si>
    <t>1305527-1-CL25</t>
  </si>
  <si>
    <t>Orden de Compra generada por Trato Directo ID 1305527-3-FTD24</t>
  </si>
  <si>
    <t>1305527-55-TD24</t>
  </si>
  <si>
    <t>76.245.365-7</t>
  </si>
  <si>
    <t>ASSERTIVE CONSULTING GROUP LIMITADA</t>
  </si>
  <si>
    <t>ddbe6c5f-654f-4d8f-9518-00cb13b26fbf</t>
  </si>
  <si>
    <t>GABRIELAMISTRAL.xlsx</t>
  </si>
  <si>
    <t>1084170-5-CL25</t>
  </si>
  <si>
    <t>Orden de Compra generada por Trato Directo ID 1084170-5-FTD25</t>
  </si>
  <si>
    <t>1084170-30-TD25</t>
  </si>
  <si>
    <t>60.503.000-9</t>
  </si>
  <si>
    <t>EMPRESA DE CORREOS DE CHILE</t>
  </si>
  <si>
    <t>SLEP Gabriela Mistral P01</t>
  </si>
  <si>
    <t>Gabriela Mistral</t>
  </si>
  <si>
    <t>4aa367b3-c3b9-47c4-9c23-7eaf18a83afd</t>
  </si>
  <si>
    <t>1113403-1-CL25</t>
  </si>
  <si>
    <t>SERVICIOS DE CONTROL DE PLAGAS Y SANITIZACIÓN</t>
  </si>
  <si>
    <t>1113403-1-LE25</t>
  </si>
  <si>
    <t>SLEP Gabriela Mistral P02</t>
  </si>
  <si>
    <t>16adcd72-ff93-4995-a498-d75d268a49fb</t>
  </si>
  <si>
    <t>1084170-4-CL25</t>
  </si>
  <si>
    <t>SERVICIO DE BODEGAJE</t>
  </si>
  <si>
    <t>1084170-8-LE24</t>
  </si>
  <si>
    <t>8.774.377-2</t>
  </si>
  <si>
    <t>FRANCO MARCELO CARBACHO DE LA PARRA</t>
  </si>
  <si>
    <t>e9f45c2d-82d2-4ff9-a8af-13aac0f3abf0</t>
  </si>
  <si>
    <t>1084170-2-CL25</t>
  </si>
  <si>
    <t>SERVICIO DE ASEO PARA LAS DEPENDENCIAS DEL SLEP GABRIELA MISTRAL</t>
  </si>
  <si>
    <t>1084170-18-R124</t>
  </si>
  <si>
    <t>77.169.334-2</t>
  </si>
  <si>
    <t>AEROCLEAN CHILE SPA</t>
  </si>
  <si>
    <t>a6a1f4dd-4df0-434e-9e48-b5dd434c73dd</t>
  </si>
  <si>
    <t>1084170-3-CL25</t>
  </si>
  <si>
    <t>SERVICIO DE VIGILANCIA PARA DEPENDENCIAS SLEP</t>
  </si>
  <si>
    <t>1084170-9-LQ23</t>
  </si>
  <si>
    <t>76.761.854-9</t>
  </si>
  <si>
    <t>GESTIÓN EMPRESARIAL EN SISTEMAS Y SERVICIOS LIMITR</t>
  </si>
  <si>
    <t>a6109aca-84ec-4877-8899-19f07365aad7</t>
  </si>
  <si>
    <t>1084170-2-CL23</t>
  </si>
  <si>
    <t>Módulo de gestión de Activo Fijo</t>
  </si>
  <si>
    <t>1084170-2-LE23</t>
  </si>
  <si>
    <t>76.878.650-K</t>
  </si>
  <si>
    <t>ASISBO ASESORIAS Y SISTEMAS LIMITADA</t>
  </si>
  <si>
    <t>76b6969a-bbec-47a3-9009-eb6e87aabf9a</t>
  </si>
  <si>
    <t>1084170-3-CL23</t>
  </si>
  <si>
    <t>Materiales de Oficina para SLEP</t>
  </si>
  <si>
    <t>1084170-7-LE23</t>
  </si>
  <si>
    <t>77.167.054-7</t>
  </si>
  <si>
    <t>COMERCIALIZADORA DISTRIBUCION TOTAL EXPRESS LIMITADA</t>
  </si>
  <si>
    <t>0b329669-1f7b-4f73-bb10-9549a6226ebb</t>
  </si>
  <si>
    <t>1084170-1-CL23</t>
  </si>
  <si>
    <t>Firma Electrónica Avanzada</t>
  </si>
  <si>
    <t>1084170-15-AG23</t>
  </si>
  <si>
    <t>96.928.180-5</t>
  </si>
  <si>
    <t>EMPRESA NACIONAL DE CERTIFICACION ELECTRONICA S A</t>
  </si>
  <si>
    <t>9da23984-0b6b-4370-9ebe-f1dff3afd102</t>
  </si>
  <si>
    <t>HUASCO.xlsx</t>
  </si>
  <si>
    <t>1028871-5-CL25</t>
  </si>
  <si>
    <t>MATERIALESEQUIPOS TP Y HERRAMIENTAS DE FERRETERIA</t>
  </si>
  <si>
    <t>1028871-23-LR25</t>
  </si>
  <si>
    <t>Construcción / Ferretería</t>
  </si>
  <si>
    <t>SERVICIO LOCAL DE EDUCACIÓN PÚBLICA DE HUASCO</t>
  </si>
  <si>
    <t>Huasco</t>
  </si>
  <si>
    <t>c52d1073-028b-40c4-a09f-af5442644df2</t>
  </si>
  <si>
    <t>1028871-3-CL25</t>
  </si>
  <si>
    <t>MATERIAL ESCOLAR Y DE ESCRITORIO</t>
  </si>
  <si>
    <t>1028871-22-LR25</t>
  </si>
  <si>
    <t>78.076.791-K</t>
  </si>
  <si>
    <t>NÚCLEO ESCOLAR SPA</t>
  </si>
  <si>
    <t>08e6ec6f-6e8e-4a13-88cb-e7b84adac54a</t>
  </si>
  <si>
    <t>1028871-35-CL24</t>
  </si>
  <si>
    <t>SERVICIOS ATE PARA ESTABLECIMIENTOS SLEP HUASCO</t>
  </si>
  <si>
    <t>1028871-36-LQ24</t>
  </si>
  <si>
    <t>65.179.787-k</t>
  </si>
  <si>
    <t>CORPORACION COACHING EDUCATIVO LORENA VALDEBENITO GUTIERREZ Y COLABORA</t>
  </si>
  <si>
    <t>46e02c50-0656-4131-a4ac-06839909e2cb</t>
  </si>
  <si>
    <t>1028871-36-CL24</t>
  </si>
  <si>
    <t>65.193.252-1</t>
  </si>
  <si>
    <t>FUNDACIÓN PARA LA INNOVACIÓN Y DESARROLLO EDUCATIVO</t>
  </si>
  <si>
    <t>93aa1c11-4a51-49f4-8ada-9df8738b96ab</t>
  </si>
  <si>
    <t>1028871-33-CL24</t>
  </si>
  <si>
    <t>15.314.096-0</t>
  </si>
  <si>
    <t>RODRIGO ANDRÉS COHN LINK</t>
  </si>
  <si>
    <t>d05168f9-94ac-4c4d-b064-958dec199d1b</t>
  </si>
  <si>
    <t>1028871-34-CL24</t>
  </si>
  <si>
    <t>65.172.325-6</t>
  </si>
  <si>
    <t>ORGANIZACION NO GUBERNAMENTAL DE DESARROLLO CIENCIA MAS DIALOGO</t>
  </si>
  <si>
    <t>105cad7f-3764-418e-9c8f-09150b212f6f</t>
  </si>
  <si>
    <t>1028871-37-CL24</t>
  </si>
  <si>
    <t>76.624.670-2</t>
  </si>
  <si>
    <t>FUNDACIÓN ENTIDAD PEDAGÓGICA Y TÉCNICA DE APOYO ZIG ZAG CAPACITACIÓN</t>
  </si>
  <si>
    <t>e1d6d2ca-10ed-4111-85e1-1895e80f21d8</t>
  </si>
  <si>
    <t>1028871-27-CL24</t>
  </si>
  <si>
    <t>P02_EE_LIRMI PLATAFORMA WEB_SEP-FAEP_JULIO2024</t>
  </si>
  <si>
    <t>1028871-433-SE24</t>
  </si>
  <si>
    <t>9d1199bd-1496-4a11-bd3a-a21b49c32a3d</t>
  </si>
  <si>
    <t>1028871-23-CL24</t>
  </si>
  <si>
    <t>SERVICIOS DE AUXIALIARES DE ASEO Y ESPECIALIZADOS</t>
  </si>
  <si>
    <t>1028871-29-LQ24</t>
  </si>
  <si>
    <t>76.799.639-K</t>
  </si>
  <si>
    <t>CLEANPERFECT PAOLA XIMENA ARANEDA CARRASCO EMPRESA INDIVIDUAL DE RESPO</t>
  </si>
  <si>
    <t>c76dd1d0-f2d8-47e7-9c56-ef3377e65eae</t>
  </si>
  <si>
    <t>1028871-11-CL24</t>
  </si>
  <si>
    <t>P02_OC98_RBD471_SUBVGRAL_TECNOFAST_FEB24</t>
  </si>
  <si>
    <t>1028871-98-SE24</t>
  </si>
  <si>
    <t>76.320.186-4</t>
  </si>
  <si>
    <t>TECNO FAST S.A.</t>
  </si>
  <si>
    <t>614360dd-7dcb-4fe9-9e46-628cbda74f6d</t>
  </si>
  <si>
    <t>1028871-25-CL24</t>
  </si>
  <si>
    <t>SERVICO MANTENIMIENTO CONTINGENCIAS REPARACIONES MENORES SLEPH</t>
  </si>
  <si>
    <t>1028871-24-LQ24</t>
  </si>
  <si>
    <t>77.093.924-0</t>
  </si>
  <si>
    <t>barrera y pallauta servicios integrales spa</t>
  </si>
  <si>
    <t>b8480887-d5a7-48ca-9544-fce63a2f5476</t>
  </si>
  <si>
    <t>1028871-24-CL24</t>
  </si>
  <si>
    <t>P02_OC_EE_INTEGRITIC_PLATAFORMASWEB_SEP-PIE_OCT24</t>
  </si>
  <si>
    <t>1028871-693-SE24</t>
  </si>
  <si>
    <t>76.529.687-0</t>
  </si>
  <si>
    <t>INTEGRITIC SPA</t>
  </si>
  <si>
    <t>6cc39ca6-a855-4926-b54d-13c37282f74b</t>
  </si>
  <si>
    <t>1028871-12-CL24</t>
  </si>
  <si>
    <t>INSTALACIÓN Y TRATAMIENTO PLANTA AGUAS SERVIDAS</t>
  </si>
  <si>
    <t>1028871-22-LQ24</t>
  </si>
  <si>
    <t>77.169.094-7</t>
  </si>
  <si>
    <t>YAKU SERVICIOS SPA</t>
  </si>
  <si>
    <t>29-00-2027</t>
  </si>
  <si>
    <t>c2b5d9ea-5e87-4895-8b89-be59937ebba8</t>
  </si>
  <si>
    <t>1028871-28-CL24</t>
  </si>
  <si>
    <t>SERVICIO DE PINTURAS INTERIORES Y EXTERIORES EN EE</t>
  </si>
  <si>
    <t>1028871-9-LQ24</t>
  </si>
  <si>
    <t>0422c414-37ff-4821-b7d7-c4fad3174f3b</t>
  </si>
  <si>
    <t>1028871-30-CL24</t>
  </si>
  <si>
    <t>P02_40340_TD_TRANSPORTE ESCOLAR_SUBVGENERAL_ ABRIL2024</t>
  </si>
  <si>
    <t>1028871-214-SE24</t>
  </si>
  <si>
    <t>15.056.092-6</t>
  </si>
  <si>
    <t>ANGELLO GIOVANNI ARAYA LUNA</t>
  </si>
  <si>
    <t>7293cc06-4e5d-4aec-b7f3-c02f992c1874</t>
  </si>
  <si>
    <t>1028871-19-CL24</t>
  </si>
  <si>
    <t>P02_EE_SUBVGENERAL_SERVICIOS DE PINTURA_MARZO2024</t>
  </si>
  <si>
    <t>1028871-182-SE24</t>
  </si>
  <si>
    <t>b3b2ba9e-1ed9-4148-8512-96cb916bf975</t>
  </si>
  <si>
    <t>1028871-29-CL24</t>
  </si>
  <si>
    <t>TRANSPORTE ESCOLAR SLEPH 2024 HUASCO</t>
  </si>
  <si>
    <t>1028871-8-LQ24</t>
  </si>
  <si>
    <t>14.113.379-9</t>
  </si>
  <si>
    <t>PEDRO ANTONIO LATIN SWANECK</t>
  </si>
  <si>
    <t>6a0e2035-ed7c-4757-8f48-119c9b2664d0</t>
  </si>
  <si>
    <t>1028871-8-CL24</t>
  </si>
  <si>
    <t>SERVICIO DE MANT. Y CONTINGENCIAS DE REP. MENORES</t>
  </si>
  <si>
    <t>1028871-1-LQ24</t>
  </si>
  <si>
    <t>13.531.753-5</t>
  </si>
  <si>
    <t>FERNANDO ANDRÉS ROJAS VEGA</t>
  </si>
  <si>
    <t>beafc863-484a-4963-9132-1382631576bf</t>
  </si>
  <si>
    <t>1028871-10-CL24</t>
  </si>
  <si>
    <t>CONSERVACION JARDIN INFANTIL RAYITO DE SOL VALLENAR</t>
  </si>
  <si>
    <t>1028871-43-LR23</t>
  </si>
  <si>
    <t>10.118.949-k</t>
  </si>
  <si>
    <t>CEFERINO DEL CARMEN ROMERO FUENTES</t>
  </si>
  <si>
    <t>fe0e394a-2a7f-467d-bb6e-88bc4b0866e7</t>
  </si>
  <si>
    <t>1028871-5-CL24</t>
  </si>
  <si>
    <t>MATERIAL ESCOLAR Y DE ESCRITRIO</t>
  </si>
  <si>
    <t>1028871-42-LR23</t>
  </si>
  <si>
    <t>d6b2614b-c3b8-478f-a285-354cf982667d</t>
  </si>
  <si>
    <t>1028871-2-CL24</t>
  </si>
  <si>
    <t>INSUMOS DE TINTAS Y TONER</t>
  </si>
  <si>
    <t>1028871-31-LR23</t>
  </si>
  <si>
    <t>a7ebbfb7-23d1-4149-9eda-412c86ec195d</t>
  </si>
  <si>
    <t>1028871-26-CL24</t>
  </si>
  <si>
    <t>CONSERVACION INFRAESTRUCTURA DEPORTIVA LICEO JAPON</t>
  </si>
  <si>
    <t>1028871-35-LQ23</t>
  </si>
  <si>
    <t>76.498.945-7</t>
  </si>
  <si>
    <t>CONSTRUCTORA SANTA INÉS LTDA</t>
  </si>
  <si>
    <t>b0915106-3345-484b-9adb-28f0d2b35c8d</t>
  </si>
  <si>
    <t>1028871-32-CL24</t>
  </si>
  <si>
    <t>P02_E.E_NOTEBOOK_FONDOS SEP _NOVIEMBRE2023</t>
  </si>
  <si>
    <t>1028871-879-CM23</t>
  </si>
  <si>
    <t>Technosystems Chile Spa.</t>
  </si>
  <si>
    <t>b5e6ac01-e135-44ec-b7a5-5894997cdf1f</t>
  </si>
  <si>
    <t>1028871-7-CL24</t>
  </si>
  <si>
    <t>INSUMOS ELÉCTRICOS ELECTRÓNICOS Y COMPUTACIONALES</t>
  </si>
  <si>
    <t>1028871-34-LR23</t>
  </si>
  <si>
    <t>53.283.900-9</t>
  </si>
  <si>
    <t>SUC JULIO ALBERTO SALINAS ALDANA</t>
  </si>
  <si>
    <t>34b9c8a4-c013-411d-93d0-142b286d12b0</t>
  </si>
  <si>
    <t>1028871-6-CL24</t>
  </si>
  <si>
    <t>INSTRUMENTOS MUSICALES Y ACCESORIOS</t>
  </si>
  <si>
    <t>1028871-33-LR23</t>
  </si>
  <si>
    <t>39294820-f966-441b-bf12-32fd6c9e2d2f</t>
  </si>
  <si>
    <t>1028871-4-CL25</t>
  </si>
  <si>
    <t>ARTÍCULOS Y ROPA DEPORTIVA</t>
  </si>
  <si>
    <t>1028871-32-LR23</t>
  </si>
  <si>
    <t>76.509.305-8</t>
  </si>
  <si>
    <t>SPORT GAME SPA</t>
  </si>
  <si>
    <t>a29f4471-3db9-4c00-bcaf-79cc043c34f6</t>
  </si>
  <si>
    <t>1028871-15-CL23</t>
  </si>
  <si>
    <t>TEXTOS ESCOLARES</t>
  </si>
  <si>
    <t>1028871-29-LP23</t>
  </si>
  <si>
    <t>14.521.664-8</t>
  </si>
  <si>
    <t>PAOLA DE LAS MERCEDES GONZALEZ BECERRA</t>
  </si>
  <si>
    <t>20-00-2026</t>
  </si>
  <si>
    <t>ae6417b7-f8c5-45d0-b432-61da0b9cbfc2</t>
  </si>
  <si>
    <t>1028871-20-CL23</t>
  </si>
  <si>
    <t>P02_449_SEP_CAPACITACION_AGOSTO2023</t>
  </si>
  <si>
    <t>1028871-510-SE23</t>
  </si>
  <si>
    <t>81.698.900-0</t>
  </si>
  <si>
    <t>PONTIFICIA UNIVERSIDAD CATOLICA DE CHILE</t>
  </si>
  <si>
    <t>d8c11513-3a3e-492a-aad5-1449fb5264bc</t>
  </si>
  <si>
    <t>1028871-10-CL23</t>
  </si>
  <si>
    <t>MATERIALES INSUMOS Y HERRAMIENTAS DE FERRETERÍA</t>
  </si>
  <si>
    <t>1028871-19-LR23</t>
  </si>
  <si>
    <t>76.713.407-K</t>
  </si>
  <si>
    <t>CONSTRUCTORA AMPLITUD LTDA.</t>
  </si>
  <si>
    <t>662ef548-a506-41f4-a2b0-4044534f1e4c</t>
  </si>
  <si>
    <t>1028871-22-CL23</t>
  </si>
  <si>
    <t>SERVICIOS DE APOYO INVENTARIOS SLEP HUASCO</t>
  </si>
  <si>
    <t>1028871-3-LP23</t>
  </si>
  <si>
    <t>83.110.800-2</t>
  </si>
  <si>
    <t>SURLATINA AUDITORES LIMITADA</t>
  </si>
  <si>
    <t>3c28fa71-a9e8-4809-ab3a-36182e13c0eb</t>
  </si>
  <si>
    <t>1028871-21-CL23</t>
  </si>
  <si>
    <t>P02_EE_SUBGRAL_SURLATINA_INVENTARIOS_JUN23</t>
  </si>
  <si>
    <t>1028871-391-SE23</t>
  </si>
  <si>
    <t>2339b80c-5faa-4ff1-a294-96c6defdb0e6</t>
  </si>
  <si>
    <t>1028871-13-CL23</t>
  </si>
  <si>
    <t>MATERIALES E INSUMOS DE ASEO E HIGIENE</t>
  </si>
  <si>
    <t>1028871-18-LR23</t>
  </si>
  <si>
    <t>7c599960-2f60-4c01-a851-819abc2e0c5f</t>
  </si>
  <si>
    <t>1028871-16-CL23</t>
  </si>
  <si>
    <t>P02_E.E_MATERIAL DE ASEO_SUBV.GENERAL_JUNIO2023</t>
  </si>
  <si>
    <t>1028871-395-SE23</t>
  </si>
  <si>
    <t>d7aae07b-719c-47ab-80e2-e4f487a546c7</t>
  </si>
  <si>
    <t>1028871-17-CL23</t>
  </si>
  <si>
    <t>ADQUISICIÓN DE EQUIPOS DE IMPRESIÓN</t>
  </si>
  <si>
    <t>1028871-26-LP23</t>
  </si>
  <si>
    <t>76.156.013-1</t>
  </si>
  <si>
    <t>COMERCIAL NORTH POINT SPA</t>
  </si>
  <si>
    <t>b992a4fb-bb87-477e-b9e0-565cfde1d38e</t>
  </si>
  <si>
    <t>1028871-11-CL23</t>
  </si>
  <si>
    <t>BANQUETERIA</t>
  </si>
  <si>
    <t>1028871-28-LQ23</t>
  </si>
  <si>
    <t>14.099.857-5</t>
  </si>
  <si>
    <t>MIRTA ANTONIA DEL CARMEN CARMONA ORELLANA</t>
  </si>
  <si>
    <t>d0602ac9-23a4-4664-8fea-c92efb9d20f6</t>
  </si>
  <si>
    <t>1028871-14-CL23</t>
  </si>
  <si>
    <t>MATERIAL DE LABORATORIO</t>
  </si>
  <si>
    <t>1028871-20-LQ23</t>
  </si>
  <si>
    <t>77.484.546-1</t>
  </si>
  <si>
    <t>COMERCIAL PELLAHUEN SPA</t>
  </si>
  <si>
    <t>454daa4b-8bf7-4444-ab59-f24395d56679</t>
  </si>
  <si>
    <t>1028871-12-CL23</t>
  </si>
  <si>
    <t>SERVICIO DE TRANSPORTE DE PASAJEROS</t>
  </si>
  <si>
    <t>1028871-24-LP23</t>
  </si>
  <si>
    <t>11.725.088-1</t>
  </si>
  <si>
    <t>LUIS ANTONIO PALLAUTA TORRES</t>
  </si>
  <si>
    <t>e127553b-a160-4efb-a587-aa5032b2f005</t>
  </si>
  <si>
    <t>1028871-18-CL23</t>
  </si>
  <si>
    <t>P02_OC_EE_INTEGRITISPA_PLATAFORMASWEB_MAY23</t>
  </si>
  <si>
    <t>1028871-312-SE23</t>
  </si>
  <si>
    <t>7e69b4b5-e82b-4c78-9fdd-53aaed28cce0</t>
  </si>
  <si>
    <t>1028871-4-CL23</t>
  </si>
  <si>
    <t>P02_OSCAR TAPIA_REP MENORES_FAEP_EE_2023</t>
  </si>
  <si>
    <t>1028871-266-SE23</t>
  </si>
  <si>
    <t>13.744.362-7</t>
  </si>
  <si>
    <t>OSCAR HUMBERTO TAPIA ILLANES</t>
  </si>
  <si>
    <t>4d211342-dca6-4894-bc48-5290f3fe1c79</t>
  </si>
  <si>
    <t>1028871-31-CL24</t>
  </si>
  <si>
    <t>P02_EE_FDO EDUC_TRANSPORTE ESCOLAR_MAR2023</t>
  </si>
  <si>
    <t>1028871-89-SE23</t>
  </si>
  <si>
    <t>1ee1bc6d-52d6-448b-b927-5cf7006c20e0</t>
  </si>
  <si>
    <t>1028871-4-CL24</t>
  </si>
  <si>
    <t>P02_EE_SEP/PIE/SUBV GNRAL/FAEP_TINTAS_MAYO2023</t>
  </si>
  <si>
    <t>1028871-304-SE23</t>
  </si>
  <si>
    <t>d32cb991-b9c5-4076-8402-183b60f831a7</t>
  </si>
  <si>
    <t>1028871-9-CL23</t>
  </si>
  <si>
    <t>P02_EE_FDO EDUCACION_CALZADO_MARZO23</t>
  </si>
  <si>
    <t>1028871-86-SE23</t>
  </si>
  <si>
    <t>77.522.816-4</t>
  </si>
  <si>
    <t>TROOTERMAX SPA</t>
  </si>
  <si>
    <t>388b359b-dac1-474d-819f-41482f45ec74</t>
  </si>
  <si>
    <t>1028871-7-CL23</t>
  </si>
  <si>
    <t>CALZADO ESCOLAR</t>
  </si>
  <si>
    <t>1028871-7-LQ23</t>
  </si>
  <si>
    <t>d8d7fae5-abf0-40b1-9ed6-914e53fd1336</t>
  </si>
  <si>
    <t>1028871-6-CL23</t>
  </si>
  <si>
    <t>UNIFORMES ESCOLARES E INSTITUCIONALES</t>
  </si>
  <si>
    <t>1028871-11-LR23</t>
  </si>
  <si>
    <t>76.405.605-1</t>
  </si>
  <si>
    <t>CONFECCIONES, ARTÍCULOS PUBLICITARIOS Y DE SEGURIDAD ROSTTER LIMITADA</t>
  </si>
  <si>
    <t>452202f6-544e-4666-bd68-2a382ecbcc04</t>
  </si>
  <si>
    <t>1028871-8-CL23</t>
  </si>
  <si>
    <t>P02_EE_SEP_UNIFORMES Y VESTUARIO BIENESTAR ALUMNOS_JUN2023</t>
  </si>
  <si>
    <t>1028871-335-SE23</t>
  </si>
  <si>
    <t>CONFECCIONES, ARTÍCULOS PUBLICITARIOS Y DE SEGURID</t>
  </si>
  <si>
    <t>43bc9fb7-ed35-4731-8a6f-9852e9ca1296</t>
  </si>
  <si>
    <t>1028871-19-CL23</t>
  </si>
  <si>
    <t>P02_EE_LIRMI_PLATAFORMA_WEB_SEP-FAEP_ABR23</t>
  </si>
  <si>
    <t>1028871-216-SE23</t>
  </si>
  <si>
    <t>210b7af0-27a2-4a35-81d4-853f4e049c4f</t>
  </si>
  <si>
    <t>1028871-5-CL23</t>
  </si>
  <si>
    <t>1028871-10-LR23</t>
  </si>
  <si>
    <t>ebea4b81-fd94-4d06-88e9-84e8c2984f6c</t>
  </si>
  <si>
    <t>1028871-2-CL23</t>
  </si>
  <si>
    <t>P02_BARRERA Y PALLAUTA SPA_REP MENORES_FAEP_EE_23</t>
  </si>
  <si>
    <t>1028871-265-SE23</t>
  </si>
  <si>
    <t>b04d7f25-1a78-47f3-a36b-c5dbaee6678c</t>
  </si>
  <si>
    <t>1028871-23-CL23</t>
  </si>
  <si>
    <t>SERVICIO DE CONTAINERS SLEP HUASCO</t>
  </si>
  <si>
    <t>1028871-6-LP23</t>
  </si>
  <si>
    <t>76.160.325-6</t>
  </si>
  <si>
    <t>SOCIEDAD COMERCIAL DONOSO &amp; DONOSO LIMITADA</t>
  </si>
  <si>
    <t>eb73909f-1084-4ddf-888c-7f1232bb81a1</t>
  </si>
  <si>
    <t>1028871-9-CL24</t>
  </si>
  <si>
    <t>CONSERVACION ESCUELA SARA CRUZ ALVAYAY ALTO DEL CARMEN</t>
  </si>
  <si>
    <t>1028871-41-LR22</t>
  </si>
  <si>
    <t>cda21f76-3f1c-4169-9c6e-3fc93ba4d1b7</t>
  </si>
  <si>
    <t>1028871-14-CL24</t>
  </si>
  <si>
    <t>P02_SUBV GNRAL_SERVICIO DE ASEO_FEBRERO23</t>
  </si>
  <si>
    <t>1028871-57-SE23</t>
  </si>
  <si>
    <t>CLEANPERFECT PAOLA XIMENA ARANEDA CARRASCO EMPRESA</t>
  </si>
  <si>
    <t>b7d66065-9be3-4277-b792-f8da000ce400</t>
  </si>
  <si>
    <t>1028871-15-CL24</t>
  </si>
  <si>
    <t>SERVICIO DE ASEO PARA LOS EE Y SLEPH</t>
  </si>
  <si>
    <t>1028871-44-LR22</t>
  </si>
  <si>
    <t>05c0e2ee-a767-4838-b0f1-01d378d183c4</t>
  </si>
  <si>
    <t>1028871-13-CL24</t>
  </si>
  <si>
    <t>P02_FAEP 3.2_SERVICIO DE ASEO_FEBRERO23</t>
  </si>
  <si>
    <t>1028871-56-SE23</t>
  </si>
  <si>
    <t>b4f873ec-2898-47f4-9349-95d518d0c739</t>
  </si>
  <si>
    <t>1028871-3-CL23</t>
  </si>
  <si>
    <t>P02_ALFARO Y MORENO_REP MENORES_FAEP_EE_2023</t>
  </si>
  <si>
    <t>1028871-16-SE23</t>
  </si>
  <si>
    <t>77.044.192-7</t>
  </si>
  <si>
    <t>ALFARO Y MORENO LIMITADA</t>
  </si>
  <si>
    <t>dce24147-9cb8-43ab-926b-3030619b45f9</t>
  </si>
  <si>
    <t>1028871-20-CL24</t>
  </si>
  <si>
    <t>SERVICIO GUARDIAS SEGURIDAD PARA EE Y SLEPH</t>
  </si>
  <si>
    <t>1028871-45-LR22</t>
  </si>
  <si>
    <t>76.460.833-K</t>
  </si>
  <si>
    <t>SERVICIOS DE SEGURIDAD PMH SPA</t>
  </si>
  <si>
    <t>d2cd883b-876e-46db-a6a8-779574b9e5e2</t>
  </si>
  <si>
    <t>1028871-16-CL24</t>
  </si>
  <si>
    <t>P01_RESTO_SERV.SEGURIDAD PMH SPA_FEBRERO2023</t>
  </si>
  <si>
    <t>1028871-38-SE23</t>
  </si>
  <si>
    <t>SERVICIOS INTEGRALES DE SEGURIDAD PULMAHUE SPA</t>
  </si>
  <si>
    <t>da1eeb38-7424-4649-aca1-6430802494ab</t>
  </si>
  <si>
    <t>1028871-17-CL24</t>
  </si>
  <si>
    <t>P02_FDO EDUCACIÓN_SERVICIO DE VIGILANCIA_ENERO2024</t>
  </si>
  <si>
    <t>1028871-25-SE24</t>
  </si>
  <si>
    <t>5df4af66-602f-4ad3-8354-ac6ea437649c</t>
  </si>
  <si>
    <t>1028871-18-CL24</t>
  </si>
  <si>
    <t>1028871-27-SE24</t>
  </si>
  <si>
    <t>8d301ed8-034e-4000-a9e7-96458db1ef82</t>
  </si>
  <si>
    <t>1028871-21-CL24</t>
  </si>
  <si>
    <t>P02_EE_FAEP_SERV.SEGURIDAD PMH SPA_FEBRERO2023</t>
  </si>
  <si>
    <t>1028871-37-SE23</t>
  </si>
  <si>
    <t>f2ce4cb3-baee-4649-8594-162d47291948</t>
  </si>
  <si>
    <t>1028871-42-CL22</t>
  </si>
  <si>
    <t>DISEÑO MEJORAMIENTO LICEO JOSE SANTOS OSSA</t>
  </si>
  <si>
    <t>1028871-38-LQ21</t>
  </si>
  <si>
    <t>76.105.027-3</t>
  </si>
  <si>
    <t>JORGE ANDRES HEEN MONREAL SERVICIOS DE ARQUITECTURA E.I.R.L.</t>
  </si>
  <si>
    <t>8d63fe21-c191-4668-86a6-1a72030e8aec</t>
  </si>
  <si>
    <t>1028871-3-CL24</t>
  </si>
  <si>
    <t>INSUMOS DE TINTAS Y TONER - Readjudicada en Id 1028871-11-R122</t>
  </si>
  <si>
    <t>1028871-11-LQ22</t>
  </si>
  <si>
    <t>bc5c8e64-e88f-48b8-9711-fbf8cb7da040</t>
  </si>
  <si>
    <t>1028871-22-CL24</t>
  </si>
  <si>
    <t>P02_EE_LIC.RRMM.FDO.EDUCACION_OSCARTAPIA_OCT22</t>
  </si>
  <si>
    <t>1028871-583-SE22</t>
  </si>
  <si>
    <t>1967c052-0def-4b17-a5f2-4ba0ba15b649</t>
  </si>
  <si>
    <t>1028871-40-CL22</t>
  </si>
  <si>
    <t>CONSERVACION ESCUELA ALEJANDRO NOEMI HUERTA FREIRINA</t>
  </si>
  <si>
    <t>1028871-26-LR22</t>
  </si>
  <si>
    <t>77.039.760-k</t>
  </si>
  <si>
    <t>INGENIERIA Y SERVICIOS BONANI Y RIVEROS LIMITADA</t>
  </si>
  <si>
    <t>76a3f84f-c807-489a-8472-e4606a7270ee</t>
  </si>
  <si>
    <t>1028871-39-CL22</t>
  </si>
  <si>
    <t>PINTURA LICEO POLITECNICO VALLENAR</t>
  </si>
  <si>
    <t>1028871-33-LQ22</t>
  </si>
  <si>
    <t>76.031.666-0</t>
  </si>
  <si>
    <t>SOC.CONSTRUCTORA DEL NORTE SOCIEDAD ANONIMA</t>
  </si>
  <si>
    <t>f3e49a59-0934-456a-8f97-01e34cb92dc2</t>
  </si>
  <si>
    <t>1028871-41-CL22</t>
  </si>
  <si>
    <t>CONSERVACION INTEGRAL ESC REPUBLICA EE.UU VALLENAR</t>
  </si>
  <si>
    <t>1028871-25-LR22</t>
  </si>
  <si>
    <t>2f9b10b5-128d-4f34-b34e-78ee52452687</t>
  </si>
  <si>
    <t>1028871-22-CL22</t>
  </si>
  <si>
    <t>P02_EE_PLATAFORMAWEBACO_PPV_SEP_JUN22</t>
  </si>
  <si>
    <t>1028871-219-SE22</t>
  </si>
  <si>
    <t>85.698.200-9</t>
  </si>
  <si>
    <t>PREUNIVERSITARIO PEDRO DE VALDIVIA LIMITADA</t>
  </si>
  <si>
    <t>2c94bc80-a9ef-4557-bad1-4005d70be77b</t>
  </si>
  <si>
    <t>1028871-30-CL22</t>
  </si>
  <si>
    <t>P02_EE_ART.DEPORTIVOS_SPORTGAME_FDO.SEP/PIE_JUL22</t>
  </si>
  <si>
    <t>1028871-305-SE22</t>
  </si>
  <si>
    <t>1f32d8ef-1b74-4370-97e7-8ee227748738</t>
  </si>
  <si>
    <t>1028871-21-CL22</t>
  </si>
  <si>
    <t>Artículos y Ropa Deportiva</t>
  </si>
  <si>
    <t>1028871-24-LQ22</t>
  </si>
  <si>
    <t>3de98f81-b285-4e6d-95c7-211418a49a9c</t>
  </si>
  <si>
    <t>1028871-36-CL22</t>
  </si>
  <si>
    <t>P02_EE_PRO RET_UNIFORME Y VESTUARIO BIENESTAR ALUMNOS_OCT22</t>
  </si>
  <si>
    <t>1028871-582-SE22</t>
  </si>
  <si>
    <t>79.970.190-1</t>
  </si>
  <si>
    <t>JORGE NEHME HERMANOS Y COMPANIA LIMITADA</t>
  </si>
  <si>
    <t>810f64e2-2f3d-4fb6-a221-4bbfc4a34968</t>
  </si>
  <si>
    <t>1028871-37-CL22</t>
  </si>
  <si>
    <t>“UNIFORMES ESCOLARES E INSTITUCIONALES”</t>
  </si>
  <si>
    <t>1028871-14-LQ22</t>
  </si>
  <si>
    <t>3a9c83eb-7e90-42d7-b35b-b4f5e3613e1c</t>
  </si>
  <si>
    <t>1028871-35-CL22</t>
  </si>
  <si>
    <t>P02_EE_FDO EDUCACION_UNIFORMES ESCOLARES E INSTITUCIONALES_MAY22</t>
  </si>
  <si>
    <t>1028871-140-SE22</t>
  </si>
  <si>
    <t>9f941c1b-723e-42de-bad8-41d8c6302e62</t>
  </si>
  <si>
    <t>1028871-23-CL22</t>
  </si>
  <si>
    <t>P50 _E.E_COVID19_FONDO FET_NOV2022</t>
  </si>
  <si>
    <t>1028871-641-SE22</t>
  </si>
  <si>
    <t>11c7a0f8-bd14-4311-b6ce-a2863553ff8f</t>
  </si>
  <si>
    <t>1028871-24-CL22</t>
  </si>
  <si>
    <t>Insumos eléctricos computacionales y musicales</t>
  </si>
  <si>
    <t>1028871-12-LQ22</t>
  </si>
  <si>
    <t>7d643849-51a3-4882-a497-49e233ad4709</t>
  </si>
  <si>
    <t>1028871-38-CL22</t>
  </si>
  <si>
    <t>P02_E.E_SEP/PIE_INSUMOS COMPT. Y AUDIO_JUN2022</t>
  </si>
  <si>
    <t>1028871-263-SE22</t>
  </si>
  <si>
    <t>35e5c437-c735-4999-be6e-070705cf8dff</t>
  </si>
  <si>
    <t>1028871-2-CL25</t>
  </si>
  <si>
    <t>CONVENIO MOBILIARIO ESCOLAR ESTABLECIMIENTOS EDUCACIONALES PROVINCIA DEL HUASCO</t>
  </si>
  <si>
    <t>1028871-42-LR22</t>
  </si>
  <si>
    <t>76.427.199-8</t>
  </si>
  <si>
    <t>COMERCIAL FELP SPA</t>
  </si>
  <si>
    <t>dfcd83f3-73f9-49dc-ad5e-dff6627e3044</t>
  </si>
  <si>
    <t>1028871-29-CL22</t>
  </si>
  <si>
    <t>P02_OC_EE_INTEGRITISPA_PLATAFORMASWEB_SEP_JUN22</t>
  </si>
  <si>
    <t>1028871-244-SE22</t>
  </si>
  <si>
    <t>d28028c3-2489-4bab-8a3f-05d5be46cf53</t>
  </si>
  <si>
    <t>1028871-28-CL22</t>
  </si>
  <si>
    <t>P02_EE_QUECALL_PLATAFORMA_WEB_FDOS_SEP_JUL22</t>
  </si>
  <si>
    <t>1028871-289-SE22</t>
  </si>
  <si>
    <t>QUECALL INFORMATICA LIMITADA</t>
  </si>
  <si>
    <t>185098a2-cffe-4ed4-97b2-cc58db1b6b7f</t>
  </si>
  <si>
    <t>1028871-27-CL22</t>
  </si>
  <si>
    <t>P02_EE_SUBVGRAL_SER. INFORMATICOS_CASCHILE_ABR22</t>
  </si>
  <si>
    <t>1028871-119-SE22</t>
  </si>
  <si>
    <t>75cb12cc-1d14-428e-a5bb-2570c7aea2d5</t>
  </si>
  <si>
    <t>1028871-26-CL22</t>
  </si>
  <si>
    <t>P01_SERV.GUARDIAS_RESTO_VIGIAS_ENE22</t>
  </si>
  <si>
    <t>1028871-3-SE22</t>
  </si>
  <si>
    <t>76.724.689-7</t>
  </si>
  <si>
    <t>EMPRESA DE SEGURIDAD VIGIAS SECRURITY SPA</t>
  </si>
  <si>
    <t>8a722b9a-7c1f-42c4-b341-bf7e8c3f77c4</t>
  </si>
  <si>
    <t>1028871-11-CL22</t>
  </si>
  <si>
    <t>P02_EE_WARNER_OC44_INTERNETRURALES_FDOEDUC_FEB22</t>
  </si>
  <si>
    <t>1028871-44-SE22</t>
  </si>
  <si>
    <t>76.279.417-9</t>
  </si>
  <si>
    <t>christian andres warner santander, Informática &amp; T</t>
  </si>
  <si>
    <t>fc1b773c-7f77-44a7-b944-54803c116bd1</t>
  </si>
  <si>
    <t>1028871-15-CL22</t>
  </si>
  <si>
    <t>P02_EE_OC548_FDO.FET_LIC.REP.MENORES_UTPPALLAUTA_AGO21</t>
  </si>
  <si>
    <t>1028871-548-SE21</t>
  </si>
  <si>
    <t>b7f84493-5eed-4512-a39d-02b773188771</t>
  </si>
  <si>
    <t>1028871-12-CL22</t>
  </si>
  <si>
    <t>P02_EE_SIMCARD_ENTELPCS_SUBVGRAL_FEB22</t>
  </si>
  <si>
    <t>1028871-26-SE22</t>
  </si>
  <si>
    <t>e1291542-a701-45e4-9439-8328649512c5</t>
  </si>
  <si>
    <t>1028871-6-CL22</t>
  </si>
  <si>
    <t>P02_EE_COMPUTADORES_FDO_SEP_10SEP_PIE_OPCIONES_NOV21</t>
  </si>
  <si>
    <t>1028871-649-SE21</t>
  </si>
  <si>
    <t>3255e13c-ea51-403a-bb41-ff2e7338fe97</t>
  </si>
  <si>
    <t>1028871-5-CL22</t>
  </si>
  <si>
    <t>P02_EE_COMPUTADORES_FDO_SEP_PIE_LECHNER_NOV21</t>
  </si>
  <si>
    <t>1028871-635-CC21</t>
  </si>
  <si>
    <t>78.114.650-1</t>
  </si>
  <si>
    <t>LECHNER S.A</t>
  </si>
  <si>
    <t>4255bea5-cfd2-4b51-92fd-cf7be46b9d14</t>
  </si>
  <si>
    <t>1028871-32-CL22</t>
  </si>
  <si>
    <t>P02_E.E_SEP/FAEP 2.0_MATERIAL ESCOLAR_MARZO2022</t>
  </si>
  <si>
    <t>1028871-95-SE22</t>
  </si>
  <si>
    <t>92.642.000-3</t>
  </si>
  <si>
    <t>ARTEL S.A.</t>
  </si>
  <si>
    <t>93a45736-2108-43e2-a385-b9ba213ea89c</t>
  </si>
  <si>
    <t>1028871-31-CL22</t>
  </si>
  <si>
    <t>P02_E.E_SEP/FAEP 2.0_MATERIAL ESCOLAR_FEBRERO2022</t>
  </si>
  <si>
    <t>1028871-36-SE22</t>
  </si>
  <si>
    <t>56bf4049-a464-4fae-aa10-3ad340b7f8c1</t>
  </si>
  <si>
    <t>1028871-7-CL22</t>
  </si>
  <si>
    <t>P50_EE_INSUMOSCOVID_IMPBH_FDO.FET_NOV21</t>
  </si>
  <si>
    <t>1028871-659-SE21</t>
  </si>
  <si>
    <t>59867ba3-9e1d-40fa-9b9a-3dd9d2f82db4</t>
  </si>
  <si>
    <t>1028871-33-CL22</t>
  </si>
  <si>
    <t>P02_EE_MAT.ESCOLAR_FONDO SEP_AGOSTO2022</t>
  </si>
  <si>
    <t>1028871-356-SE22</t>
  </si>
  <si>
    <t>e8a7e209-74cc-4355-8c27-f00aa5023669</t>
  </si>
  <si>
    <t>1028871-34-CL22</t>
  </si>
  <si>
    <t>1028871-361-SE22</t>
  </si>
  <si>
    <t>ba9eaab3-af32-485e-b59c-a0d1ecd7e882</t>
  </si>
  <si>
    <t>1028871-19-CL22</t>
  </si>
  <si>
    <t>CONVENIO DE MATERIAL ESCOLAR Y DE ESCRITORIO</t>
  </si>
  <si>
    <t>1028871-25-LR21</t>
  </si>
  <si>
    <t>c8bd3989-a233-4246-8418-0d9ab58c685c</t>
  </si>
  <si>
    <t>1028871-20-CL22</t>
  </si>
  <si>
    <t>MATERIALES E INSUMOS DE ASEO</t>
  </si>
  <si>
    <t>1028871-26-LQ21</t>
  </si>
  <si>
    <t>d8cf0ab8-ac63-4197-a0e7-f58f783c7681</t>
  </si>
  <si>
    <t>1028871-1-CL21</t>
  </si>
  <si>
    <t>TABLET PARA ALUMNOS</t>
  </si>
  <si>
    <t>1028871-23-LR21</t>
  </si>
  <si>
    <t>96.504.550-3</t>
  </si>
  <si>
    <t>IMPORTACIONES Y EXPORTACIONES TECNODATA S A</t>
  </si>
  <si>
    <t>7efd860b-29b6-40a0-9072-0de5cde6e429</t>
  </si>
  <si>
    <t>1028871-2-CL21</t>
  </si>
  <si>
    <t>CONSERVACIÓN ESCUELA SARA BEMBOW VILLEGAS VALLENAR</t>
  </si>
  <si>
    <t>1028871-30-LQ20</t>
  </si>
  <si>
    <t>8.034.478-3</t>
  </si>
  <si>
    <t>EUGENIO FERNANDO PIZARRO TRIGO</t>
  </si>
  <si>
    <t>923c2a37-1e8e-476c-ba82-22e0d68806fe</t>
  </si>
  <si>
    <t>1028871-3-CL22</t>
  </si>
  <si>
    <t>P02_OC494_EE_SERV.INFOR.AUDIOYEDUCATIVO_PPV_SEP_AGO21</t>
  </si>
  <si>
    <t>1028871-494-SE21</t>
  </si>
  <si>
    <t>d0fa24d9-2603-4dc7-8579-876c725df820</t>
  </si>
  <si>
    <t>1028871-7-CL21</t>
  </si>
  <si>
    <t>CONSERVACIÓN LICEO TÉCNICO BICENTENARIO A. CARMEN</t>
  </si>
  <si>
    <t>1028871-14-LR21</t>
  </si>
  <si>
    <t>76.155.147-7</t>
  </si>
  <si>
    <t>AS INGENIERÍA Y CONSTRUCCIÓN LIMITADA</t>
  </si>
  <si>
    <t>db02a55a-3f1e-47d8-ab47-0b02860845ea</t>
  </si>
  <si>
    <t>1028871-6-CL21</t>
  </si>
  <si>
    <t>CONSERVACIÓN ESCUELA GABRIELA MISTRAL, VALLENAR.</t>
  </si>
  <si>
    <t>1028871-16-LR21</t>
  </si>
  <si>
    <t>76.655.075-4</t>
  </si>
  <si>
    <t>CONSTRUCTORA RCR SPA</t>
  </si>
  <si>
    <t>ec5aabc0-aec0-4f11-826b-22edf23ed727</t>
  </si>
  <si>
    <t>1028871-3-CL21</t>
  </si>
  <si>
    <t>CONSERVACIÓN ESC.GREGORIO CASTILLO MARÍN,VALLENAR</t>
  </si>
  <si>
    <t>1028871-13-LR21</t>
  </si>
  <si>
    <t>859e5142-37d9-4b8c-82fc-4d61f2fe6481</t>
  </si>
  <si>
    <t>1028871-5-CL21</t>
  </si>
  <si>
    <t>CONSERVACIÓN C.E.I.A., VALLENAR, FET”</t>
  </si>
  <si>
    <t>1028871-17-LQ21</t>
  </si>
  <si>
    <t>f0d8bdef-db35-4b08-a27a-caf427abc5cf</t>
  </si>
  <si>
    <t>1028871-4-CL21</t>
  </si>
  <si>
    <t>CONSERVACIÓN ESCUELA YERBAS BUENAS, INCAHUASI</t>
  </si>
  <si>
    <t>1028871-15-LR21</t>
  </si>
  <si>
    <t>76.154.619-8</t>
  </si>
  <si>
    <t>CONSTRUCTORA JULIO Y ORQUERA LIMITADA</t>
  </si>
  <si>
    <t>f7be3c56-b6c7-4191-b9c4-2fa8ff60328d</t>
  </si>
  <si>
    <t>1028871-9-CL22</t>
  </si>
  <si>
    <t>P02_EE_SIMCARD_ENTELPCS_SUBVGRAL_NOV21</t>
  </si>
  <si>
    <t>1028871-657-SE21</t>
  </si>
  <si>
    <t>1059ed18-7ae1-4105-ab90-05bd0c1db267</t>
  </si>
  <si>
    <t>1028871-18-CL22</t>
  </si>
  <si>
    <t>P02_EE_FET_MANT. Y REP. DE EDIFICACIONES_MAYO2021</t>
  </si>
  <si>
    <t>1028871-293-SE21</t>
  </si>
  <si>
    <t>67b530e0-0289-4370-b6a5-9fe05dd896bf</t>
  </si>
  <si>
    <t>1028871-8-CL22</t>
  </si>
  <si>
    <t>P02_EE_WARNER_OC259_INTERNETRURALES_SUBVGRAL_MAY21</t>
  </si>
  <si>
    <t>1028871-259-SE21</t>
  </si>
  <si>
    <t>3e43bf31-ef02-47ca-8c00-4f9ababa2298</t>
  </si>
  <si>
    <t>1028871-17-CL22</t>
  </si>
  <si>
    <t>P02_EE_FET_SERV Y REP MENORES_ABRIL2021</t>
  </si>
  <si>
    <t>1028871-224-SE21</t>
  </si>
  <si>
    <t>93be7bab-a634-4f34-a4ed-502fc72bd316</t>
  </si>
  <si>
    <t>1028871-16-CL22</t>
  </si>
  <si>
    <t>1028871-223-SE21</t>
  </si>
  <si>
    <t>657bf81c-208f-4c85-82ba-003693b78b25</t>
  </si>
  <si>
    <t>1028871-4-CL22</t>
  </si>
  <si>
    <t>P02_EE_QUECALL_PLATAFORMA_WEB_FDOS_EDUCACION_FEB20</t>
  </si>
  <si>
    <t>1028871-57-SE21</t>
  </si>
  <si>
    <t>9410b041-1820-4f07-830e-69102a610fe7</t>
  </si>
  <si>
    <t>1028871-10-CL22</t>
  </si>
  <si>
    <t>P02_EE_SIMCARD_ENTELPCS_SUBVGRAL_MAR21</t>
  </si>
  <si>
    <t>1028871-147-SE21</t>
  </si>
  <si>
    <t>aa4699a3-614b-467f-943c-d8f0c5289ff4</t>
  </si>
  <si>
    <t>1028871-2-CL22</t>
  </si>
  <si>
    <t>P02_OC492_EE_INTEGRITISPA_TABULATEST_SEP_AGO21</t>
  </si>
  <si>
    <t>1028871-492-SE21</t>
  </si>
  <si>
    <t>b2a96ee2-a1a6-4fd7-9666-19bf544feefb</t>
  </si>
  <si>
    <t>1028871-13-CL22</t>
  </si>
  <si>
    <t>P01_SERV.GUARDIAS_RESTO_VIGIAS_FEB21</t>
  </si>
  <si>
    <t>1028871-64-SE21</t>
  </si>
  <si>
    <t>20484bdd-591d-4800-8c7b-e4feefe65a8e</t>
  </si>
  <si>
    <t>1028871-14-CL22</t>
  </si>
  <si>
    <t>P02_SERV.GUARDIAS_FAEP3.1_VIGIAS_FEB21</t>
  </si>
  <si>
    <t>1028871-65-SE21</t>
  </si>
  <si>
    <t>fbb001f2-5cb0-48aa-86b6-c9071800a2d6</t>
  </si>
  <si>
    <t>1028871-25-CL22</t>
  </si>
  <si>
    <t>P02_SERV.GUARDIAS_FAEP_VIGIAS_ENE22</t>
  </si>
  <si>
    <t>1028871-4-SE22</t>
  </si>
  <si>
    <t>98836dac-4d84-49ce-ae64-e8fb4c5db8cc</t>
  </si>
  <si>
    <t>IQUIQUE.xlsx</t>
  </si>
  <si>
    <t>1233607-2-CL25</t>
  </si>
  <si>
    <t>SERVICIO DE ARRIENDO DE IMPRESORAS MULTIFUNCIONALES PARA LAS OFICINAS DEL SERVICIO LOCAL DE EDUCACIÓ</t>
  </si>
  <si>
    <t>1233607-2-LP25</t>
  </si>
  <si>
    <t>96.716.060-1</t>
  </si>
  <si>
    <t>CANON CHILE S A</t>
  </si>
  <si>
    <t>P01 Slep Iquique casa central</t>
  </si>
  <si>
    <t>15-00-2028</t>
  </si>
  <si>
    <t>Iquique</t>
  </si>
  <si>
    <t>814c4e4a-3a88-4389-aeed-a85c7c1bc5b9</t>
  </si>
  <si>
    <t>1426397-2-CL25</t>
  </si>
  <si>
    <t>ADQUISICIÓN DE MOBILIARIO LICEO BICENTENARIO DOMINGO SANTA MARÍA DEL SERVCIO LOCAL DE EDUCACIÓN PÚBL</t>
  </si>
  <si>
    <t>1426397-20-LQ25</t>
  </si>
  <si>
    <t>P02 SUBVENCION GENERAL SLEP IQUIQUE</t>
  </si>
  <si>
    <t>a36bc13d-db7d-4cd7-86e0-d88b4ed48298</t>
  </si>
  <si>
    <t>1426397-3-CL25</t>
  </si>
  <si>
    <t>SERVICIO DE ARRIENDO DE IMPRESORAS MULTIFUNCIONALES PARA LOS ESTABLECIMIENTOS EDUCACIONALES DEPENDIE</t>
  </si>
  <si>
    <t>1426397-8-LQ25</t>
  </si>
  <si>
    <t>31-00-2028</t>
  </si>
  <si>
    <t>e199f067-b327-4a8b-8b35-4fc012699a01</t>
  </si>
  <si>
    <t>1426397-1-CL25</t>
  </si>
  <si>
    <t>LHA-Servicio de mantención de ascensores E.E.</t>
  </si>
  <si>
    <t>1426397-5-LE25</t>
  </si>
  <si>
    <t>76.530.781-3</t>
  </si>
  <si>
    <t>DMT ASCENSORES SPA</t>
  </si>
  <si>
    <t>c7774e16-48f4-4bed-a0c8-f0a4271c0a93</t>
  </si>
  <si>
    <t>1233607-2-CL24</t>
  </si>
  <si>
    <t>LHA Contratación del servicio de arriendo de salón Coffe Break y almuerzo.</t>
  </si>
  <si>
    <t>1233607-41-LE24</t>
  </si>
  <si>
    <t>76.183.095-3</t>
  </si>
  <si>
    <t>GRAN CAVANCHA SPA</t>
  </si>
  <si>
    <t>cabc178a-4d1b-43da-89b8-d3911008a7bb</t>
  </si>
  <si>
    <t>1233607-1-CL24</t>
  </si>
  <si>
    <t>CAC SUMINISTRO DE TONER PARA EL SLEP IQUIQUE</t>
  </si>
  <si>
    <t>1233607-35-LE24</t>
  </si>
  <si>
    <t>f3c3f37f-079f-4410-ae19-afb2ce35e3ac</t>
  </si>
  <si>
    <t>1233607-23-CL24</t>
  </si>
  <si>
    <t>KJC ADQ IMPRESORAS MULTIFUNCIONALES</t>
  </si>
  <si>
    <t>1233607-26-LE24</t>
  </si>
  <si>
    <t>2d1a8710-f82d-44a2-8b66-d2d8bbc621c3</t>
  </si>
  <si>
    <t>1233607-15-CL24</t>
  </si>
  <si>
    <t>NDM ADQ SERVICIO EVALUACIONES MÉDICAS PROGRAMA PIE</t>
  </si>
  <si>
    <t>1233607-21-LP24</t>
  </si>
  <si>
    <t>b011856e-9976-4334-b998-e0e3499e4884</t>
  </si>
  <si>
    <t>1233607-16-CL24</t>
  </si>
  <si>
    <t>77.898.330-3</t>
  </si>
  <si>
    <t>MEDICOS DE FAMILIA SOCIEDAD ANONIMA</t>
  </si>
  <si>
    <t>8f608ff8-67b3-4f15-9dad-6ad7b0a51629</t>
  </si>
  <si>
    <t>1233607-18-CL24</t>
  </si>
  <si>
    <t>CAC TINTAS Y TONER PARA LOS J.I. y E.E. SLEP IQQ</t>
  </si>
  <si>
    <t>1233607-28-LE24</t>
  </si>
  <si>
    <t>fac9494b-338e-42dc-b2e3-141089f68fe7</t>
  </si>
  <si>
    <t>1233607-17-CL24</t>
  </si>
  <si>
    <t>b96ed537-3138-4933-b864-8a6ada58713f</t>
  </si>
  <si>
    <t>1233607-8-CL24</t>
  </si>
  <si>
    <t>CAC CONVENIO SUMINISTRO DE MATERIALES T.P.</t>
  </si>
  <si>
    <t>1233607-24-R124</t>
  </si>
  <si>
    <t>d9f88a72-263a-4c8f-8e22-e62e2ff32dc6</t>
  </si>
  <si>
    <t>1233607-11-CL24</t>
  </si>
  <si>
    <t>CAC LIMPIEZA DE FACHADAS PARA LOS ESTABLECIMIENTOS</t>
  </si>
  <si>
    <t>1233607-6-LE24</t>
  </si>
  <si>
    <t>39b3800a-1dd6-4c83-bf5f-5951d0019987</t>
  </si>
  <si>
    <t>1233607-10-CL24</t>
  </si>
  <si>
    <t>CAC FUMIGACION SANITIZACION Y CONTROL DE PLAGAS</t>
  </si>
  <si>
    <t>1233607-35-LP23</t>
  </si>
  <si>
    <t>f09a58cf-7ecc-4eaa-a6ac-51b9eed2aa81</t>
  </si>
  <si>
    <t>1233607-6-CL24</t>
  </si>
  <si>
    <t>CAC CONVENIO SUMINISTRO DE MATERIALES T.P. - Readjudicada en Id 1233607-24-R124</t>
  </si>
  <si>
    <t>1233607-24-LR23</t>
  </si>
  <si>
    <t>77.833.743-6</t>
  </si>
  <si>
    <t>HUALA SPA</t>
  </si>
  <si>
    <t>901fae8d-0edf-48da-ba5d-d85f7c1afd86</t>
  </si>
  <si>
    <t>1233607-7-CL24</t>
  </si>
  <si>
    <t>77.344.102-2</t>
  </si>
  <si>
    <t>PROVEEDORES ESTATALES INTEGRALES SPA</t>
  </si>
  <si>
    <t>2a6e5925-7a92-4874-a471-663093cbddca</t>
  </si>
  <si>
    <t>1233607-3-CL24</t>
  </si>
  <si>
    <t>RCF CONVENIO SUMINISTRO ARTICULOS ASEO E HIGIENE</t>
  </si>
  <si>
    <t>1233607-23-LR23</t>
  </si>
  <si>
    <t>18-00-2026</t>
  </si>
  <si>
    <t>3b89d139-55e0-4050-8c3d-422e0f402aea</t>
  </si>
  <si>
    <t>1233607-5-CL24</t>
  </si>
  <si>
    <t>76.262.486-9</t>
  </si>
  <si>
    <t>SOCIEDAD COMERCIAL TOLUCA SPA</t>
  </si>
  <si>
    <t>a2e86707-c78a-4609-a487-8ffcf5b85469</t>
  </si>
  <si>
    <t>1233607-4-CL24</t>
  </si>
  <si>
    <t>8.306.984-8</t>
  </si>
  <si>
    <t>SONIA ANGÉLICA LOBOS MADRIGAL</t>
  </si>
  <si>
    <t>d244ae99-5a74-4f28-9bd9-ec6a3bd1dad7</t>
  </si>
  <si>
    <t>1233607-9-CL24</t>
  </si>
  <si>
    <t>76.067.436-2</t>
  </si>
  <si>
    <t>DISTRIBUIDORA NENE SPA</t>
  </si>
  <si>
    <t>bd137b02-74ba-4271-90be-d80fa102e007</t>
  </si>
  <si>
    <t>1233607-14-CL24</t>
  </si>
  <si>
    <t>RCF MANT. INFRAESTRUCTURA Y URGENCIAS DE LOS E.E</t>
  </si>
  <si>
    <t>1233607-33-LR23</t>
  </si>
  <si>
    <t>77.014.167-2</t>
  </si>
  <si>
    <t>CONSTRUCTORA RENACER GROUP LIMITADA</t>
  </si>
  <si>
    <t>1ae9ec05-c06f-472c-b3d1-27d73562387b</t>
  </si>
  <si>
    <t>1233607-12-CL24</t>
  </si>
  <si>
    <t>CAC CONTRATO DE SERVICIO DE ASEO P02</t>
  </si>
  <si>
    <t>1233607-28-LQ23</t>
  </si>
  <si>
    <t>77.338.834-2</t>
  </si>
  <si>
    <t>EMPRESAS BRANDT SPA</t>
  </si>
  <si>
    <t>ca436be8-8611-4958-8cb2-565af59f2419</t>
  </si>
  <si>
    <t>1233607-13-CL24</t>
  </si>
  <si>
    <t>CAC - ADQ DE EQUIPOS MENORES Y MATERIAL DE OFICINA</t>
  </si>
  <si>
    <t>1233607-9-LE23</t>
  </si>
  <si>
    <t>398cc6a9-bfde-4b86-a4e8-7d8926da9a40</t>
  </si>
  <si>
    <t>1233607-25-CL24</t>
  </si>
  <si>
    <t>KJC SERVICIOS CONVENIO SUMINISTRO IMAGEN INST.</t>
  </si>
  <si>
    <t>1233607-12-LE23</t>
  </si>
  <si>
    <t>77.040.853-9</t>
  </si>
  <si>
    <t>MININN CHILE SPA</t>
  </si>
  <si>
    <t>074e032c-fa30-4662-a863-20a320e66c18</t>
  </si>
  <si>
    <t>1233607-19-CL24</t>
  </si>
  <si>
    <t>Sistema de Gestión de Personas Slep Iquique</t>
  </si>
  <si>
    <t>1233607-3-LP22</t>
  </si>
  <si>
    <t>79.822.840-4</t>
  </si>
  <si>
    <t>BROWSE INGENIERIA DE SOFTWARE SOCIEDAD ANONIMA</t>
  </si>
  <si>
    <t>4da3df5b-4444-4fe6-81e9-81ee9a796733</t>
  </si>
  <si>
    <t>1233607-20-CL24</t>
  </si>
  <si>
    <t>KJC SERVICIOS INTERNET Y TELEFONIA IP SLEP IQUIQUE</t>
  </si>
  <si>
    <t>1233607-2-LE23</t>
  </si>
  <si>
    <t>347e6d2b-6c21-4609-b182-17e3d6deda69</t>
  </si>
  <si>
    <t>1233607-21-CL24</t>
  </si>
  <si>
    <t>KJC ADQ DE CURSOS CAPACITACION 2DO TRIMESTRE 2023</t>
  </si>
  <si>
    <t>1233607-3-LE23</t>
  </si>
  <si>
    <t>77.871.950-9</t>
  </si>
  <si>
    <t>ESCUELA NACIONAL DE ADMINISTRACION PUBLICA LIMITADA</t>
  </si>
  <si>
    <t>714856d0-0585-4f56-85c2-2bce27de3842</t>
  </si>
  <si>
    <t>1233607-22-CL24</t>
  </si>
  <si>
    <t>76.223.335-5</t>
  </si>
  <si>
    <t>KANRI SERVICIOS SPA</t>
  </si>
  <si>
    <t>92f6c7ff-664b-43ab-a1ce-8794b50593c5</t>
  </si>
  <si>
    <t>1233607-24-CL24</t>
  </si>
  <si>
    <t>76.532.024-0</t>
  </si>
  <si>
    <t>Quinta Capacitación SpA</t>
  </si>
  <si>
    <t>5cd9495d-698b-4f78-9252-474b7398bec9</t>
  </si>
  <si>
    <t>LLANQUIHUE.xlsx</t>
  </si>
  <si>
    <t>1126922-30-CL25</t>
  </si>
  <si>
    <t>SUMINISTRO Y HABILITACIÓN GRUPO ELECTROGENO ESCUELA RURAL ESTAQUILLA DEL SERVICIO LOCAL DE EDUCACION</t>
  </si>
  <si>
    <t>1126922-15-LE25</t>
  </si>
  <si>
    <t>76.750.712-7</t>
  </si>
  <si>
    <t>GALLARDO CONSTRUCTORA LIMITADA</t>
  </si>
  <si>
    <t>SERVICIO LOCAL DE EDUCACION PUBLICA DE LLANQUIHUE</t>
  </si>
  <si>
    <t>Llanquihue</t>
  </si>
  <si>
    <t>e61632fe-19bb-46f7-bd83-811cac09d4d3</t>
  </si>
  <si>
    <t>1126922-29-CL25</t>
  </si>
  <si>
    <t>SERVICIO DE INTERNET PARA LOS JARDINES INFANTILES</t>
  </si>
  <si>
    <t>1126922-16-LE25</t>
  </si>
  <si>
    <t>77.841.803-7</t>
  </si>
  <si>
    <t>IP SERVICE CHILE SPA</t>
  </si>
  <si>
    <t>6f9d3ad2-92e2-414b-9d62-6410f1d31924</t>
  </si>
  <si>
    <t>1126922-28-CL25</t>
  </si>
  <si>
    <t>EVALUACIONES MEDICA PARA ALUMNOS PIE</t>
  </si>
  <si>
    <t>1126922-11-R125</t>
  </si>
  <si>
    <t>77.649.188-8</t>
  </si>
  <si>
    <t>MEDICAL RX GROUP SPA</t>
  </si>
  <si>
    <t>49862b58-7a02-4e2b-8650-75c2c5ed3048</t>
  </si>
  <si>
    <t>1126922-27-CL25</t>
  </si>
  <si>
    <t>SEGUROS DE INCENDIOS PARA EE Y JARDINES</t>
  </si>
  <si>
    <t>1126922-12-LQ25</t>
  </si>
  <si>
    <t>d7e4a1b2-bf8d-448a-a7cf-b883c7bdf38b</t>
  </si>
  <si>
    <t>1126922-26-CL25</t>
  </si>
  <si>
    <t>EVALUACIONES MEDICA PARA ALUMNOS PIE Línea N°2</t>
  </si>
  <si>
    <t>1126922-11-LP25</t>
  </si>
  <si>
    <t>ea07020e-ff11-4e66-9ded-e25581643aa6</t>
  </si>
  <si>
    <t>1126922-8-CL25</t>
  </si>
  <si>
    <t>SOFTWARE DE SISTEMA DE GESTIÓN DE ASISTENCIA</t>
  </si>
  <si>
    <t>1126922-10-LE25</t>
  </si>
  <si>
    <t>c551fbab-acba-4686-925f-b028dcc6d8a4</t>
  </si>
  <si>
    <t>1126922-6-CL25</t>
  </si>
  <si>
    <t>SUMINISTRO DE MATERIALES DE OFICINA Y ENSEÑANZA</t>
  </si>
  <si>
    <t>1126922-6-LP25</t>
  </si>
  <si>
    <t>9.681.827-0</t>
  </si>
  <si>
    <t>VERÓNICA BEATRIZ CÁCERES TORRES</t>
  </si>
  <si>
    <t>eddc14f9-1b36-4461-b06f-209a66bf6229</t>
  </si>
  <si>
    <t>1126922-5-CL25</t>
  </si>
  <si>
    <t>OBRA PLATAFORMA PISO VENTILADO ESCUELA RURAL CRISTO REY DEL SERVICIO LOCAL DE EDUCACIÓN PÚBLICA DE L</t>
  </si>
  <si>
    <t>1126922-7-LE25</t>
  </si>
  <si>
    <t>7.151.871-K</t>
  </si>
  <si>
    <t>OSCAR RENÉ SEGUNDO GONZÁLEZ MANCILLA</t>
  </si>
  <si>
    <t>73e519ef-0e10-4ded-8240-bd9578418152</t>
  </si>
  <si>
    <t>1126922-4-CL25</t>
  </si>
  <si>
    <t>SUMINISTRO DE SERV MANTENCION DE AREAS VERDES</t>
  </si>
  <si>
    <t>1126922-4-LQ25</t>
  </si>
  <si>
    <t>76.963.028-7</t>
  </si>
  <si>
    <t>CONSTRUCTORA E INMOBILIARIA BENEFACTUM LIMITADA</t>
  </si>
  <si>
    <t>c9d08e77-182f-4b99-914e-e1f1cbb2f709</t>
  </si>
  <si>
    <t>1126922-15-CL25</t>
  </si>
  <si>
    <t>SERV.TRP.ESCOLAR PARA MARZO Y ABRIL LÍNEAS №17; 20; 22; 52 y 55</t>
  </si>
  <si>
    <t>1126922-5-LQ25</t>
  </si>
  <si>
    <t>9.852.571-8</t>
  </si>
  <si>
    <t>HERNÁN RODRIGO GONZÁLEZ JARA</t>
  </si>
  <si>
    <t>f114fed6-06b1-4039-ae5c-b4813af15f53</t>
  </si>
  <si>
    <t>1126922-16-CL25</t>
  </si>
  <si>
    <t>SERV.TRP.ESCOLAR PARA MARZO Y ABRIL LÍNEA № 18</t>
  </si>
  <si>
    <t>77.453.253-6</t>
  </si>
  <si>
    <t>TRANSPORTES TRANSMAGU SPA</t>
  </si>
  <si>
    <t>21c2c294-17df-44cb-a0b7-a4929da7d4be</t>
  </si>
  <si>
    <t>1126922-17-CL25</t>
  </si>
  <si>
    <t>SERV.TRP.ESCOLAR PARA MARZO Y ABRIL LÍNEA № 21</t>
  </si>
  <si>
    <t>13.592.049-5</t>
  </si>
  <si>
    <t>JESSICA FABIOLA ESPINOZA FRIS</t>
  </si>
  <si>
    <t>eae95d62-ff5d-4743-b247-23ce53ecbc6a</t>
  </si>
  <si>
    <t>1126922-18-CL25</t>
  </si>
  <si>
    <t>SERV.TRP.ESCOLAR PARA MARZO Y ABRIL LÍNEAS №23; 26; 27; 30 y 43</t>
  </si>
  <si>
    <t>16.721.861-k</t>
  </si>
  <si>
    <t>DIEGO ARMANDO TORRES GONZÁLEZ</t>
  </si>
  <si>
    <t>c79fefdc-0a55-4555-8cc8-982c1bcbdee0</t>
  </si>
  <si>
    <t>1126922-19-CL25</t>
  </si>
  <si>
    <t>SERV.TRP.ESCOLAR PARA MARZO Y ABRIL LÍNEA № 24 y 35</t>
  </si>
  <si>
    <t>10.089.527-7</t>
  </si>
  <si>
    <t>HORTENCIA ELIZABETH GONZÁLEZ VÁSQUEZ</t>
  </si>
  <si>
    <t>34fab889-7261-4cac-963b-81bc7e5e1a41</t>
  </si>
  <si>
    <t>1126922-20-CL25</t>
  </si>
  <si>
    <t>SERV.TRP.ESCOLAR PARA MARZO Y ABRIL LÍNEAS №25 y 33</t>
  </si>
  <si>
    <t>13.121.141-4</t>
  </si>
  <si>
    <t>FEDERICO JAVIER DIEDRICHS RODRÍGUEZ</t>
  </si>
  <si>
    <t>bba506e2-26c5-4b4f-a8d5-bf55e6188875</t>
  </si>
  <si>
    <t>1126922-7-CL25</t>
  </si>
  <si>
    <t>SERV.TRP.ESCOLAR PARA MARZO Y ABRIL LÍNEA № 8</t>
  </si>
  <si>
    <t>13.405.558-8</t>
  </si>
  <si>
    <t>MACARENA ESTIBALIZ VEGA QUEJAS</t>
  </si>
  <si>
    <t>dfce0601-9952-4785-b0f9-890a08c705b0</t>
  </si>
  <si>
    <t>1126922-21-CL25</t>
  </si>
  <si>
    <t>SERV.TRP.ESCOLAR PARA MARZO Y ABRIL LÍNEAS N°28; 29 y 42</t>
  </si>
  <si>
    <t>8.924.676-8</t>
  </si>
  <si>
    <t>RAMIRO DEL CARMEN GALLARDO OJEDA</t>
  </si>
  <si>
    <t>a2e14f55-41fd-4ff6-80cb-b83c9c1cfa2b</t>
  </si>
  <si>
    <t>1126922-22-CL25</t>
  </si>
  <si>
    <t>SERV.TRP.ESCOLAR PARA MARZO Y ABRIL LÍNEAS № 31 y 46</t>
  </si>
  <si>
    <t>11.711.778-2</t>
  </si>
  <si>
    <t>CLAUDIO ESTEBAN GODOY SOTO</t>
  </si>
  <si>
    <t>a3088e09-b260-4cf8-972c-04a5bea863d5</t>
  </si>
  <si>
    <t>1126922-23-CL25</t>
  </si>
  <si>
    <t>SERV.TRP.ESCOLAR PARA MARZO Y ABRIL LÍNEAS N°51; 64 y 66</t>
  </si>
  <si>
    <t>5.297.713-4</t>
  </si>
  <si>
    <t>GUIDO NAVARRO RODRÍGUEZ</t>
  </si>
  <si>
    <t>a610e28b-f8ae-4db0-acf8-096425dda355</t>
  </si>
  <si>
    <t>1126922-24-CL25</t>
  </si>
  <si>
    <t>SERV.TRP.ESCOLAR PARA MARZO Y ABRIL LÍNEA № 54</t>
  </si>
  <si>
    <t>6.582.300-4</t>
  </si>
  <si>
    <t>NELLY DEL CARMEN SEGOVIA PÉREZ</t>
  </si>
  <si>
    <t>6b153ce7-9236-4b20-9171-2a2489fab6ff</t>
  </si>
  <si>
    <t>1126922-25-CL25</t>
  </si>
  <si>
    <t>SERV.TRP.ESCOLAR PARA MARZO Y ABRIL LÍNEAS N° 57; 60; 67 y 68</t>
  </si>
  <si>
    <t>15.279.411-8</t>
  </si>
  <si>
    <t>LUCIO MARTY MANSILLA SOTO</t>
  </si>
  <si>
    <t>45b48b69-01f3-4968-8b50-edebee60867b</t>
  </si>
  <si>
    <t>1126922-11-CL25</t>
  </si>
  <si>
    <t>SERV.TRP.ESCOLAR PARA MARZO Y ABRIL LÍNEAS № 11 y 12</t>
  </si>
  <si>
    <t>11.711.527-5</t>
  </si>
  <si>
    <t>GLORIA ELIANA MONTENEGRO SCHOLER</t>
  </si>
  <si>
    <t>67433bbb-ffa9-4e63-b5ae-9571a0ffcddb</t>
  </si>
  <si>
    <t>1126922-12-CL25</t>
  </si>
  <si>
    <t>SERV.TRP.ESCOLAR PARA MARZO Y ABRIL LÍNEA №13</t>
  </si>
  <si>
    <t>10.111.890-8</t>
  </si>
  <si>
    <t>PEDRO DAVID AGUILAR HERNÁNDEZ</t>
  </si>
  <si>
    <t>89ca32b3-9e7b-4963-8b49-0d660f11ba13</t>
  </si>
  <si>
    <t>1126922-13-CL25</t>
  </si>
  <si>
    <t>SERV.TRP.ESCOLAR PARA MARZO Y ABRIL LÍNEA №14</t>
  </si>
  <si>
    <t>76.942.148-3</t>
  </si>
  <si>
    <t>TRANSPORTES MATZNER SPA</t>
  </si>
  <si>
    <t>31b22e0d-d5ab-4be2-b750-2f6eb1378368</t>
  </si>
  <si>
    <t>1126922-14-CL25</t>
  </si>
  <si>
    <t>SERV.TRP.ESCOLAR PARA MARZO Y ABRIL LÍNEAS №15 y 16</t>
  </si>
  <si>
    <t>13.166.052-9</t>
  </si>
  <si>
    <t>LUIS ALBERTO ORELLANA CATRIAO</t>
  </si>
  <si>
    <t>530193ca-3951-4419-8e42-00599ad5d4f5</t>
  </si>
  <si>
    <t>1126922-10-CL25</t>
  </si>
  <si>
    <t>SERV.TRP.ESCOLAR PARA MARZO Y ABRIL LÍNEAS №2 y 7</t>
  </si>
  <si>
    <t>12.151.326-9</t>
  </si>
  <si>
    <t>RODRIGO GONZALO OYARZO GÓMEZ</t>
  </si>
  <si>
    <t>8b6d7a2b-c167-472d-8abd-c651919ec0a4</t>
  </si>
  <si>
    <t>1126922-9-CL25</t>
  </si>
  <si>
    <t>SERV.TRP.ESCOLAR PARA MARZO Y ABRIL LÍNEAS №1 y 3</t>
  </si>
  <si>
    <t>77.780.522-3</t>
  </si>
  <si>
    <t>TRANSPORTES RUBIO AGUERO SPA</t>
  </si>
  <si>
    <t>b92e38c1-1dbd-496d-9dc5-3d4e2b46bc04</t>
  </si>
  <si>
    <t>1126922-3-CL25</t>
  </si>
  <si>
    <t>MEJORAMIENTO OFICINAS DEL SERVICIO LOCAL DE EDUCACIÓN PÚBLICA DE LLANQUIHUE</t>
  </si>
  <si>
    <t>1126922-2-LE25</t>
  </si>
  <si>
    <t>77.052.752-K</t>
  </si>
  <si>
    <t>SERVICIOS E INVERSIONES CASA BLANCA SPA</t>
  </si>
  <si>
    <t>7a70ff10-434f-47a5-801c-d92bdddc02ab</t>
  </si>
  <si>
    <t>1126922-2-CL25</t>
  </si>
  <si>
    <t>ADQUISICIÓN MAQUINAS DE SOLDAR TIG MIG</t>
  </si>
  <si>
    <t>1126922-71-LE24</t>
  </si>
  <si>
    <t>DISTRIBUIDORA DE PRODUCTOS ELECTRÓNICOS Y MAQUINARIA SPA</t>
  </si>
  <si>
    <t>02-00-2027</t>
  </si>
  <si>
    <t>91401e0f-2d7d-48ed-91d2-a06b77501ab7</t>
  </si>
  <si>
    <t>1126922-106-CL24</t>
  </si>
  <si>
    <t>ADQUISICIÓN DE EQUIPAMIENTO TÉCNICO PROFESIONAL DE LA ESPECIALIDAD DE MECÁNICA AUTOMOTRIZ PARA EL LI</t>
  </si>
  <si>
    <t>1126922-73-LE24</t>
  </si>
  <si>
    <t>76.345.095-3</t>
  </si>
  <si>
    <t>NILO &amp; ARROYO CHILELIFT LIMITADA</t>
  </si>
  <si>
    <t>c043379b-0f4d-41cb-910d-94efd6bdb5ed</t>
  </si>
  <si>
    <t>1126922-105-CL24</t>
  </si>
  <si>
    <t>CONSERVACIÓN JARDÍN INFANTIL MI NUEVA AVENTURA</t>
  </si>
  <si>
    <t>1126922-70-LQ24</t>
  </si>
  <si>
    <t>101336f1-051e-4a6b-a0b6-a66cc3adf725</t>
  </si>
  <si>
    <t>1126922-104-CL24</t>
  </si>
  <si>
    <t>ADQUISICION DE COMPUTADORES SLEP LLANQUIHUE</t>
  </si>
  <si>
    <t>1126922-57-R124</t>
  </si>
  <si>
    <t>ccb91aaf-f8d0-4ecd-8d56-b91b4e0f61ff</t>
  </si>
  <si>
    <t>1126922-102-CL24</t>
  </si>
  <si>
    <t>OBRA DE CONSERVACIÓN ELÉCTRICA ESCUELA BÁSICA FRESIA, COMUNA DE FRESIA, DEL SERVICIO LOCAL DE EDUCAC</t>
  </si>
  <si>
    <t>1126922-54-LR24</t>
  </si>
  <si>
    <t>77.436.545-1</t>
  </si>
  <si>
    <t>CONSTRUCTORA TECNOPLASS LIMITADA</t>
  </si>
  <si>
    <t>349addb5-7fa6-47df-97e6-9fc549e8381e</t>
  </si>
  <si>
    <t>1126922-103-CL24</t>
  </si>
  <si>
    <t>CONSERVACIÓN ELÉCTRICA ESCUELA RURAL SAN ANDRÉS</t>
  </si>
  <si>
    <t>1126922-52-LR24</t>
  </si>
  <si>
    <t>975e2ead-5acd-4ca8-8360-199666c88faa</t>
  </si>
  <si>
    <t>1126922-101-CL24</t>
  </si>
  <si>
    <t>EQUIPAMIENTO T.P. ESPECIALIDAD AGROPECUARIA</t>
  </si>
  <si>
    <t>1126922-55-LE24</t>
  </si>
  <si>
    <t>88.909.800-7</t>
  </si>
  <si>
    <t>COVEPA SPA</t>
  </si>
  <si>
    <t>661f8dc1-7fa6-43eb-ac9e-6d1bb5fa93d5</t>
  </si>
  <si>
    <t>1126922-99-CL24</t>
  </si>
  <si>
    <t>SERVICIOS DE CONTROL DE PLAGAS PARA EE</t>
  </si>
  <si>
    <t>1126922-45-LP24</t>
  </si>
  <si>
    <t>12.390.665-9</t>
  </si>
  <si>
    <t>GERARDO MAURICIO YELOR SOLÍS</t>
  </si>
  <si>
    <t>708c4ccf-1224-4b97-982e-e23342275248</t>
  </si>
  <si>
    <t>1126922-97-CL24</t>
  </si>
  <si>
    <t>SUMINISTRO INSUMOS COMPUTACIONALES</t>
  </si>
  <si>
    <t>1126922-24-LQ24</t>
  </si>
  <si>
    <t>77.127.253-3</t>
  </si>
  <si>
    <t>FULL SCHOOL SPA</t>
  </si>
  <si>
    <t>80f5f042-a785-4904-a936-c2725af259ae</t>
  </si>
  <si>
    <t>1126922-98-CL24</t>
  </si>
  <si>
    <t>CONTRATACION DE SERVICIOS PROFESIONALES PARA SLEP</t>
  </si>
  <si>
    <t>1126922-48-LE24</t>
  </si>
  <si>
    <t>16.062.498-1</t>
  </si>
  <si>
    <t>LUIS ALEXIS JARA ANABALON</t>
  </si>
  <si>
    <t>a8f9d540-469e-4657-9437-02f9723fe831</t>
  </si>
  <si>
    <t>1126922-96-CL24</t>
  </si>
  <si>
    <t>18.321.233-8</t>
  </si>
  <si>
    <t>EDGARDO DANIEL SAAVEDRA BARRA</t>
  </si>
  <si>
    <t>5101c52a-96c4-452d-800a-ee88cfc7437e</t>
  </si>
  <si>
    <t>1126922-93-CL24</t>
  </si>
  <si>
    <t>Servicio de arriendo de equipos multifuncionales</t>
  </si>
  <si>
    <t>1126922-28-LR24</t>
  </si>
  <si>
    <t>20-00-2027</t>
  </si>
  <si>
    <t>555fdbc0-019e-47eb-880c-14d28f2551f4</t>
  </si>
  <si>
    <t>1126922-95-CL24</t>
  </si>
  <si>
    <t>Obra de Conservación J.I. Corazón de Ángel</t>
  </si>
  <si>
    <t>1126922-29-LQ24</t>
  </si>
  <si>
    <t>e8f79a34-8d99-4652-aa97-bcb0eb2d619e</t>
  </si>
  <si>
    <t>1126922-94-CL24</t>
  </si>
  <si>
    <t>PRODUCCION DE EVENTOS COMUNAL DE CUECA ESCOLAR</t>
  </si>
  <si>
    <t>1126922-41-LE24</t>
  </si>
  <si>
    <t>76.549.201-7</t>
  </si>
  <si>
    <t>Abdias Enoc Moises Diaz Aguilar</t>
  </si>
  <si>
    <t>ff8393e7-5e11-4fbc-bbbc-ba51b0d7e65e</t>
  </si>
  <si>
    <t>1126922-91-CL24</t>
  </si>
  <si>
    <t>SERVICIO DE TRANSPORTE ESCOLAR</t>
  </si>
  <si>
    <t>1126922-32-LE24</t>
  </si>
  <si>
    <t>8.641.985-8</t>
  </si>
  <si>
    <t>IVÁN RENÉ MANSILLA IGOR</t>
  </si>
  <si>
    <t>d2f7e5c1-d942-4221-abe2-5b5001b803fb</t>
  </si>
  <si>
    <t>1126922-92-CL24</t>
  </si>
  <si>
    <t>SERVICIO DE TRANSPORTE ESCOLAR Línea 2 y 4</t>
  </si>
  <si>
    <t>8292d1e0-ec25-499c-8c68-a98165800abd</t>
  </si>
  <si>
    <t>1126922-90-CL24</t>
  </si>
  <si>
    <t>ef3470b1-6a2a-42ff-92da-40f104569456</t>
  </si>
  <si>
    <t>1126922-86-CL24</t>
  </si>
  <si>
    <t>MONTAJE Y ARRIENDO DE TALLERES MODULARES ESCUELA BÁSICA FRESIA COMUNA DE FRESIA DEL SERVICIO LOCAL D</t>
  </si>
  <si>
    <t>1126922-17-LE24</t>
  </si>
  <si>
    <t>57373d83-e069-47c7-9c59-0c7a2a5b4089</t>
  </si>
  <si>
    <t>1126922-87-CL24</t>
  </si>
  <si>
    <t>SERVICIO DE TRANSPORTE ESCOLAR LÍNEA N°40</t>
  </si>
  <si>
    <t>1126922-5-R124</t>
  </si>
  <si>
    <t>6.588.634-0</t>
  </si>
  <si>
    <t>JUAN ANTONIO MANSILLA OYARZO</t>
  </si>
  <si>
    <t>2e1edbd7-2ca3-444e-b1bc-f3ea192dc637</t>
  </si>
  <si>
    <t>1126922-88-CL24</t>
  </si>
  <si>
    <t>EVALUACIONES MEDICAS PARA ALUMNOS PROGRAMA PIE L1-3</t>
  </si>
  <si>
    <t>1126922-13-LE24</t>
  </si>
  <si>
    <t>5609cf62-6090-4435-8e6a-108ff6ba8957</t>
  </si>
  <si>
    <t>1126922-89-CL24</t>
  </si>
  <si>
    <t>SERVICIO DE TRANSPORTE ESCOLAR L43-47</t>
  </si>
  <si>
    <t>1126922-5-LR24</t>
  </si>
  <si>
    <t>0892b68f-a78a-439d-a415-63a1edbfcfbb</t>
  </si>
  <si>
    <t>1126922-84-CL24</t>
  </si>
  <si>
    <t>IMPLEMENTACIÓN CÁMARAS DE VIGILANCIA LICEO P:Holanda</t>
  </si>
  <si>
    <t>1126922-22-LE24</t>
  </si>
  <si>
    <t>77.552.607-6</t>
  </si>
  <si>
    <t>SOCIEDAD COMERCIAL Y DE SERVICIOS INFORMATICOS CRIBORTECH SPA</t>
  </si>
  <si>
    <t>7c014954-87e0-4000-ab5f-721030e56744</t>
  </si>
  <si>
    <t>1126922-85-CL24</t>
  </si>
  <si>
    <t>SUMINISTRO RECARGA, MANTENCIÓN, ADQUISICIÓN DE EXTINTORES Y MANTENCIÓN DE REDES HÚMEDAS</t>
  </si>
  <si>
    <t>1126922-19-LE24</t>
  </si>
  <si>
    <t>343b03fd-16a6-474e-8411-540a4b0f3dd6</t>
  </si>
  <si>
    <t>1126922-38-CL24</t>
  </si>
  <si>
    <t>ARRIENDO SOFTWARE SISTEMA DE GESTIÓN DE PERSONAS</t>
  </si>
  <si>
    <t>1126922-9-LQ24</t>
  </si>
  <si>
    <t>01-00-2027</t>
  </si>
  <si>
    <t>e1f505fb-ede8-4fa9-ac0f-c7b6e35ccd8a</t>
  </si>
  <si>
    <t>1126922-83-CL24</t>
  </si>
  <si>
    <t>Escuela Modular San Andrés de Tegualda</t>
  </si>
  <si>
    <t>1126922-3-LQ24</t>
  </si>
  <si>
    <t>aaac7a14-a721-4b4a-977c-10c4175fb7ef</t>
  </si>
  <si>
    <t>1126922-82-CL24</t>
  </si>
  <si>
    <t>SUMINISTRO MANTENCION EN SISTEMAS DE CALEFACCION</t>
  </si>
  <si>
    <t>1126922-11-LP24</t>
  </si>
  <si>
    <t>76.444.101-k</t>
  </si>
  <si>
    <t>CLIMATIZACION JOEL ALEJANDRO GARCIA BOSCH EMPRESA INDIVIDUAL DE RESPON</t>
  </si>
  <si>
    <t>931e2301-e3a7-4738-bef5-05f63d4cb0d2</t>
  </si>
  <si>
    <t>1126922-36-CL24</t>
  </si>
  <si>
    <t>HABILITACIÓN AULA ESCUELA MODULAR H.MINTE</t>
  </si>
  <si>
    <t>1126922-10-LE24</t>
  </si>
  <si>
    <t>402112f4-18be-43fd-871f-461116b10afd</t>
  </si>
  <si>
    <t>1126922-68-CL24</t>
  </si>
  <si>
    <t>RBDS GENERAL SEP PG02 CONTRATACION DIRECTA DE SERVICIO DE TRANSPORTE ESCOLAR PARA ALUMNOS DE ESTABLE</t>
  </si>
  <si>
    <t>1126922-880-SE24</t>
  </si>
  <si>
    <t>d9f751b2-ed59-421e-b052-2386be98152c</t>
  </si>
  <si>
    <t>1126922-69-CL24</t>
  </si>
  <si>
    <t>RBDS GENERAL PG02 CONTRATACION DIRECTA DE SERVICIO DE TRANSPORTE ESCOLAR PARA ALUMNOS DE ESTABLECIM</t>
  </si>
  <si>
    <t>1126922-881-SE24</t>
  </si>
  <si>
    <t>fd2303d4-9521-4b16-aa60-50bc87469785</t>
  </si>
  <si>
    <t>1126922-39-CL24</t>
  </si>
  <si>
    <t>SERVICIO DE TRANSPORTE ESCOLAR PARA ESTUDIANTES PERTENECIENTES A LAS COMUNAS DE FRESIA, FRUTILLAR, L</t>
  </si>
  <si>
    <t>a827a89b-445f-46fa-9a8b-5c83f4ffe026</t>
  </si>
  <si>
    <t>1126922-40-CL24</t>
  </si>
  <si>
    <t>68a76222-e0e7-468a-95eb-6eebda4bc60c</t>
  </si>
  <si>
    <t>1126922-42-CL24</t>
  </si>
  <si>
    <t>ad751aa0-298e-4cca-a2ac-903eb81016a9</t>
  </si>
  <si>
    <t>1126922-41-CL24</t>
  </si>
  <si>
    <t>4c9f260a-111b-443a-97da-319884558c37</t>
  </si>
  <si>
    <t>1126922-43-CL24</t>
  </si>
  <si>
    <t>11.218.016-8</t>
  </si>
  <si>
    <t>CARLOTA ALEJANDRA STANGE YURGENS</t>
  </si>
  <si>
    <t>8b2d5de8-4043-4efb-9dbb-f4ca705bc4d6</t>
  </si>
  <si>
    <t>1126922-61-CL24</t>
  </si>
  <si>
    <t>RBDS GENERAL PG02 CONTRATACION DIRECTA DE SERVICIO DE TRANSPORTE ESCOLAR PARA ALUMNOS DE ESTABLECIMI</t>
  </si>
  <si>
    <t>1126922-905-SE24</t>
  </si>
  <si>
    <t>41d1b8dc-cc86-4844-8b8f-c7cdbe6f8dcd</t>
  </si>
  <si>
    <t>1126922-62-CL24</t>
  </si>
  <si>
    <t>RBD 10106002 JUNJI PG02 CONTRATACION DIRECTA DE SERVICIO DE TRANSPORTE ESCOLAR PARA ALUMNOS JARDIN I</t>
  </si>
  <si>
    <t>1126922-907-SE24</t>
  </si>
  <si>
    <t>18.824.059-3</t>
  </si>
  <si>
    <t>MANUEL ALEJANDRO SOTO SOTO</t>
  </si>
  <si>
    <t>690faa65-9b6e-4348-9bb4-422e4c067c0e</t>
  </si>
  <si>
    <t>1126922-73-CL24</t>
  </si>
  <si>
    <t>1126922-866-SE24</t>
  </si>
  <si>
    <t>a56983d0-b8a0-4372-87f2-6252ca52347f</t>
  </si>
  <si>
    <t>1126922-63-CL24</t>
  </si>
  <si>
    <t>1126922-891-SE24</t>
  </si>
  <si>
    <t>18.205.769-k</t>
  </si>
  <si>
    <t>ANYELO ESTEBAN GODOY NORIEGA</t>
  </si>
  <si>
    <t>8a019683-4849-49ff-96b6-83449e47ba4a</t>
  </si>
  <si>
    <t>1126922-56-CL24</t>
  </si>
  <si>
    <t>TRANSPORTE ESCOLAR LÍNEAS N° 89-105-108 y 109</t>
  </si>
  <si>
    <t>76.759.265-5</t>
  </si>
  <si>
    <t>TRANSPORTES MAKSA SPA</t>
  </si>
  <si>
    <t>12f7a25c-1de9-46c6-9136-e245ae6b6ac6</t>
  </si>
  <si>
    <t>1126922-60-CL24</t>
  </si>
  <si>
    <t>RBD 7724 GENERAL SEP PG02 CONTRATACION DIRECTA DE SERVICIO DE TRANSPORTE ESCOLAR PARA ALUMNOS DE CN</t>
  </si>
  <si>
    <t>1126922-876-SE24</t>
  </si>
  <si>
    <t>917da19b-048f-4c0f-ad13-9ab5d35be751</t>
  </si>
  <si>
    <t>1126922-67-CL24</t>
  </si>
  <si>
    <t>1126922-885-SE24</t>
  </si>
  <si>
    <t>4a3e3bb5-55d0-43b4-aa49-7d6681452831</t>
  </si>
  <si>
    <t>1126922-65-CL24</t>
  </si>
  <si>
    <t>1126922-865-SE24</t>
  </si>
  <si>
    <t>aab3deed-b391-41a3-a8b5-e61c318fba9d</t>
  </si>
  <si>
    <t>1126922-64-CL24</t>
  </si>
  <si>
    <t>1126922-879-SE24</t>
  </si>
  <si>
    <t>dd580774-c8ab-4af7-a87e-15e00e3142e3</t>
  </si>
  <si>
    <t>1126922-71-CL24</t>
  </si>
  <si>
    <t>RBD 7958 GENERAL PG02 CONTRATACION DIRECTA DE SERVICIO DE TRANSPORTE ESCOLAR</t>
  </si>
  <si>
    <t>1126922-934-SE24</t>
  </si>
  <si>
    <t>76.178.777-2</t>
  </si>
  <si>
    <t>JOSE LUIS VASQUEZ AGUERO TRANSPORTES EMPRESA INDIV</t>
  </si>
  <si>
    <t>3618a038-49aa-4eec-8871-2c70131ff9f4</t>
  </si>
  <si>
    <t>1126922-72-CL24</t>
  </si>
  <si>
    <t>1126922-871-SE24</t>
  </si>
  <si>
    <t>76.607.264-K</t>
  </si>
  <si>
    <t>BUSES EL MANIO SPA</t>
  </si>
  <si>
    <t>4ef4ade8-8071-4ab9-acae-93217e8c9a43</t>
  </si>
  <si>
    <t>1126922-66-CL24</t>
  </si>
  <si>
    <t>1126922-877-SE24</t>
  </si>
  <si>
    <t>5107f6a8-bb9c-4ff9-9c61-03a9c11bd340</t>
  </si>
  <si>
    <t>1126922-57-CL24</t>
  </si>
  <si>
    <t>TRANSPORTE ESCOLAR LÍNEAS N° 95-115</t>
  </si>
  <si>
    <t>88339f68-a8da-4f95-b8d7-4c99405ecb33</t>
  </si>
  <si>
    <t>1126922-58-CL24</t>
  </si>
  <si>
    <t>10.175.342-5</t>
  </si>
  <si>
    <t>LUIS HERNANDO PÉREZ MALDONADO</t>
  </si>
  <si>
    <t>2602aece-7a26-459c-888c-e9dac8406646</t>
  </si>
  <si>
    <t>1126922-81-CL24</t>
  </si>
  <si>
    <t>1126922-870-SE24</t>
  </si>
  <si>
    <t>0da84c64-4c05-4078-bdb9-3883e995eb5a</t>
  </si>
  <si>
    <t>1126922-78-CL24</t>
  </si>
  <si>
    <t>1126922-873-SE24</t>
  </si>
  <si>
    <t>20.751.255-9</t>
  </si>
  <si>
    <t>NATALIA ANDREA GODOY LOAIZA</t>
  </si>
  <si>
    <t>32798457-11cd-4db5-bb3f-4641625d9afb</t>
  </si>
  <si>
    <t>1126922-79-CL24</t>
  </si>
  <si>
    <t>1126922-909-SE24</t>
  </si>
  <si>
    <t>e9baeef1-8d7e-4ea8-bb46-bc069c49c48f</t>
  </si>
  <si>
    <t>1126922-80-CL24</t>
  </si>
  <si>
    <t>1126922-906-SE24</t>
  </si>
  <si>
    <t>15.279.593-9</t>
  </si>
  <si>
    <t>DETTMAR ARTURO SOTO CÁRDENAS</t>
  </si>
  <si>
    <t>b8f76a4d-dd89-48dc-a381-afc6a0108164</t>
  </si>
  <si>
    <t>1126922-70-CL24</t>
  </si>
  <si>
    <t>1126922-875-SE24</t>
  </si>
  <si>
    <t>3834d68b-4542-4bba-891d-1db4211568e1</t>
  </si>
  <si>
    <t>1126922-74-CL24</t>
  </si>
  <si>
    <t>1126922-867-SE24</t>
  </si>
  <si>
    <t>5214487f-ecbf-426e-b985-8783b8b995fb</t>
  </si>
  <si>
    <t>1126922-75-CL24</t>
  </si>
  <si>
    <t>1126922-883-SE24</t>
  </si>
  <si>
    <t>8bb35e0f-5795-4d49-8d36-accb1c8c907a</t>
  </si>
  <si>
    <t>1126922-76-CL24</t>
  </si>
  <si>
    <t>1126922-878-SE24</t>
  </si>
  <si>
    <t>6043a1be-c953-46bd-9d9a-676c97b5919f</t>
  </si>
  <si>
    <t>1126922-77-CL24</t>
  </si>
  <si>
    <t>RBD 7924 GENERAL PG02 CONTRATACION DIRECTA DE SERVICIO DE TRANSPORTE ESCOLAR PARA ALUMNOS DE ESTABLE</t>
  </si>
  <si>
    <t>1126922-869-SE24</t>
  </si>
  <si>
    <t>16.064.429-k</t>
  </si>
  <si>
    <t>MICHAEL ESTEBAN BAYER GONZÁLEZ</t>
  </si>
  <si>
    <t>717b6cca-22e8-4034-b5a8-f575c9361701</t>
  </si>
  <si>
    <t>1126922-44-CL24</t>
  </si>
  <si>
    <t>3de92a57-a2fa-44dd-b5f9-05576224be6a</t>
  </si>
  <si>
    <t>1126922-45-CL24</t>
  </si>
  <si>
    <t>d12394cc-6e49-4c5d-9223-daacacb2b822</t>
  </si>
  <si>
    <t>1126922-46-CL24</t>
  </si>
  <si>
    <t>“SERVICIO DE TRANSPORTE ESCOLAR PARA ESTUDIANTES PERTENECIENTES A LAS COMUNAS DE FRESIA, FRUTILLAR,</t>
  </si>
  <si>
    <t>d7de006d-e297-4443-a2b8-92328306e7a2</t>
  </si>
  <si>
    <t>1126922-47-CL24</t>
  </si>
  <si>
    <t>0ed374bd-8595-4df0-9419-154406acb913</t>
  </si>
  <si>
    <t>1126922-48-CL24</t>
  </si>
  <si>
    <t>SERVICIO DE TRANSPORTE ESCOLAR PARA ESTUDIANTES PERTENECIENTES A LAS COMUNAS DE FRESIA FRUTILLAR LLA</t>
  </si>
  <si>
    <t>10.481.416-6</t>
  </si>
  <si>
    <t>HECTOR MANUEL SAAVEDRA MARTINEZ</t>
  </si>
  <si>
    <t>1f40ee66-e96d-4d9f-b929-1c11c710942d</t>
  </si>
  <si>
    <t>1126922-51-CL24</t>
  </si>
  <si>
    <t>TRANSPORTE ESCOLAR LÍNEAS N° 52 y 74</t>
  </si>
  <si>
    <t>57652a6e-fa76-4181-94fc-1389e969242b</t>
  </si>
  <si>
    <t>1126922-52-CL24</t>
  </si>
  <si>
    <t>TRANSPORTE ESCOLAR LÍNEAS N°53, 56 y 57</t>
  </si>
  <si>
    <t>394fa2b1-9bce-4140-8397-d843665003a4</t>
  </si>
  <si>
    <t>1126922-49-CL24</t>
  </si>
  <si>
    <t>db681364-1a7f-471d-80b1-2f2895dbfd80</t>
  </si>
  <si>
    <t>1126922-59-CL24</t>
  </si>
  <si>
    <t>1126922-888-SE24</t>
  </si>
  <si>
    <t>12.060.425-2</t>
  </si>
  <si>
    <t>FRANCISCO ONOFRE VILLARROEL SOTO</t>
  </si>
  <si>
    <t>0cfc7e84-b472-4a23-892f-9047f567ad62</t>
  </si>
  <si>
    <t>1126922-50-CL24</t>
  </si>
  <si>
    <t>TRANSPORTE ESCOLAR LÍNEAS N°41-42-48-83-84-87-88-100-101 y 107</t>
  </si>
  <si>
    <t>27db0ba3-cbeb-4900-9841-cfaa57a25006</t>
  </si>
  <si>
    <t>1126922-53-CL24</t>
  </si>
  <si>
    <t>TRANSPORTE ESCOLAR LINEA 58</t>
  </si>
  <si>
    <t>71f391ba-9bf0-40c0-acbc-5dbfb4d2655d</t>
  </si>
  <si>
    <t>1126922-54-CL24</t>
  </si>
  <si>
    <t>TRANSPORTE ESCOLAR LÍNEAS N° 68 y 80</t>
  </si>
  <si>
    <t>13.167.387-6</t>
  </si>
  <si>
    <t>CÉSAR ELÍAS CÁRDENAS MUÑOZ</t>
  </si>
  <si>
    <t>344b1872-f5d2-4531-a153-7d6589110cd7</t>
  </si>
  <si>
    <t>1126922-55-CL24</t>
  </si>
  <si>
    <t>TRANSPORTE ESCOLAR LÍNEA N°75</t>
  </si>
  <si>
    <t>fa0e006b-0c45-4667-a88f-bad4567f9214</t>
  </si>
  <si>
    <t>1126922-35-CL24</t>
  </si>
  <si>
    <t>Servicio Arriendo sistema Gestión SLEP Llanquihue</t>
  </si>
  <si>
    <t>1126922-1-LQ20</t>
  </si>
  <si>
    <t>5d9b9532-f405-44a2-ae83-5dd38c917d76</t>
  </si>
  <si>
    <t>1126922-37-CL24</t>
  </si>
  <si>
    <t>EVALUACIONES MEDICA PARA ALUMNOS PROGRAMA PIE</t>
  </si>
  <si>
    <t>91b7ac5c-2bee-410d-ab2c-0194eb5de8d0</t>
  </si>
  <si>
    <t>1126922-32-CL24</t>
  </si>
  <si>
    <t>SERVICIO DE TRANSPORTE DE PERSONAS SLEP LLANQUIHUE</t>
  </si>
  <si>
    <t>1126922-65-LQ23</t>
  </si>
  <si>
    <t>17.561.199-1</t>
  </si>
  <si>
    <t>CLAUDIO ANSELMO AZOCAR MARTINEZ</t>
  </si>
  <si>
    <t>a0979ae5-a3e9-4ed0-92cf-ceb7f7d92dc5</t>
  </si>
  <si>
    <t>1126922-33-CL24</t>
  </si>
  <si>
    <t>498646a2-b59c-4c5d-895a-1b20b8696c82</t>
  </si>
  <si>
    <t>1126922-34-CL24</t>
  </si>
  <si>
    <t>eced90b7-2550-43e5-b74b-9b0b1de70345</t>
  </si>
  <si>
    <t>1126922-30-CL24</t>
  </si>
  <si>
    <t>TRANSPORTE CONTINGENCIA L3 G.Mont.</t>
  </si>
  <si>
    <t>1126922-8-LE24</t>
  </si>
  <si>
    <t>46d330d2-e3d0-4eae-8fd7-e224134c2823</t>
  </si>
  <si>
    <t>1126922-31-CL24</t>
  </si>
  <si>
    <t>TRANSPORTE CONTINGENCIA L1,2 R.Oyarzo</t>
  </si>
  <si>
    <t>46c42976-ecbe-4712-a2bf-b41476822bc8</t>
  </si>
  <si>
    <t>1126922-27-CL24</t>
  </si>
  <si>
    <t>CONTRATO DE RENOVACIÓN DE SUSCRIPCIÓN ANUAL DE 5 USUARIOS DE LICENCIA DE SOFTWARE PRESUPUESTOS DE OB</t>
  </si>
  <si>
    <t>1126922-205-SE24</t>
  </si>
  <si>
    <t>76.210.996-4</t>
  </si>
  <si>
    <t>ONDAC SPA</t>
  </si>
  <si>
    <t>894d3fda-ab4d-494e-b856-cd05059f6a5f</t>
  </si>
  <si>
    <t>1126922-28-CL24</t>
  </si>
  <si>
    <t>MANTENIMIENTO ESCUELA RURAL COLONIA TRES PUENTES</t>
  </si>
  <si>
    <t>1126922-2-LP24</t>
  </si>
  <si>
    <t>77.360.633-1</t>
  </si>
  <si>
    <t>INMOBILIARIA CYGNUS SPA</t>
  </si>
  <si>
    <t>2162d9c2-e595-4d84-a9dc-792d263072bb</t>
  </si>
  <si>
    <t>1126922-29-CL24</t>
  </si>
  <si>
    <t>SUMINISTRO AGUA POTABLE Y LIMPIEZA DE ESTANQUES</t>
  </si>
  <si>
    <t>1126922-74-LE23</t>
  </si>
  <si>
    <t>77.623.774-4</t>
  </si>
  <si>
    <t>SERVICIOS M. VICENCIO SPA</t>
  </si>
  <si>
    <t>d6f8ad3a-f8ae-4b73-800d-23cc6a109ffb</t>
  </si>
  <si>
    <t>1126922-26-CL24</t>
  </si>
  <si>
    <t>REUBICACION DE MODULOS ESC. HARDY MINTE</t>
  </si>
  <si>
    <t>1126922-1-LE24</t>
  </si>
  <si>
    <t>257b56a4-314a-4b2d-af8c-a1d3da6ac229</t>
  </si>
  <si>
    <t>1126922-12-CL24</t>
  </si>
  <si>
    <t>TRANSPORTE DE MATERIALES 2023-2024</t>
  </si>
  <si>
    <t>1126922-68-LE23</t>
  </si>
  <si>
    <t>77.374.038-0</t>
  </si>
  <si>
    <t>ECO TRANSFER LIMITADA</t>
  </si>
  <si>
    <t>ba3af6cf-2149-4b1c-9bc9-db0743653720</t>
  </si>
  <si>
    <t>1126922-2-CL24</t>
  </si>
  <si>
    <t>SUMINISTRO DE MATERIALES PARA ESTABLECIMIENTOS</t>
  </si>
  <si>
    <t>1126922-78-LQ23</t>
  </si>
  <si>
    <t>6585891e-6f2c-4940-9ee0-442b069cc0e0</t>
  </si>
  <si>
    <t>1126922-4-CL24</t>
  </si>
  <si>
    <t>SUMINISTRO DE SERVICIOS MENORES PARA MANTENCIÓN</t>
  </si>
  <si>
    <t>1126922-2-LR23</t>
  </si>
  <si>
    <t>76.665.173-9</t>
  </si>
  <si>
    <t>TRATAMIENTO GLOBAL SPA</t>
  </si>
  <si>
    <t>c7b4bf16-5d1f-4ce5-a8bb-249328661d77</t>
  </si>
  <si>
    <t>1126922-63-CL23</t>
  </si>
  <si>
    <t>CONVENIO DE SUMINISTRO DE LEÑA PARA CALEFACCIÓN PARA LOS ESTABLECIMIENTOS EDUCACIONALES QUE DEPENDEN</t>
  </si>
  <si>
    <t>1126922-49-LP23</t>
  </si>
  <si>
    <t>76.429.078-k</t>
  </si>
  <si>
    <t>DISTRIBUIDORA LERICHAL LIMITADA</t>
  </si>
  <si>
    <t>30ebaaad-8ebd-46d1-b462-fe3dc56b4213</t>
  </si>
  <si>
    <t>1126922-64-CL23</t>
  </si>
  <si>
    <t>Eq. Técnico Profesional LICHAF</t>
  </si>
  <si>
    <t>1126922-69-LP23</t>
  </si>
  <si>
    <t>b5815ccf-adc9-42f1-8482-7d9a27827f0f</t>
  </si>
  <si>
    <t>1126922-60-CL23</t>
  </si>
  <si>
    <t>MONTAJE Y ARRIENDO DE ESCUELA MODULAR CRISTO REY</t>
  </si>
  <si>
    <t>1126922-50-LP23</t>
  </si>
  <si>
    <t>ac1f890b-967b-4eab-a49b-069458ea91e7</t>
  </si>
  <si>
    <t>1126922-62-CL23</t>
  </si>
  <si>
    <t>Montaje y Arriendo Escuela Modular Frutillar</t>
  </si>
  <si>
    <t>1126922-59-LQ23</t>
  </si>
  <si>
    <t>76.907.405-8</t>
  </si>
  <si>
    <t>SOCIEDAD DE INVERSIONES CUMBRES ING SPA</t>
  </si>
  <si>
    <t>27083fec-402e-4dcf-a91f-0fe3e17e78a5</t>
  </si>
  <si>
    <t>1126922-59-CL23</t>
  </si>
  <si>
    <t>SUMINISTRO DE MATERIALES Y ÚTILES DE ASEO</t>
  </si>
  <si>
    <t>1126922-52-LQ23</t>
  </si>
  <si>
    <t>9dddeac2-5577-4915-9aa7-7952f88caa31</t>
  </si>
  <si>
    <t>1126922-11-CL24</t>
  </si>
  <si>
    <t>SERVICIO DE TRANSPORTE PARA ALUMNOS, APODERADOS Y FUNCIONARIOS PG01 Y PG02, PERTENECIENTES A ESTABLE</t>
  </si>
  <si>
    <t>1126922-41-LQ23</t>
  </si>
  <si>
    <t>76.788.816-3</t>
  </si>
  <si>
    <t>TRANSPORTES LORENA MARGARITA AGÜERO CÁRDENAS EIRL</t>
  </si>
  <si>
    <t>79a1f4a2-025e-4efb-8650-cd942bd9d13e</t>
  </si>
  <si>
    <t>1126922-66-CL23</t>
  </si>
  <si>
    <t>VARIOS RBDS PG02 COMPUTADORES EE</t>
  </si>
  <si>
    <t>1126922-2240-CM23</t>
  </si>
  <si>
    <t>cea0ba4f-70ed-41bb-83db-9ffde1cd202b</t>
  </si>
  <si>
    <t>1126922-52-CL23</t>
  </si>
  <si>
    <t>CONSERVACIÓN DE INFRAESTRUCTURA ESCUELA BÁSICA FRESIA</t>
  </si>
  <si>
    <t>1126922-36-LR23</t>
  </si>
  <si>
    <t>a6725ddd-bd6a-44d2-b2d2-106829ebc51b</t>
  </si>
  <si>
    <t>1126922-61-CL23</t>
  </si>
  <si>
    <t>SUMINISTRO TROFEOS Y GALVANOS AÑOS 2023-2024</t>
  </si>
  <si>
    <t>1126922-51-LE23</t>
  </si>
  <si>
    <t>8.629.356-0</t>
  </si>
  <si>
    <t>PATRICIA FABIOLA DEL CARMEN GONZÁLEZ MONTES</t>
  </si>
  <si>
    <t>add89f7c-89ca-421a-a564-0c40e64b2f6e</t>
  </si>
  <si>
    <t>1126922-55-CL23</t>
  </si>
  <si>
    <t>OBRAS MENORES HABILITACIÓN DE OFICINA ANEXA SLEP</t>
  </si>
  <si>
    <t>1126922-42-LE23</t>
  </si>
  <si>
    <t>7cf99837-e6a7-4eff-9d6c-d5f1acb0ef46</t>
  </si>
  <si>
    <t>1126922-54-CL23</t>
  </si>
  <si>
    <t>77.210.879-6</t>
  </si>
  <si>
    <t>G Y C CONSTRUCCIÓN Y SERVICIOS SPA</t>
  </si>
  <si>
    <t>6b51040b-1d04-404e-9b83-2992ba583310</t>
  </si>
  <si>
    <t>1126922-50-CL23</t>
  </si>
  <si>
    <t>SUMINISTRO DE COLACIONES FRÍAS Y REFORZADAS</t>
  </si>
  <si>
    <t>1126922-34-LE23</t>
  </si>
  <si>
    <t>76.585.252-8</t>
  </si>
  <si>
    <t>Marketing &amp; Eventos Claudio Andres Pincheira Moran</t>
  </si>
  <si>
    <t>d2911239-0cbd-44d2-89d3-be1a3c8ab9bb</t>
  </si>
  <si>
    <t>1126922-57-CL23</t>
  </si>
  <si>
    <t>SERVICIO DE ASEO EN OFICINAS DEL SERVICIO LOCAL DE EDUCACIÓN PÚBLICA DE LLANQUIHUE, POR UN PERIODO D</t>
  </si>
  <si>
    <t>1126922-39-R123</t>
  </si>
  <si>
    <t>10.792.145-1</t>
  </si>
  <si>
    <t>ANA DEL CARMEN BAEZ CARCAMO</t>
  </si>
  <si>
    <t>c9c02da0-09a4-462a-be11-18d463a7ece0</t>
  </si>
  <si>
    <t>1126922-53-CL23</t>
  </si>
  <si>
    <t>OBRA DE IMPLEMENTACIÓN SERVICIOS HIGIÉNICOS FUNCIONARIOS COLEGIO ROSITA NOVARO, COMUNA DE PUERTO VAR</t>
  </si>
  <si>
    <t>1126922-38-LE23</t>
  </si>
  <si>
    <t>cb0de428-c656-4bc0-aab0-4fd7b1d3fb2e</t>
  </si>
  <si>
    <t>1126922-56-CL23</t>
  </si>
  <si>
    <t>EVENTOS COMUNAL DE CUECA</t>
  </si>
  <si>
    <t>1126922-46-LE23</t>
  </si>
  <si>
    <t>76.624.672-9</t>
  </si>
  <si>
    <t>PRODUCCION DE EVENTOS, ARRIENDO DE EQUIPOS DE AMPLIFICACION Y TRANSPOR</t>
  </si>
  <si>
    <t>a470df28-0ee4-4b75-a6ea-ba41383470ca</t>
  </si>
  <si>
    <t>1126922-7-CL24</t>
  </si>
  <si>
    <t>SERVICIO DE TRANSPORTE ESCOLAR Y MATERIALES</t>
  </si>
  <si>
    <t>1126922-31-LQ23</t>
  </si>
  <si>
    <t>d4fa7c92-6272-4a7e-bd7a-13a2a82e38ca</t>
  </si>
  <si>
    <t>1126922-9-CL24</t>
  </si>
  <si>
    <t>91aa5be1-197a-46c6-bd70-7058664a3467</t>
  </si>
  <si>
    <t>1126922-10-CL24</t>
  </si>
  <si>
    <t>e00c336c-4c45-4fdd-9bff-c22d3932d907</t>
  </si>
  <si>
    <t>1126922-8-CL24</t>
  </si>
  <si>
    <t>6022b138-6d88-451c-b761-07aa5d50b157</t>
  </si>
  <si>
    <t>1126922-48-CL23</t>
  </si>
  <si>
    <t>SUMINISTRO DE PELLETS DE MADERA PARA CALEFACCION</t>
  </si>
  <si>
    <t>1126922-27-LE23</t>
  </si>
  <si>
    <t>76.168.837-5</t>
  </si>
  <si>
    <t>SOCIEDAD EMPRESAS PETERSEN LIMITADA</t>
  </si>
  <si>
    <t>723cc059-564d-4cfb-bcfb-d813ac4a57be</t>
  </si>
  <si>
    <t>1126922-5-CL24</t>
  </si>
  <si>
    <t>SERVICIO DE IMPLEMENTACIÓN DE CABLEADO ESTRUCTURADO Y MEJORAS DE CIRCUITO EXISTENTE DE CÁMARAS IP PA</t>
  </si>
  <si>
    <t>1126922-21-LP23</t>
  </si>
  <si>
    <t>76.529.372-3</t>
  </si>
  <si>
    <t>CIMA SOLUCIONES DE INGENIERIA SPA</t>
  </si>
  <si>
    <t>f51747ec-db5d-46e5-8277-ba061eb94d2c</t>
  </si>
  <si>
    <t>1126922-6-CL24</t>
  </si>
  <si>
    <t>77.623.785-K</t>
  </si>
  <si>
    <t>BYG COMPANY SPA</t>
  </si>
  <si>
    <t>fe7280ef-aaf2-4bb5-a041-4ca7a36c6a5d</t>
  </si>
  <si>
    <t>1126922-49-CL23</t>
  </si>
  <si>
    <t>HABILITACIÓN PISO DE GIMNASIO LICEO PAC</t>
  </si>
  <si>
    <t>1126922-24-R123</t>
  </si>
  <si>
    <t>76.516.396-K</t>
  </si>
  <si>
    <t>M&amp;M CONSTRUCCION E INSPECCION DE OBRAS SPA</t>
  </si>
  <si>
    <t>635214c5-3bc0-4e9f-85c2-ca0ff1002378</t>
  </si>
  <si>
    <t>1126922-17-CL23</t>
  </si>
  <si>
    <t>EVALUACIONES MEDICAS PROGRAMA PIE</t>
  </si>
  <si>
    <t>1126922-14-R123</t>
  </si>
  <si>
    <t>7c5d0efe-4755-4f9d-82cc-c21c8bd6eba1</t>
  </si>
  <si>
    <t>1126922-16-CL23</t>
  </si>
  <si>
    <t>289ffaaa-3d2c-483f-8864-60422440fdda</t>
  </si>
  <si>
    <t>1126922-45-CL23</t>
  </si>
  <si>
    <t>SERVICIO DE TRANSPORTE ESCOLAR AÑO 2023</t>
  </si>
  <si>
    <t>1126922-1-R123</t>
  </si>
  <si>
    <t>a187d688-cb8a-4863-b913-84e689b8d415</t>
  </si>
  <si>
    <t>1126922-46-CL23</t>
  </si>
  <si>
    <t>3be841fa-e9e9-40d8-b8b0-07b59a199623</t>
  </si>
  <si>
    <t>1126922-47-CL23</t>
  </si>
  <si>
    <t>17.296.238-6</t>
  </si>
  <si>
    <t>MAURICIO ESTEBAN HALLER CÁRCAMO</t>
  </si>
  <si>
    <t>5b76af26-bc25-416b-a6ff-be7565534afc</t>
  </si>
  <si>
    <t>1126922-41-CL23</t>
  </si>
  <si>
    <t>HÉCTOR MANUEL SAAVEDRA MARTÍNEZ</t>
  </si>
  <si>
    <t>ce8a8216-7750-4e78-931c-f3678b0c0654</t>
  </si>
  <si>
    <t>1126922-18-CL23</t>
  </si>
  <si>
    <t>f24c49f2-db30-422b-b277-c3fc07e7bcf7</t>
  </si>
  <si>
    <t>1126922-19-CL23</t>
  </si>
  <si>
    <t>c19c8087-442a-465d-acb8-e020d68f1e36</t>
  </si>
  <si>
    <t>1126922-22-CL23</t>
  </si>
  <si>
    <t>8df87a96-2a3a-4ad0-9ef7-26093daea5d0</t>
  </si>
  <si>
    <t>1126922-23-CL23</t>
  </si>
  <si>
    <t>b67ebf6e-f340-43f5-91d1-60642e809c41</t>
  </si>
  <si>
    <t>1126922-42-CL23</t>
  </si>
  <si>
    <t>11.659.792-6</t>
  </si>
  <si>
    <t>IVÁN ALEX CÁRDENAS PAREDES</t>
  </si>
  <si>
    <t>0a4b2ded-46c8-4efb-b9b0-d9ad04b341fb</t>
  </si>
  <si>
    <t>1126922-43-CL23</t>
  </si>
  <si>
    <t>1913a6af-d422-4007-aaa7-19b32e78592a</t>
  </si>
  <si>
    <t>1126922-44-CL23</t>
  </si>
  <si>
    <t>29e55d08-7f6c-403a-80f3-47c35bbc9a83</t>
  </si>
  <si>
    <t>1126922-40-CL23</t>
  </si>
  <si>
    <t>374b461b-5147-402a-945c-3a12990be614</t>
  </si>
  <si>
    <t>1126922-32-CL23</t>
  </si>
  <si>
    <t>73045ce9-11f3-4265-af1c-15acde4ce3e4</t>
  </si>
  <si>
    <t>1126922-36-CL23</t>
  </si>
  <si>
    <t>12.324.999-2</t>
  </si>
  <si>
    <t>YONATAN ISAAC LEIVA VALENZUELA</t>
  </si>
  <si>
    <t>72528cfa-c447-4d4e-ac16-366fbeee09d1</t>
  </si>
  <si>
    <t>1126922-37-CL23</t>
  </si>
  <si>
    <t>3c55203a-7a93-42ba-a1c3-4b34de8d6916</t>
  </si>
  <si>
    <t>1126922-38-CL23</t>
  </si>
  <si>
    <t>ec5cae4b-3c19-4cd2-8ea3-d861b6520d75</t>
  </si>
  <si>
    <t>1126922-20-CL23</t>
  </si>
  <si>
    <t>ef57462c-bdee-4381-8393-66bda96a5951</t>
  </si>
  <si>
    <t>1126922-21-CL23</t>
  </si>
  <si>
    <t>10.175.349-2</t>
  </si>
  <si>
    <t>LUIS DIÓGENES CAVADA MORALES</t>
  </si>
  <si>
    <t>6e418e6b-3355-4c08-8e62-5f34aaa1c771</t>
  </si>
  <si>
    <t>1126922-24-CL23</t>
  </si>
  <si>
    <t>f5ce2fb6-bbbc-4b38-b321-8e927de0b81e</t>
  </si>
  <si>
    <t>1126922-25-CL23</t>
  </si>
  <si>
    <t>77.045.803-k</t>
  </si>
  <si>
    <t>SOCIEDAD DE TRANSPORTES LOS RISCOS SPA</t>
  </si>
  <si>
    <t>d280cc78-abf7-45f6-8012-0081281caf3d</t>
  </si>
  <si>
    <t>1126922-26-CL23</t>
  </si>
  <si>
    <t>10.357.065-4</t>
  </si>
  <si>
    <t>MARÍA MARGARITA CASTRO FREDES</t>
  </si>
  <si>
    <t>50e46a4f-a57e-4d36-883d-420c0c2977b0</t>
  </si>
  <si>
    <t>1126922-27-CL23</t>
  </si>
  <si>
    <t>a756d32d-b156-4044-96d0-8a6ba36cb539</t>
  </si>
  <si>
    <t>1126922-28-CL23</t>
  </si>
  <si>
    <t>92af5591-3a25-4b43-a430-e4d4b716bae1</t>
  </si>
  <si>
    <t>1126922-29-CL23</t>
  </si>
  <si>
    <t>ceaee603-4868-4ede-b76e-a60d621aa157</t>
  </si>
  <si>
    <t>1126922-30-CL23</t>
  </si>
  <si>
    <t>1472702c-abeb-4291-8374-36408398d49c</t>
  </si>
  <si>
    <t>1126922-31-CL23</t>
  </si>
  <si>
    <t>5a9a6e81-68a0-42d7-875e-5d67b9735665</t>
  </si>
  <si>
    <t>1126922-33-CL23</t>
  </si>
  <si>
    <t>07ff356b-e8c2-4db4-a48f-3cdb736975d3</t>
  </si>
  <si>
    <t>1126922-34-CL23</t>
  </si>
  <si>
    <t>13f225e4-6691-4b64-bfbe-a57cb08e504f</t>
  </si>
  <si>
    <t>1126922-35-CL23</t>
  </si>
  <si>
    <t>JOSE LUIS VASQUEZ AGUERO TRANSPORTES EMPRESA INDIVIDUAL DE RESPONSABIL</t>
  </si>
  <si>
    <t>c45cb609-24fd-4ec0-81a8-9d7b6349aea1</t>
  </si>
  <si>
    <t>1126922-39-CL23</t>
  </si>
  <si>
    <t>11.251.254-3</t>
  </si>
  <si>
    <t>PEDRO SEGUNDO GODOY SOTO</t>
  </si>
  <si>
    <t>8227a4f1-11bc-4b47-8409-216dd73a9ddc</t>
  </si>
  <si>
    <t>1126922-14-CL23</t>
  </si>
  <si>
    <t>SUMINISTRO DE TINTAS, TONER</t>
  </si>
  <si>
    <t>1126922-16-LP23</t>
  </si>
  <si>
    <t>4b25a4a3-d916-4f4c-999a-4fb2e0cd062e</t>
  </si>
  <si>
    <t>1126922-15-CL23</t>
  </si>
  <si>
    <t>SERVICIO DE ARRIENDO DE IMPRESORAS</t>
  </si>
  <si>
    <t>1126922-18-LP23</t>
  </si>
  <si>
    <t>bac87501-90fb-4af1-a89d-ffd2609ace4a</t>
  </si>
  <si>
    <t>1126922-12-CL23</t>
  </si>
  <si>
    <t>HABILITACIÓN ELÉCTRICA ESCUELA MODULAR G. MISTRAL</t>
  </si>
  <si>
    <t>1126922-15-LE23</t>
  </si>
  <si>
    <t>77.178.463-1</t>
  </si>
  <si>
    <t>INGENIERÍA Y SOLUCIONES ELÉCTRICAS OSORNO SPA</t>
  </si>
  <si>
    <t>ce7be718-ed44-4401-bdcc-65ab3befb7a0</t>
  </si>
  <si>
    <t>1126922-17-CL24</t>
  </si>
  <si>
    <t>SERVICIO DE LEVANTAMIENTO DE INVENTARIO</t>
  </si>
  <si>
    <t>1126922-68-LP22</t>
  </si>
  <si>
    <t>CONSTRUCTORA E INMOBILIARIA BENEFACTUM LTDA.</t>
  </si>
  <si>
    <t>a8a45e45-388f-49de-b387-7d9a4b6dade8</t>
  </si>
  <si>
    <t>1126922-13-CL23</t>
  </si>
  <si>
    <t>Cierros Perimetrales para EE.EE. SLEP Llanquihue</t>
  </si>
  <si>
    <t>1126922-10-LQ23</t>
  </si>
  <si>
    <t>aa8e061b-46c6-46ac-8941-fa02aeb708d6</t>
  </si>
  <si>
    <t>1126922-10-CL23</t>
  </si>
  <si>
    <t>HABILITACIÓN DE CIRCULACIONES CUBIERTAS LICEO ICP</t>
  </si>
  <si>
    <t>1126922-13-LE23</t>
  </si>
  <si>
    <t>77.201.436-8</t>
  </si>
  <si>
    <t>ANDES CHILE SPA</t>
  </si>
  <si>
    <t>e56826b7-69f0-4b67-9f3b-d0cab2ed14bd</t>
  </si>
  <si>
    <t>1126922-9-CL23</t>
  </si>
  <si>
    <t>RBD 7924 GENERAL PG02 SERVICIO DE HABILITACION ELECTRICA PARA ESCUELA MODULAR SAN ANDRES DE TEGUALDA</t>
  </si>
  <si>
    <t>1126922-204-SE23</t>
  </si>
  <si>
    <t>679244f1-f70b-4c89-a834-848f953c106c</t>
  </si>
  <si>
    <t>1126922-11-CL23</t>
  </si>
  <si>
    <t>MONTAJE Y ARRIENDO DE TALLERES MODULARES ESCUELA</t>
  </si>
  <si>
    <t>1126922-6-LE23</t>
  </si>
  <si>
    <t>83d48bce-244e-4faf-ad34-4be67a05499c</t>
  </si>
  <si>
    <t>1126922-5-CL23</t>
  </si>
  <si>
    <t>CONVENIO DE SUMINISTRO DE PETRÓLEO PARA CALEFACCIÓN PARA LOS ESTABLECIMIENTOS EDUCACIONALES QUE DEPE</t>
  </si>
  <si>
    <t>1126922-3-LQ23</t>
  </si>
  <si>
    <t>76.296.577-1</t>
  </si>
  <si>
    <t>COMERCIALIZADORA DE COMBUSTIBLES PETROSUR LIMITADA</t>
  </si>
  <si>
    <t>1915cddd-f721-46bb-9d28-8b75ccfe9468</t>
  </si>
  <si>
    <t>1126922-8-CL23</t>
  </si>
  <si>
    <t>MONTAJE Y ARRIENDO DE CARPA SOBRE ESCUELA MODULAR</t>
  </si>
  <si>
    <t>1126922-5-LP23</t>
  </si>
  <si>
    <t>77.294.010-6</t>
  </si>
  <si>
    <t>SOC INMOBILIARIA SUY Y MALDONADO COMPANIA LIMITADA</t>
  </si>
  <si>
    <t>8f6595f5-a639-46ae-93c6-99d2b0dad4f1</t>
  </si>
  <si>
    <t>1126922-7-CL23</t>
  </si>
  <si>
    <t>MANTENCIÓN Y OTROS SERVICIOS EN SISTEMAS DE CALEFA</t>
  </si>
  <si>
    <t>1126922-7-LP23</t>
  </si>
  <si>
    <t>387d9f00-5e04-406e-a7f2-7553be682d25</t>
  </si>
  <si>
    <t>1126922-51-CL23</t>
  </si>
  <si>
    <t>TRANSPORTE Y ABASTECIMIENTO DE AGUA POTABLE EE.EE.</t>
  </si>
  <si>
    <t>1126922-91-LE22</t>
  </si>
  <si>
    <t>449970a1-36be-439a-a9bd-ed79c69cae51</t>
  </si>
  <si>
    <t>1126922-58-CL23</t>
  </si>
  <si>
    <t>SERVICIO DE GUARDIAS DE SEGURIDAD SLEP LLANQUIHUE</t>
  </si>
  <si>
    <t>1126922-88-LP22</t>
  </si>
  <si>
    <t>76.596.566-7</t>
  </si>
  <si>
    <t>ACER AUSTRAL SEGURIDAD PRIVADA SPA</t>
  </si>
  <si>
    <t>2e14cf17-042f-43c9-9f08-24fe2bb2ff65</t>
  </si>
  <si>
    <t>1126922-6-CL23</t>
  </si>
  <si>
    <t>HABILITACIÓN TERRENO MODULAR ESC. BÁSICA FRESIA</t>
  </si>
  <si>
    <t>1126922-4-LE23</t>
  </si>
  <si>
    <t>77.629.236-2</t>
  </si>
  <si>
    <t>CONSTRUCTORA ICSAL SPA</t>
  </si>
  <si>
    <t>9f50bd54-fcf4-46c9-9e39-838db9536aaa</t>
  </si>
  <si>
    <t>1126922-20-CL24</t>
  </si>
  <si>
    <t>PREPARACIÓN EE.EE. PARA EL AÑO ESCOLAR 2023</t>
  </si>
  <si>
    <t>1126922-98-LQ22</t>
  </si>
  <si>
    <t>26ce1fb3-6e7e-4a3e-a133-a09886495eee</t>
  </si>
  <si>
    <t>1126922-3-CL24</t>
  </si>
  <si>
    <t>Mantenimiento Áreas Verdes</t>
  </si>
  <si>
    <t>1126922-99-LQ22</t>
  </si>
  <si>
    <t>dd43be44-d878-4d98-874f-e5661773428a</t>
  </si>
  <si>
    <t>1126922-2-CL23</t>
  </si>
  <si>
    <t>SEGUROS PARA BIENES MUEBLES E INMUEBLES DE EE.EE.</t>
  </si>
  <si>
    <t>1126922-79-LR22</t>
  </si>
  <si>
    <t>36b396fc-1681-47bd-985c-f517a40cf886</t>
  </si>
  <si>
    <t>1126922-65-CL23</t>
  </si>
  <si>
    <t>CONSERVACIÓN ESCUELA BÁSICA VICENTE PÉREZ ROSALES</t>
  </si>
  <si>
    <t>1126922-72-LR22</t>
  </si>
  <si>
    <t>61ddb0e2-186f-49b8-90f2-7dacf41fc8e3</t>
  </si>
  <si>
    <t>1126922-14-CL24</t>
  </si>
  <si>
    <t>Mantenimiento eléctrico J.I. Princesa Licarayén</t>
  </si>
  <si>
    <t>1126922-34-LE22</t>
  </si>
  <si>
    <t>881e76a6-b875-420b-a24e-99936b8e86b5</t>
  </si>
  <si>
    <t>1126922-32-CL22</t>
  </si>
  <si>
    <t>Servicios Control de Plagas</t>
  </si>
  <si>
    <t>1126922-71-LP22</t>
  </si>
  <si>
    <t>11.923.621-5</t>
  </si>
  <si>
    <t>ESTEBAN GUILLERMO SALDIVIA LEAL</t>
  </si>
  <si>
    <t>dc39bbea-f3cd-4749-b7d9-ccf4d7ec5f84</t>
  </si>
  <si>
    <t>1126922-19-CL24</t>
  </si>
  <si>
    <t>Diagnósticos y levantamientos Infraestructura EEEE</t>
  </si>
  <si>
    <t>1126922-77-LQ22</t>
  </si>
  <si>
    <t>76.626.623-1</t>
  </si>
  <si>
    <t>PATAGONIA BUILDING SPA</t>
  </si>
  <si>
    <t>14a6ca16-5ddd-4e87-86ff-558acf1b3ff1</t>
  </si>
  <si>
    <t>1126922-30-CL22</t>
  </si>
  <si>
    <t>ADQUISICION DE LICENCIAS OFFICE Y ANTIVIRUS</t>
  </si>
  <si>
    <t>1126922-66-LP22</t>
  </si>
  <si>
    <t>c488f8af-16c6-4864-a99c-5d15f481eb6f</t>
  </si>
  <si>
    <t>1126922-29-CL22</t>
  </si>
  <si>
    <t>Conservación Escuela Gabriela Mistral Llanquihue</t>
  </si>
  <si>
    <t>1126922-44-LR22</t>
  </si>
  <si>
    <t>a9c9285f-0952-4b96-804e-1e1ff5c31747</t>
  </si>
  <si>
    <t>1126922-18-CL24</t>
  </si>
  <si>
    <t>Montaje y Arriendo Carpa Escuela Gabriela Mistral</t>
  </si>
  <si>
    <t>1126922-69-LE22</t>
  </si>
  <si>
    <t>76.195.705-8</t>
  </si>
  <si>
    <t>FABRICACION COMERCIALIZACION SERVICIOS Y PRODUCCION DE EVENTOS CAMBAR</t>
  </si>
  <si>
    <t>7263fd2d-a64a-4ef6-8c27-6d747826575b</t>
  </si>
  <si>
    <t>1126922-100-CL24</t>
  </si>
  <si>
    <t>SERVICIO DE ARRIENDO DE COMPUTADORES DE PC 36 MESES</t>
  </si>
  <si>
    <t>08b75c72-f4ac-411e-9a5c-118f8b022c85</t>
  </si>
  <si>
    <t>1126922-16-CL24</t>
  </si>
  <si>
    <t>ARRIENDO DE IMPRESORAS MULTIFUNCIONALES</t>
  </si>
  <si>
    <t>1126922-58-LE22</t>
  </si>
  <si>
    <t>43256791-4f31-411d-a810-60a3bcd43e82</t>
  </si>
  <si>
    <t>1126922-15-CL24</t>
  </si>
  <si>
    <t>RBD 7924 GENERAL PG02 MONTAJE E INSTALACION DE ESCUELA MODULAR PARA SAN ANDRES DE TEGUALDA DE FRESIA</t>
  </si>
  <si>
    <t>1126922-1971-SE22</t>
  </si>
  <si>
    <t>8338b6da-06da-4129-abed-caf9cad34ef1</t>
  </si>
  <si>
    <t>1126922-3-CL23</t>
  </si>
  <si>
    <t>Suministro de Materiales de Oficina y Enseñanza</t>
  </si>
  <si>
    <t>1126922-55-LQ22</t>
  </si>
  <si>
    <t>56709692-d899-4075-807c-0774eac72942</t>
  </si>
  <si>
    <t>1126922-27-CL22</t>
  </si>
  <si>
    <t>Montaje y Arriendo de Carpa Escuela Claudio Matte</t>
  </si>
  <si>
    <t>1126922-37-LE22</t>
  </si>
  <si>
    <t>464b56cf-725c-4a0e-bfbe-35e33bc24a25</t>
  </si>
  <si>
    <t>1126922-28-CL22</t>
  </si>
  <si>
    <t>Montaje y Arriendo Esc. Gabriela Mistral</t>
  </si>
  <si>
    <t>1126922-43-LP22</t>
  </si>
  <si>
    <t>9e7812a7-7d85-4677-8da4-28706d727c0a</t>
  </si>
  <si>
    <t>1126922-4-CL23</t>
  </si>
  <si>
    <t>SUMINISTRO DE COLACIONES DE EE</t>
  </si>
  <si>
    <t>1126922-56-LE22</t>
  </si>
  <si>
    <t>9eebc098-317c-45f2-9aaf-f246fa2867c2</t>
  </si>
  <si>
    <t>1126922-26-CL22</t>
  </si>
  <si>
    <t>OBRA DE CONSERVACIÓN DE INFRAESTRUCTURA EN SAN ANDRÉS DE TEGUALDA, COMUNA DE FRESIA, DEL SERVICIO LO</t>
  </si>
  <si>
    <t>1126922-85-LR21</t>
  </si>
  <si>
    <t>50d9cabd-135e-4ef4-a7fa-e8100b1d99b1</t>
  </si>
  <si>
    <t>1126922-24-CL22</t>
  </si>
  <si>
    <t>SUMINISTRO DE MANTENCION PARA SLEP LLANQUIHUE</t>
  </si>
  <si>
    <t>1126922-21-LR22</t>
  </si>
  <si>
    <t>68722627-c1b7-47a9-974f-634c91138031</t>
  </si>
  <si>
    <t>1126922-25-CL22</t>
  </si>
  <si>
    <t>b24f73fd-e868-4e00-87ce-6996bdb5cf0e</t>
  </si>
  <si>
    <t>1126922-23-CL22</t>
  </si>
  <si>
    <t>OBRAS DE MANTENCIÓN LICEO CARLOS IBAÑEZ DEL CAMPO</t>
  </si>
  <si>
    <t>1126922-29-LE22</t>
  </si>
  <si>
    <t>1ca1db71-6c19-4d16-8954-31b5f36cf850</t>
  </si>
  <si>
    <t>1126922-22-CL22</t>
  </si>
  <si>
    <t>MANTENCION INFRAESTRUCTURA ESC. RURAL PALIHUE</t>
  </si>
  <si>
    <t>1126922-33-LP22</t>
  </si>
  <si>
    <t>7d7b1b30-170b-43cc-a115-f6f66017ad53</t>
  </si>
  <si>
    <t>1126922-19-CL22</t>
  </si>
  <si>
    <t>OBRA CONSERVACION ESC. CLAUDIO MATTE</t>
  </si>
  <si>
    <t>1126922-84-LR21</t>
  </si>
  <si>
    <t>68085b58-420e-4b1a-8de2-5ba6b2a89183</t>
  </si>
  <si>
    <t>1126922-18-CL22</t>
  </si>
  <si>
    <t>MEJORAMIENTO ESCUELA RURAL LAS CAMELIAS</t>
  </si>
  <si>
    <t>1126922-16-LP22</t>
  </si>
  <si>
    <t>e9d44ed2-3806-4132-96de-7f47c2cfa475</t>
  </si>
  <si>
    <t>1126922-20-CL22</t>
  </si>
  <si>
    <t>MONTAJE Y ARRIENDO CARPA SOBRE ESCUELA CRISTO REY</t>
  </si>
  <si>
    <t>1126922-28-LP22</t>
  </si>
  <si>
    <t>4d2d7832-d840-44ba-9a86-f2daa630ff8c</t>
  </si>
  <si>
    <t>1126922-21-CL22</t>
  </si>
  <si>
    <t>Servicio Guardias Seguridad SLEP Llanquihue</t>
  </si>
  <si>
    <t>1126922-32-LE22</t>
  </si>
  <si>
    <t>77.849.960-6</t>
  </si>
  <si>
    <t>VILLALOBOS ASOCIADOS LIMITADA</t>
  </si>
  <si>
    <t>34b1f83d-1828-43ff-92a2-d40c0570181b</t>
  </si>
  <si>
    <t>1126922-17-CL22</t>
  </si>
  <si>
    <t>SUMINISTRO DE LEÑA PARA CALEFACCIÓN PARA LOS ESTAB</t>
  </si>
  <si>
    <t>1126922-26-LP22</t>
  </si>
  <si>
    <t>10.165.152-5</t>
  </si>
  <si>
    <t>JORGE RENE HERNANDEZ ANTIPA</t>
  </si>
  <si>
    <t>153487bd-cf8e-4b45-8cac-79e6ed1a373d</t>
  </si>
  <si>
    <t>1126922-14-CL22</t>
  </si>
  <si>
    <t>SERVICIO DE ASESORIA INSPECCION TECNICA DE OBRAS</t>
  </si>
  <si>
    <t>1126922-86-LE21</t>
  </si>
  <si>
    <t>40102f3c-96d0-44d3-b8b1-5d5732595192</t>
  </si>
  <si>
    <t>1126922-11-CL22</t>
  </si>
  <si>
    <t>MANTENIMIENTO INFRAESTRUCTURA COL. NUEVA BRAUNAU</t>
  </si>
  <si>
    <t>1126922-9-LE22</t>
  </si>
  <si>
    <t>76.031.284-3</t>
  </si>
  <si>
    <t>CRISTIAN AUGUSTO CORREA OPAZO EMPRESA INDIVIDUAL RESPONSABILIDAD LIMIT</t>
  </si>
  <si>
    <t>72adf5cf-57b2-4cac-b99d-39ff8534b50b</t>
  </si>
  <si>
    <t>1126922-12-CL22</t>
  </si>
  <si>
    <t>Convenio Suministro de Petróleo para calefacción</t>
  </si>
  <si>
    <t>1126922-27-LP22</t>
  </si>
  <si>
    <t>94186585-e0b9-4099-b868-27d67a5d46f5</t>
  </si>
  <si>
    <t>1126922-13-CL22</t>
  </si>
  <si>
    <t>EVALUACIÓN MÉDICA PARA ALUMNOS</t>
  </si>
  <si>
    <t>1126922-11-LE22</t>
  </si>
  <si>
    <t>10fd45d6-a8db-4afe-a7c3-1970c2bfea5b</t>
  </si>
  <si>
    <t>1126922-13-CL24</t>
  </si>
  <si>
    <t>77.064.362-7</t>
  </si>
  <si>
    <t>SOCIEDAD MEDICA PLASENCIO SOTO LIMITADA</t>
  </si>
  <si>
    <t>a5d7440d-eff6-4054-a7a4-8902f65cfca5</t>
  </si>
  <si>
    <t>1126922-15-CL22</t>
  </si>
  <si>
    <t>SUMINISTRO PARA INSUMOS COMPUTACIONALES</t>
  </si>
  <si>
    <t>1126922-10-LP22</t>
  </si>
  <si>
    <t>9b059a46-1bc0-4190-a1b5-d6ed281495cc</t>
  </si>
  <si>
    <t>1126922-16-CL22</t>
  </si>
  <si>
    <t>SUMINISTRO TRANSPORTES Y ABASTECIMIENTO DE AGUA</t>
  </si>
  <si>
    <t>1126922-14-LE22</t>
  </si>
  <si>
    <t>2bf403b6-4cd0-42ba-afa4-797c6461486c</t>
  </si>
  <si>
    <t>1126922-6-CL22</t>
  </si>
  <si>
    <t>1126922-79-LP21</t>
  </si>
  <si>
    <t>916ad644-64eb-45e9-8509-fc7bb4d6470a</t>
  </si>
  <si>
    <t>1126922-7-CL22</t>
  </si>
  <si>
    <t>SUMINISTRO DE SERVICIOS MENORES E INSTALACIÓN</t>
  </si>
  <si>
    <t>1126922-1-LR22</t>
  </si>
  <si>
    <t>76.358.314-7</t>
  </si>
  <si>
    <t>Empresa Constructora Venegas Riquelme</t>
  </si>
  <si>
    <t>1ad6d4b9-0e73-41ea-9052-070450e7c9c5</t>
  </si>
  <si>
    <t>1126922-8-CL22</t>
  </si>
  <si>
    <t>SUMINISTRO MANTENCION DE PINTURAS PARA EE</t>
  </si>
  <si>
    <t>1126922-4-LR22</t>
  </si>
  <si>
    <t>OSCAR RENE SEGUNDO GONZALEZ MANCILLA</t>
  </si>
  <si>
    <t>b63f99da-c161-45e3-bdf2-84da6f01e55a</t>
  </si>
  <si>
    <t>1126922-4-CL22</t>
  </si>
  <si>
    <t>SUMINISTRO MANTENCION AREAS VERDES</t>
  </si>
  <si>
    <t>1126922-3-LQ22</t>
  </si>
  <si>
    <t>f7e0013c-5768-44f5-9a0f-40ebbb4aa59a</t>
  </si>
  <si>
    <t>1126922-2-CL22</t>
  </si>
  <si>
    <t>PROVISIÓN E INSTALACIÓN VENTANAS ESC. RICARDO ROTH</t>
  </si>
  <si>
    <t>1126922-7-LE22</t>
  </si>
  <si>
    <t>15.896.459-7</t>
  </si>
  <si>
    <t>ARMIN ALEJANDRO ZUMELZU GARAY</t>
  </si>
  <si>
    <t>242ed3c4-aa6e-4ea0-b306-d2559bf3721c</t>
  </si>
  <si>
    <t>1126922-3-CL22</t>
  </si>
  <si>
    <t>OBRA CONSERVACION ESC. BERNARDO PHILIPPI</t>
  </si>
  <si>
    <t>1126922-81-LE21</t>
  </si>
  <si>
    <t>76.205.498-1</t>
  </si>
  <si>
    <t>INGENIERÍA Y CONSTRUCCIÓN AUTOMÓ SPA</t>
  </si>
  <si>
    <t>382a0bff-6178-4b0a-a5b5-51f76cce97cc</t>
  </si>
  <si>
    <t>1126922-9-CL22</t>
  </si>
  <si>
    <t>SERVICIO DE ASEO EN OFICINAS DEL SERVICIO LOCAL</t>
  </si>
  <si>
    <t>1126922-82-LE21</t>
  </si>
  <si>
    <t>77.997.300-k</t>
  </si>
  <si>
    <t>FUMISERVI SUR LTDA</t>
  </si>
  <si>
    <t>ae170498-11e0-41f1-b240-bde79ff148ac</t>
  </si>
  <si>
    <t>1126922-32-CL21</t>
  </si>
  <si>
    <t>Obra de Conservación en Escuela Grupo Escolar</t>
  </si>
  <si>
    <t>1126922-58-LR21</t>
  </si>
  <si>
    <t>70e0d17d-4ceb-463a-88db-3242384164f3</t>
  </si>
  <si>
    <t>1126922-31-CL22</t>
  </si>
  <si>
    <t>OBRA DE CONSERVACIÓN DE INFRAESTRUCTURA EN ESCUELA BÁSICA FRESIA DEL SERVICIO LOCAL DE EDUCACIÓN PÚB</t>
  </si>
  <si>
    <t>1126922-49-LR21</t>
  </si>
  <si>
    <t>76.534.632-0</t>
  </si>
  <si>
    <t>INMOBILIARIA LOS MAITENES SPA</t>
  </si>
  <si>
    <t>838c463e-21f2-4073-95ee-5a81c741daf7</t>
  </si>
  <si>
    <t>1126922-10-CL22</t>
  </si>
  <si>
    <t>Suministro e instalación de Cierros Perimetrales</t>
  </si>
  <si>
    <t>1126922-64-LR21</t>
  </si>
  <si>
    <t>18addedb-2059-47da-b1eb-e49a9fa56254</t>
  </si>
  <si>
    <t>1126922-31-CL21</t>
  </si>
  <si>
    <t>OBRA CONSERVACIÓN PARA JARDIN INFANTIL LICARAYEN</t>
  </si>
  <si>
    <t>1126922-51-LP21</t>
  </si>
  <si>
    <t>76.571.692-6</t>
  </si>
  <si>
    <t>eTrend</t>
  </si>
  <si>
    <t>cd9b4fdb-053a-4c14-8632-b861cea3a9d6</t>
  </si>
  <si>
    <t>1126922-30-CL21</t>
  </si>
  <si>
    <t>ARRIENDO DE LICENCIAS ANTIVIRUS SLEP</t>
  </si>
  <si>
    <t>1126922-60-LE21</t>
  </si>
  <si>
    <t>8404c984-4e8f-4c9a-b85f-c2990f993bf3</t>
  </si>
  <si>
    <t>1126922-29-CL21</t>
  </si>
  <si>
    <t>ARRIENDO DE LICENCIAS OFFICE</t>
  </si>
  <si>
    <t>TICHILE REVENTA DE SOFTWARE Y HARDWARE LIMITADA</t>
  </si>
  <si>
    <t>40edb17d-c604-4c5b-9d0f-d5b9022f4fd7</t>
  </si>
  <si>
    <t>1126922-24-CL21</t>
  </si>
  <si>
    <t>ARRIENDO CON INSTALACIÓN DE CARPA IMPERMEABLE</t>
  </si>
  <si>
    <t>1126922-50-LE21</t>
  </si>
  <si>
    <t>12.709.471-3</t>
  </si>
  <si>
    <t>CESAR EDUARDO OJEDA AROCA</t>
  </si>
  <si>
    <t>b737615e-a9a9-4abe-847a-0cfd801c5ad9</t>
  </si>
  <si>
    <t>1126922-26-CL21</t>
  </si>
  <si>
    <t>Evaluación y control médico de especialidades.</t>
  </si>
  <si>
    <t>1126922-25-LP21</t>
  </si>
  <si>
    <t>76.245.360-6</t>
  </si>
  <si>
    <t>CARLOS GONZALEZ KANTER Y COMPANIA LIMITADA</t>
  </si>
  <si>
    <t>1df5458e-774d-41e1-9cea-c87f0dc73d33</t>
  </si>
  <si>
    <t>1126922-25-CL21</t>
  </si>
  <si>
    <t>Ss de arriendo de impresora multifuncionales SLEP</t>
  </si>
  <si>
    <t>1126922-29-LE21</t>
  </si>
  <si>
    <t>0bfc0b0e-d12d-4148-b385-437c2557a2f8</t>
  </si>
  <si>
    <t>1126922-5-CL22</t>
  </si>
  <si>
    <t>CS MANTENCIÓN, RECARGA Y ADQUISICIÓN DE EXTINTORES</t>
  </si>
  <si>
    <t>1126922-30-LE21</t>
  </si>
  <si>
    <t>14.569.329-2</t>
  </si>
  <si>
    <t>Sergio Leonardo Huenupi Soto</t>
  </si>
  <si>
    <t>2c109c88-1477-4348-bff7-e2987deb2b37</t>
  </si>
  <si>
    <t>1126922-18-CL21</t>
  </si>
  <si>
    <t>036 CONTRATACION DE SERVICIO DE TRANSPORTE ESCOLAR FRESIA</t>
  </si>
  <si>
    <t>1126922-491-SE21</t>
  </si>
  <si>
    <t>38e0ea7e-6c2c-42ce-8e8e-aaef51159ca2</t>
  </si>
  <si>
    <t>1126922-23-CL21</t>
  </si>
  <si>
    <t>CONTRATO SUMINISTRO SERVICIOS MENORES COMUNA DE PUERTO VARAS</t>
  </si>
  <si>
    <t>1126922-21-LP21</t>
  </si>
  <si>
    <t>8c16faac-5ff4-4c9e-8f2e-cdf331ce4f47</t>
  </si>
  <si>
    <t>1126922-4-CL21</t>
  </si>
  <si>
    <t>SUMINISTRO DE PETRÓLEO PARA CALEFACCIÓN</t>
  </si>
  <si>
    <t>1126922-20-LE21</t>
  </si>
  <si>
    <t>132580a1-76a0-479d-944e-20f095f7d01a</t>
  </si>
  <si>
    <t>1126922-23-CL24</t>
  </si>
  <si>
    <t>CONTRATO SUMINISTRO DE SANITIZACION Y PLAGAS</t>
  </si>
  <si>
    <t>1126922-12-LE21</t>
  </si>
  <si>
    <t>1731ec19-097a-495b-bd2d-c6ca73eae903</t>
  </si>
  <si>
    <t>1126922-24-CL24</t>
  </si>
  <si>
    <t>76.938.199-6</t>
  </si>
  <si>
    <t>CONTROL DE PLAGAS Y DESINFECCIONES DAVID JIMENEZ E.I.R.L.</t>
  </si>
  <si>
    <t>04570b40-b935-4188-8789-09d801cee2ee</t>
  </si>
  <si>
    <t>1126922-25-CL24</t>
  </si>
  <si>
    <t>CONTRATO SUMINISTRO SERVICIOS MENORES COMUNA DE FRESIA</t>
  </si>
  <si>
    <t>1126922-15-LQ21</t>
  </si>
  <si>
    <t>G &amp; C CONSTRUCCION Y SERVICIOS SPA</t>
  </si>
  <si>
    <t>635319ca-0fe3-4f14-a264-e824a6d08d60</t>
  </si>
  <si>
    <t>1126922-28-CL21</t>
  </si>
  <si>
    <t>1126922-6-LQ21</t>
  </si>
  <si>
    <t>33baa356-bdf2-4b8b-a93d-9d6dbb43554b</t>
  </si>
  <si>
    <t>1126922-27-CL21</t>
  </si>
  <si>
    <t>CONTRATO SUMINISTRO SERVICIOS MENORES COMUNA DE LLANQUIHUE</t>
  </si>
  <si>
    <t>1126922-4-LQ21</t>
  </si>
  <si>
    <t>780f8a7d-4787-4cfc-9cd1-b354abd5bef0</t>
  </si>
  <si>
    <t>1126922-8-CL21</t>
  </si>
  <si>
    <t>036 SERVICIO DE TRANSPORTE ESCOLAR PARA FRESIA</t>
  </si>
  <si>
    <t>1126922-10-LQ21</t>
  </si>
  <si>
    <t>b95e880b-9fea-4eaf-98bc-ffa54ff96cc5</t>
  </si>
  <si>
    <t>1126922-6-CL21</t>
  </si>
  <si>
    <t>76.246.755-0</t>
  </si>
  <si>
    <t>DISTRIBUIDORA MARCOS EL 46 S. A.</t>
  </si>
  <si>
    <t>ee3b4967-f28d-4256-a876-cbeaa341025e</t>
  </si>
  <si>
    <t>1126922-7-CL21</t>
  </si>
  <si>
    <t>78a16b87-7841-43a4-b266-a1940e7c0c9d</t>
  </si>
  <si>
    <t>1126922-9-CL21</t>
  </si>
  <si>
    <t>RODRIGO GONZALO OYARZO GOMEZ</t>
  </si>
  <si>
    <t>1fe72d6d-ec84-420b-80dd-dd1d1ef1c37f</t>
  </si>
  <si>
    <t>1126922-16-CL21</t>
  </si>
  <si>
    <t>035 SERVICIO DE TRANSPORTE ESCOLAR PARA FRUTILLAR</t>
  </si>
  <si>
    <t>1126922-9-LQ21</t>
  </si>
  <si>
    <t>3d82d66b-8b1f-48a7-b946-266081e0cb7b</t>
  </si>
  <si>
    <t>1126922-12-CL21</t>
  </si>
  <si>
    <t>ba99d64f-5e81-40f1-beeb-faea40bd9492</t>
  </si>
  <si>
    <t>1126922-10-CL21</t>
  </si>
  <si>
    <t>CONTRATACION DIRECTA DE SERVICIO DE TRANSPORTE PARA RECORRIDO DE LA COMUNA DE FRESIA.</t>
  </si>
  <si>
    <t>1126922-101-SE21</t>
  </si>
  <si>
    <t>5ac3230e-f823-4938-bbe9-37c772d7236a</t>
  </si>
  <si>
    <t>1126922-11-CL21</t>
  </si>
  <si>
    <t>036 CONTRATACION DE SERVICIO DE TRANSPORTE ESCOLAR</t>
  </si>
  <si>
    <t>1126922-100-SE21</t>
  </si>
  <si>
    <t>6be5de4b-9c68-4581-af4e-784ba718a88d</t>
  </si>
  <si>
    <t>1126922-19-CL21</t>
  </si>
  <si>
    <t>034 SERVICIO DE TRANSPORTE ESCOLAR LLANQUIHUE</t>
  </si>
  <si>
    <t>1126922-14-LQ21</t>
  </si>
  <si>
    <t>9.458.482-5</t>
  </si>
  <si>
    <t>Abel Vallejos</t>
  </si>
  <si>
    <t>58a63fb9-9ab8-4870-b62c-4f57d09ec335</t>
  </si>
  <si>
    <t>1126922-20-CL21</t>
  </si>
  <si>
    <t>3974b408-d36c-41a1-b8a4-ee450f0cd3cb</t>
  </si>
  <si>
    <t>1126922-21-CL21</t>
  </si>
  <si>
    <t>9.082.764-2</t>
  </si>
  <si>
    <t>MIRTA BERNARDITA TECAS VILLARROEL</t>
  </si>
  <si>
    <t>28182c49-7754-4ce7-a2d6-0597d2b514b2</t>
  </si>
  <si>
    <t>1126922-17-CL21</t>
  </si>
  <si>
    <t>035 CONTRATACION DE SERVICIO DE TRANSPORTE ESCOLAR FRUTILLAR</t>
  </si>
  <si>
    <t>1126922-117-SE21</t>
  </si>
  <si>
    <t>f9e5dfbd-ca8b-4474-8b53-9febc513bed0</t>
  </si>
  <si>
    <t>1126922-5-CL21</t>
  </si>
  <si>
    <t>859774b3-5363-424d-8b5a-b63a5d39774b</t>
  </si>
  <si>
    <t>1126922-13-CL21</t>
  </si>
  <si>
    <t>8ec81a41-6191-40bb-8812-72bc566b943c</t>
  </si>
  <si>
    <t>1126922-14-CL21</t>
  </si>
  <si>
    <t>b95ee5eb-5150-4665-b08d-8061ef285ba5</t>
  </si>
  <si>
    <t>1126922-15-CL21</t>
  </si>
  <si>
    <t>b5ee9776-8fce-4343-b0c6-ee5fa302e839</t>
  </si>
  <si>
    <t>1126922-22-CL21</t>
  </si>
  <si>
    <t>CONTRATACION DIRECTA DE TRANSPORTE ESCOLAR PARA COMUNA DE LLANQUIHUE.</t>
  </si>
  <si>
    <t>1126922-87-SE21</t>
  </si>
  <si>
    <t>77.127.563-K</t>
  </si>
  <si>
    <t>SOCIEDAD TRANSPORTES M&amp;amp;S LIMITADA</t>
  </si>
  <si>
    <t>fa278cef-4933-40b4-a873-fff84964004d</t>
  </si>
  <si>
    <t>1126922-21-CL24</t>
  </si>
  <si>
    <t>CONTRATO Línea 1, 2 y 3 SUMINISTRO SERVICIOS MENORES COMUNA DE FRUTILLAR</t>
  </si>
  <si>
    <t>1126922-3-LQ21</t>
  </si>
  <si>
    <t>6c7b6026-c3ac-4674-ba3b-832baaabc4b4</t>
  </si>
  <si>
    <t>1126922-22-CL24</t>
  </si>
  <si>
    <t>SERVICIO DE ASEO PARA OFICINAS DEL SLEP LLANQUIHUE</t>
  </si>
  <si>
    <t>1126922-2-LE20</t>
  </si>
  <si>
    <t>1635309c-1c15-460d-8505-12a5b25c06bc</t>
  </si>
  <si>
    <t>1126922-3-CL21</t>
  </si>
  <si>
    <t>SERVICIO DE GUARDIAS DE SEGURIDAD PARA EL SERVICIO LOCAL DE EDUCACIÓN PÚBLICO</t>
  </si>
  <si>
    <t>1126922-3-LE20</t>
  </si>
  <si>
    <t>30-00-2020</t>
  </si>
  <si>
    <t>92443f39-ef4d-4359-bb57-139c1626e00f</t>
  </si>
  <si>
    <t>1126922-2-CL21</t>
  </si>
  <si>
    <t>4c7271fc-65e2-4556-8f0e-01463731bdf0</t>
  </si>
  <si>
    <t>1126922-1-CL21</t>
  </si>
  <si>
    <t>79a83d1c-697f-42b7-ba9c-f8f44bacde19</t>
  </si>
  <si>
    <t>LOSLIBERTADORES.xlsx</t>
  </si>
  <si>
    <t>1436733-1-CL25</t>
  </si>
  <si>
    <t>Suministro de servicio de transporte para salidas pedagogicas</t>
  </si>
  <si>
    <t>1436733-41-AG25</t>
  </si>
  <si>
    <t>77.879.155-2</t>
  </si>
  <si>
    <t>TRANSPORTES TRAVEL PLUSS SPA</t>
  </si>
  <si>
    <t>Compras y licitaciones P02</t>
  </si>
  <si>
    <t>Los Libertadores</t>
  </si>
  <si>
    <t>46772115-6ba2-4da9-8b34-8a156a7685c2</t>
  </si>
  <si>
    <t>1305541-2-CL25</t>
  </si>
  <si>
    <t>CONTRATO DE SUMINISTRO DE MANTENCIONES MENORES Y ATENCIÓN DE EMERGENCIAS PARA LOS ESTABLECIMIENTOS E</t>
  </si>
  <si>
    <t>1305541-20-LR24</t>
  </si>
  <si>
    <t>12.284.841-8</t>
  </si>
  <si>
    <t>JUAN ANDRÉS RIVAS CORREA</t>
  </si>
  <si>
    <t>COMPRAS Y LICITACIONES</t>
  </si>
  <si>
    <t>6490524b-47b0-4857-9eef-4262e2e583a2</t>
  </si>
  <si>
    <t>1305541-1-CL24</t>
  </si>
  <si>
    <t>SERVICIO DE ASEO DEPENDENCIA SLEP LOS LIBERTADORES</t>
  </si>
  <si>
    <t>1305541-8-LE24</t>
  </si>
  <si>
    <t>78.289.660-1</t>
  </si>
  <si>
    <t>AB SAMI SERVICIOS INTEGRADOS LIMITADA</t>
  </si>
  <si>
    <t>2f348b38-2548-460b-bb59-3b3eb737cd0c</t>
  </si>
  <si>
    <t>MAGALLANES.xlsx</t>
  </si>
  <si>
    <t>1233613-14-CL25</t>
  </si>
  <si>
    <t>CONSERVACIÓN LICEO POLIVALENTE SARA BRAUN</t>
  </si>
  <si>
    <t>1233613-66-LP25</t>
  </si>
  <si>
    <t>76.436.177-6</t>
  </si>
  <si>
    <t>CONSTRUCCIONES A.R.C. SPA</t>
  </si>
  <si>
    <t>Servicio Local de Educación Pública Magallanes</t>
  </si>
  <si>
    <t>Magallanes</t>
  </si>
  <si>
    <t>72b076f5-76c0-4370-9533-32d788a6f5c4</t>
  </si>
  <si>
    <t>1233613-13-CL25</t>
  </si>
  <si>
    <t>CONSERVACIÓN ESCUELA ESPECIAL ROTARIO PAUL HARRIS</t>
  </si>
  <si>
    <t>1233613-59-LP25</t>
  </si>
  <si>
    <t>7ff95f6b-26da-433c-af49-1c3105a70b36</t>
  </si>
  <si>
    <t>1233613-12-CL25</t>
  </si>
  <si>
    <t>CONSERVACIÓN ESCUELA REPUBLICA DE CROACIA</t>
  </si>
  <si>
    <t>1233613-51-LP25</t>
  </si>
  <si>
    <t>10.637.002-8</t>
  </si>
  <si>
    <t>ALEX WALDEMAR DIAZ SANHUEZA</t>
  </si>
  <si>
    <t>58564c09-e257-4a6e-9ff0-17f6e00eee1f</t>
  </si>
  <si>
    <t>1233613-10-CL25</t>
  </si>
  <si>
    <t>SERVICIO CORRECTIVO EMERGENCIA</t>
  </si>
  <si>
    <t>1233613-41-LR25</t>
  </si>
  <si>
    <t>76.195.694-9</t>
  </si>
  <si>
    <t>TECNOLOGIA INGENIERIA Y CALEFACCION CENTRAL Y COMPANIA LIMITADA</t>
  </si>
  <si>
    <t>11baf0eb-6bc9-4261-bfb3-0f88ba3346fa</t>
  </si>
  <si>
    <t>1233613-7-CL25</t>
  </si>
  <si>
    <t>SERVICIO DE TRANSPORTE ESCOLAR 2025</t>
  </si>
  <si>
    <t>1233613-9-LP25</t>
  </si>
  <si>
    <t>12.307.931-0</t>
  </si>
  <si>
    <t>MARIO ENRIQUE CATRIAO CÁRDENAS</t>
  </si>
  <si>
    <t>82c6ab17-5de2-43c8-b1b5-d236e54e83f1</t>
  </si>
  <si>
    <t>1233613-6-CL25</t>
  </si>
  <si>
    <t>10.075.822-9</t>
  </si>
  <si>
    <t>CECILIA BEATRIZ MIRANDA MONDACA</t>
  </si>
  <si>
    <t>a04b9b57-3ac4-42e1-8d5f-4466e640dc24</t>
  </si>
  <si>
    <t>1233613-15-CL25</t>
  </si>
  <si>
    <t>Orden de Compra generada por Trato Directo ID 1233613-16-FTD25</t>
  </si>
  <si>
    <t>1233613-305-TD25</t>
  </si>
  <si>
    <t>d8d0f80d-b1d2-4cb2-84a5-6ce6b1e0234c</t>
  </si>
  <si>
    <t>1233613-4-CL25</t>
  </si>
  <si>
    <t>SERVICIO DE INTERNET DEDICADO</t>
  </si>
  <si>
    <t>1233613-7-LP25</t>
  </si>
  <si>
    <t>e30757be-98e2-464b-bfe7-58a315243f81</t>
  </si>
  <si>
    <t>1233613-5-CL25</t>
  </si>
  <si>
    <t>SERVICIO DE ARRIENDO DE CÁMARAS</t>
  </si>
  <si>
    <t>1233613-8-B225</t>
  </si>
  <si>
    <t>76.998.306-6</t>
  </si>
  <si>
    <t>SOLUCIONES INTEGRALES SPYNET SPA</t>
  </si>
  <si>
    <t>5949b3cd-2db3-40f5-9b85-9d4df711bbe6</t>
  </si>
  <si>
    <t>1233613-3-CL25</t>
  </si>
  <si>
    <t>CONSERVACIÓN LICEO POLITECNICO LUIS CRUZ MARTINEZ</t>
  </si>
  <si>
    <t>1233613-5-LP25</t>
  </si>
  <si>
    <t>846adbeb-f0f7-47f9-9f5f-761b425dd3cc</t>
  </si>
  <si>
    <t>1233613-9-CL25</t>
  </si>
  <si>
    <t>ARRIENDO PANTALLAS TACTILES PARA ESTABLECIMIENTOS</t>
  </si>
  <si>
    <t>1233613-131-LR24</t>
  </si>
  <si>
    <t>76.359.312-6</t>
  </si>
  <si>
    <t>AURA XD SPA</t>
  </si>
  <si>
    <t>c505a813-5170-40d5-b5cf-49626c6df1a6</t>
  </si>
  <si>
    <t>1233613-34-CL24</t>
  </si>
  <si>
    <t>HABILITACIÓN DE ESPACIOS LICEO SARA BRAUN - Readjudicada en Id 1233613-111-R124</t>
  </si>
  <si>
    <t>1233613-111-LE24</t>
  </si>
  <si>
    <t>76.862.625-1</t>
  </si>
  <si>
    <t>SERVICIOS DE ASESORÍA Y CONSTRUCCIÓN DACOSUR SPA</t>
  </si>
  <si>
    <t>148039aa-8cf1-426f-838d-8608589d7c18</t>
  </si>
  <si>
    <t>1233613-2-CL25</t>
  </si>
  <si>
    <t>GRAN COMPRA ASEO</t>
  </si>
  <si>
    <t>1233613-1894-CM24</t>
  </si>
  <si>
    <t>79.722.860-5</t>
  </si>
  <si>
    <t>WINKLER LIMITADA</t>
  </si>
  <si>
    <t>04a2b517-c510-41c3-89bb-72ea49008504</t>
  </si>
  <si>
    <t>1233613-36-CL24</t>
  </si>
  <si>
    <t>KITS DOCENTES Y ALUMNOS DE SLEP MAGALLANES</t>
  </si>
  <si>
    <t>1233613-135-LQ24</t>
  </si>
  <si>
    <t>8.588.169-8</t>
  </si>
  <si>
    <t>IVÁN DAMIR STIPICIC MATIC</t>
  </si>
  <si>
    <t>f9a01110-821b-4d68-acb9-f81ede13abde</t>
  </si>
  <si>
    <t>1233613-35-CL24</t>
  </si>
  <si>
    <t>HABILITACIÓN DE ESPACIOS ESCUELA JUAN LADRILLEROS</t>
  </si>
  <si>
    <t>1233613-110-LE24</t>
  </si>
  <si>
    <t>78.031.206-8</t>
  </si>
  <si>
    <t>INZA SPA</t>
  </si>
  <si>
    <t>f1833a0e-3c0e-4b8a-9350-86f1d0226e4a</t>
  </si>
  <si>
    <t>1233613-32-CL24</t>
  </si>
  <si>
    <t>CONSERVACIÓN ESCUELA DELLAMIRA REBECA AGUILAR</t>
  </si>
  <si>
    <t>1233613-99-LQ24</t>
  </si>
  <si>
    <t>77.516.053-5</t>
  </si>
  <si>
    <t>PURO CAMPO SPA</t>
  </si>
  <si>
    <t>a48d3a9c-557f-4ca4-9ace-fcfb9c54cff7</t>
  </si>
  <si>
    <t>1233613-31-CL24</t>
  </si>
  <si>
    <t>CONSERVACIÓN ESCUELA BAUDILIA AVENDAÑO DE YOUSUFF</t>
  </si>
  <si>
    <t>1233613-97-LP24</t>
  </si>
  <si>
    <t>77.747.821-4</t>
  </si>
  <si>
    <t>PATAGONIA AUSTRAL SPA</t>
  </si>
  <si>
    <t>a4ec86a1-a89d-4cfc-8e5d-fdea1d89ea85</t>
  </si>
  <si>
    <t>1233613-28-CL24</t>
  </si>
  <si>
    <t>SOFTWARE DE GESTIÓN DE PROCESOS</t>
  </si>
  <si>
    <t>1233613-96-LE24</t>
  </si>
  <si>
    <t>544e888e-eb7b-46f4-bf9a-2862b601b15b</t>
  </si>
  <si>
    <t>1233613-27-CL24</t>
  </si>
  <si>
    <t>CONSERVACIÓN EDIFICIO ADMINISTRACIÓN</t>
  </si>
  <si>
    <t>1233613-83-R124</t>
  </si>
  <si>
    <t>76.926.041-2</t>
  </si>
  <si>
    <t>CONSTRUCTORA LEÑADURA SPA</t>
  </si>
  <si>
    <t>699aa8be-b7a4-458a-acef-dfc8f0d7a7c2</t>
  </si>
  <si>
    <t>1233613-26-CL24</t>
  </si>
  <si>
    <t>CONSERVACIÓN EDIFICIO ADMINISTRACIÓN - Readjudicada en Id 1233613-83-R124</t>
  </si>
  <si>
    <t>1233613-83-LE24</t>
  </si>
  <si>
    <t>97a95722-f933-4eb3-93e9-d82710ede228</t>
  </si>
  <si>
    <t>1233613-25-CL24</t>
  </si>
  <si>
    <t>SERVICIO DE APOYO OFICINA CENTRAL</t>
  </si>
  <si>
    <t>1233613-75-LP24</t>
  </si>
  <si>
    <t>76.099.034-5</t>
  </si>
  <si>
    <t>CAPACITACION OSCAR VARGAS CARDENAS E.I.R.L.</t>
  </si>
  <si>
    <t>814123a3-de52-419f-aeb8-57418ab88d74</t>
  </si>
  <si>
    <t>1233613-33-CL24</t>
  </si>
  <si>
    <t>TRANSPORTE DE CARGA TERRESTRE Y AEREA - Readjudicada en Id 1233613-47-R124</t>
  </si>
  <si>
    <t>1233613-47-LP24</t>
  </si>
  <si>
    <t>76.491.991-2</t>
  </si>
  <si>
    <t>AIR EXPRESS CARGO SpA</t>
  </si>
  <si>
    <t>28875776-5ef5-4898-837c-5cccb640b3bb</t>
  </si>
  <si>
    <t>1233613-24-CL24</t>
  </si>
  <si>
    <t>ÉQUIPOS TECNOLÓGICOS</t>
  </si>
  <si>
    <t>1233613-16-LE23</t>
  </si>
  <si>
    <t>77.205.056-9</t>
  </si>
  <si>
    <t>VENTAS EDISON EDUARDO ELOS BASTIAS E.I.R.L.</t>
  </si>
  <si>
    <t>57529094-86ef-43b2-a5c3-87ece9684693</t>
  </si>
  <si>
    <t>1233613-29-CL24</t>
  </si>
  <si>
    <t>SERVICIOS DE EVENTOS PARA EE - Readjudicada en Id 1233613-87-R124</t>
  </si>
  <si>
    <t>1233613-87-LE24</t>
  </si>
  <si>
    <t>10.472.016-1</t>
  </si>
  <si>
    <t>GERARDO ANDRÉS OVALLE MANCILLA</t>
  </si>
  <si>
    <t>24e775f0-a483-43d3-99ab-a2055fb0f3ea</t>
  </si>
  <si>
    <t>1233613-30-CL24</t>
  </si>
  <si>
    <t>SERVICIOS DE EVENTOS PARA EE</t>
  </si>
  <si>
    <t>1233613-87-R124</t>
  </si>
  <si>
    <t>76.887.337-2</t>
  </si>
  <si>
    <t>SOCIEDAD VS PRODUCCIONES LIMITADA</t>
  </si>
  <si>
    <t>d8641756-e2f4-4ab1-b964-19d9618e5856</t>
  </si>
  <si>
    <t>1233613-18-CL24</t>
  </si>
  <si>
    <t>17.236.311-3</t>
  </si>
  <si>
    <t>NELSON ADRIAN BAHAMONDE VIVAR</t>
  </si>
  <si>
    <t>f4d2ef0d-f0f7-44e8-a334-fffa226f6091</t>
  </si>
  <si>
    <t>1233613-23-CL24</t>
  </si>
  <si>
    <t>SERVICIO DE RECLUTAMIENTO DE PERSONAL</t>
  </si>
  <si>
    <t>1233613-64-LE24</t>
  </si>
  <si>
    <t>8f895dcb-35c3-4196-be22-4495f3a9fb5c</t>
  </si>
  <si>
    <t>1233613-20-CL24</t>
  </si>
  <si>
    <t>Suministro Artículos Deportivos</t>
  </si>
  <si>
    <t>1233613-21-LQ24</t>
  </si>
  <si>
    <t>a3403a56-f34d-4555-992e-37031381cc32</t>
  </si>
  <si>
    <t>1233613-19-CL24</t>
  </si>
  <si>
    <t>TRANSPORTE DE CARGA TERRESTRE Y AEREA</t>
  </si>
  <si>
    <t>1233613-47-R124</t>
  </si>
  <si>
    <t>12.149.378-0</t>
  </si>
  <si>
    <t>PAULINA ANDREA AZÓCAR ESCALONA</t>
  </si>
  <si>
    <t>75499575-01b4-4c41-a5f0-2b1893d5ff72</t>
  </si>
  <si>
    <t>1233613-22-CL24</t>
  </si>
  <si>
    <t>SUMINISTRO ARTÍCULOS MUSICALES</t>
  </si>
  <si>
    <t>1233613-48-LQ24</t>
  </si>
  <si>
    <t>a7041963-022a-4b19-86d9-9f10cd9a57ef</t>
  </si>
  <si>
    <t>1233613-16-CL24</t>
  </si>
  <si>
    <t>SERVICIO DE ASEO OFICINAS CENTRALES</t>
  </si>
  <si>
    <t>1233613-58-LQ24</t>
  </si>
  <si>
    <t>76.222.339-2</t>
  </si>
  <si>
    <t>SELSUR SPA</t>
  </si>
  <si>
    <t>426ff180-d5cc-4c7d-99b2-bd968fbe105c</t>
  </si>
  <si>
    <t>1233613-15-CL24</t>
  </si>
  <si>
    <t>SERVICIO DE ASEO OFICINA CENTRAL DE PUERTO NATALES</t>
  </si>
  <si>
    <t>77.602.560-7</t>
  </si>
  <si>
    <t>ARANCIBIA MCLEOD Y COMPANIA LIMITADA</t>
  </si>
  <si>
    <t>5469c5d0-5d01-415e-9b73-4e7356c81b7f</t>
  </si>
  <si>
    <t>1233613-21-CL24</t>
  </si>
  <si>
    <t>MANTENIMIENTO Y REPARACION CALEFACCION EE PUQ</t>
  </si>
  <si>
    <t>1233613-55-LE24</t>
  </si>
  <si>
    <t>ebb4fb7e-185e-420e-95a2-70fee7f59a12</t>
  </si>
  <si>
    <t>1233613-14-CL24</t>
  </si>
  <si>
    <t>SUMINISTRO MATERIAL DIDÁCTICO Y SENSORIAL</t>
  </si>
  <si>
    <t>1233613-29-LQ24</t>
  </si>
  <si>
    <t>bf9aa8e5-0903-4f06-99eb-fa062f89ee1d</t>
  </si>
  <si>
    <t>1233613-17-CL24</t>
  </si>
  <si>
    <t>SERVICIO DE MANTENIMIENTO Y REPARACIÓN DE EE</t>
  </si>
  <si>
    <t>1233613-46-LQ24</t>
  </si>
  <si>
    <t>8.747.846-7</t>
  </si>
  <si>
    <t>ROLANDO RODRIGO BAEZ LÓPEZ</t>
  </si>
  <si>
    <t>c7cf1b3d-e946-4355-b14d-374bf0ad744d</t>
  </si>
  <si>
    <t>1233613-12-CL24</t>
  </si>
  <si>
    <t>SUMINISTRO INSUMOS ASEO</t>
  </si>
  <si>
    <t>1233613-35-LQ24</t>
  </si>
  <si>
    <t>82.120.600-6</t>
  </si>
  <si>
    <t>ESTEBAN GUIC Y CIA LTDA</t>
  </si>
  <si>
    <t>0484bd50-c916-4f8e-8705-6cd05579e8f7</t>
  </si>
  <si>
    <t>1233613-11-CL24</t>
  </si>
  <si>
    <t>76.095.840-9</t>
  </si>
  <si>
    <t>COMERCIAL BIOAUSTRAL LIMITADA</t>
  </si>
  <si>
    <t>87b065db-2629-452e-a108-4083fd5a8ad5</t>
  </si>
  <si>
    <t>1233613-13-CL24</t>
  </si>
  <si>
    <t>78.307.990-9</t>
  </si>
  <si>
    <t>COMERCIAL RED OFFICE MAGALLANES LIMITADA</t>
  </si>
  <si>
    <t>af85b903-f3a4-40f7-8f69-a3713edf564e</t>
  </si>
  <si>
    <t>1233613-10-CL24</t>
  </si>
  <si>
    <t>MATERIALES DE OFICINA PARA ESTABLECIMIENTOS</t>
  </si>
  <si>
    <t>1233613-10-LQ24</t>
  </si>
  <si>
    <t>f848a06c-2ed9-4e04-a637-ba06c1e7e67f</t>
  </si>
  <si>
    <t>1233613-9-CL24</t>
  </si>
  <si>
    <t>LEVANTAMIENTO ACTIVO FIJO</t>
  </si>
  <si>
    <t>1233613-31-LP23</t>
  </si>
  <si>
    <t>978ae428-0fd7-4087-a730-3a3bac3fcddc</t>
  </si>
  <si>
    <t>1233613-8-CL25</t>
  </si>
  <si>
    <t>TINTAS Y TONERS ESTABLECIMIENTOS EDUCACIONALES</t>
  </si>
  <si>
    <t>1233613-16-R124</t>
  </si>
  <si>
    <t>76.908.814-8</t>
  </si>
  <si>
    <t>INTELPRINT CHILE SPA</t>
  </si>
  <si>
    <t>0b0ec8a3-5149-4603-969a-c6d1d9888e53</t>
  </si>
  <si>
    <t>1233613-8-CL24</t>
  </si>
  <si>
    <t>1233613-15-LP24</t>
  </si>
  <si>
    <t>a71a8132-8bfa-47ad-8567-6d53d8d19a9b</t>
  </si>
  <si>
    <t>1233613-11-CL25</t>
  </si>
  <si>
    <t>1233613-16-LP24</t>
  </si>
  <si>
    <t>76.244.740-1</t>
  </si>
  <si>
    <t>IMPORTADORA NEW ARK LTDA</t>
  </si>
  <si>
    <t>034994f7-c06f-44a7-896c-cb55abf5a80f</t>
  </si>
  <si>
    <t>1233613-4-CL24</t>
  </si>
  <si>
    <t>LIBRO DE CLASES PARA LOS ESTABLECIMIENTOS</t>
  </si>
  <si>
    <t>1233613-1-LQ24</t>
  </si>
  <si>
    <t>93.002.000-1</t>
  </si>
  <si>
    <t>TALLERES GRAFICOS SMIRNOW S A</t>
  </si>
  <si>
    <t>09b18505-d548-4444-9333-a0d48074fac0</t>
  </si>
  <si>
    <t>1233613-5-CL24</t>
  </si>
  <si>
    <t>SERVICIO MANTENIMIENTO EE MAGALLANES</t>
  </si>
  <si>
    <t>1233613-14-LQ24</t>
  </si>
  <si>
    <t>77.115.842-0</t>
  </si>
  <si>
    <t>CONSTRUCTORA COIRONES LIMITADA</t>
  </si>
  <si>
    <t>89f29c6d-f260-41ad-93da-5fd365090b33</t>
  </si>
  <si>
    <t>1233613-6-CL24</t>
  </si>
  <si>
    <t>INTERNET DEDICADO Y SEGURIDAD EN REDES</t>
  </si>
  <si>
    <t>1233613-33-LE23</t>
  </si>
  <si>
    <t>77.123.870-k</t>
  </si>
  <si>
    <t>COMERCIALIZADORA Y SERVICIOS UNO LIMITADA</t>
  </si>
  <si>
    <t>62a80bfe-bb90-4d14-bf02-8bf66ba1aa99</t>
  </si>
  <si>
    <t>1233613-7-CL24</t>
  </si>
  <si>
    <t>LAPTOP</t>
  </si>
  <si>
    <t>1233613-25-CM24</t>
  </si>
  <si>
    <t>96.693.120-5</t>
  </si>
  <si>
    <t>COMPUTACION E INGENIERIA S A</t>
  </si>
  <si>
    <t>bfc545bb-84c7-40c9-a27c-4c30e3abe33d</t>
  </si>
  <si>
    <t>1233613-2-CL24</t>
  </si>
  <si>
    <t>ARRIENDO DE SERVIDOR VIRTUAL</t>
  </si>
  <si>
    <t>1233613-26-LE23</t>
  </si>
  <si>
    <t>77.349.120-8</t>
  </si>
  <si>
    <t>TECNOLOGIACHILE.COM LIMITADA</t>
  </si>
  <si>
    <t>099421a5-9ca0-4cf4-be49-782f5a4c0d49</t>
  </si>
  <si>
    <t>1233613-3-CL24</t>
  </si>
  <si>
    <t>MANTENIMIENTO EDIFICIO INSTITUCIONAL SLEP MAGALLANES</t>
  </si>
  <si>
    <t>1233613-20-LE23</t>
  </si>
  <si>
    <t>e8ab16c2-1046-41fe-9608-b9d5ac4c8076</t>
  </si>
  <si>
    <t>1233613-6-CL23</t>
  </si>
  <si>
    <t>ARTÍCULOS DE ESCRITORIO Y OTROS</t>
  </si>
  <si>
    <t>1233613-7-LE23</t>
  </si>
  <si>
    <t>162e2cf4-2d35-4a8a-948f-bfc864f72b05</t>
  </si>
  <si>
    <t>1233613-5-CL23</t>
  </si>
  <si>
    <t>76.567.094-2</t>
  </si>
  <si>
    <t>INGES LIMITADA</t>
  </si>
  <si>
    <t>c969b364-32ed-4c34-978e-357860a50a3f</t>
  </si>
  <si>
    <t>1233613-4-CL23</t>
  </si>
  <si>
    <t>5ad43c9e-8358-48cb-a56c-ccee6cc8b7fb</t>
  </si>
  <si>
    <t>1233613-3-CL23</t>
  </si>
  <si>
    <t>1233613-8-LE23</t>
  </si>
  <si>
    <t>96.969.260-0</t>
  </si>
  <si>
    <t>ATCOM OUTSOURCING S A</t>
  </si>
  <si>
    <t>6da9e3de-1406-421a-ae81-ebe1908c8423</t>
  </si>
  <si>
    <t>1233613-2-CL23</t>
  </si>
  <si>
    <t>CONTRATACIÓN DE SERVICIO DE ASEO INTEGRAL</t>
  </si>
  <si>
    <t>1233613-5-LE23</t>
  </si>
  <si>
    <t>3a63dbef-5bca-4711-b8cc-6bc2b3580938</t>
  </si>
  <si>
    <t>1233613-1-CL23</t>
  </si>
  <si>
    <t>ARRIENDO DE SISTEMA DE GESTIÓN DE PERSONAS</t>
  </si>
  <si>
    <t>1233613-2-LP23</t>
  </si>
  <si>
    <t>f447e883-d9e1-4161-9010-80464acf383a</t>
  </si>
  <si>
    <t>MAULECOSTA.xlsx</t>
  </si>
  <si>
    <t>1233619-1-CL25</t>
  </si>
  <si>
    <t>LEVANTAMIENTO ACTIVO FIJO, VALORIZACIÓ Y ARRIENDO DE PLATAFORMA WEB Y HARDWARE CONTROL INVENTARIO P0</t>
  </si>
  <si>
    <t>1233619-377-SE25</t>
  </si>
  <si>
    <t>76.139.005-8</t>
  </si>
  <si>
    <t>AMBIADO &amp; HERNANDEZ LIMITADA</t>
  </si>
  <si>
    <t>SERVICIO LOCAL DE EDUCACIÓN PÚBLICA MAULE COSTA</t>
  </si>
  <si>
    <t>06-00-2027</t>
  </si>
  <si>
    <t>Maule costa</t>
  </si>
  <si>
    <t>f8d9387c-9bac-406a-87e6-bf641a371795</t>
  </si>
  <si>
    <t>1233619-4-CL25</t>
  </si>
  <si>
    <t>SOFTWARE DE COMPRAS PARA EL SLEP MAULE COSTA</t>
  </si>
  <si>
    <t>1233619-12-LE24</t>
  </si>
  <si>
    <t>c8619e18-3d87-4262-89e8-7c8806b87708</t>
  </si>
  <si>
    <t>1233619-3-CL25</t>
  </si>
  <si>
    <t>SERVICIO DE HOSTING PARA EL SLEP MAULE COSTA</t>
  </si>
  <si>
    <t>1233619-11-LP23</t>
  </si>
  <si>
    <t>9fa31be8-bda4-4fc7-9f87-4e8c6cb47f98</t>
  </si>
  <si>
    <t>1233619-2-CL25</t>
  </si>
  <si>
    <t>PLATAFORMA DE GESTIÓN ADM.Y TÉCNICO PEDAGÓGICA</t>
  </si>
  <si>
    <t>1233619-2-LQ23</t>
  </si>
  <si>
    <t>77.789.820-5</t>
  </si>
  <si>
    <t>INVERSIONES ASESORIAS Y CAPACITACION CASTELLANO LIMITADA</t>
  </si>
  <si>
    <t>16d91d65-730f-4eae-a19e-5ca3c786c6bb</t>
  </si>
  <si>
    <t>PUERTOCORDILLERA.xlsx</t>
  </si>
  <si>
    <t>1002588-4-CL25</t>
  </si>
  <si>
    <t>Servicio de guardias de seguridad</t>
  </si>
  <si>
    <t>1002588-166-LR24</t>
  </si>
  <si>
    <t>77.049.969-0</t>
  </si>
  <si>
    <t>SEGURIDAD PRIVADA Y ASEO INDUSTRIAL GUILLERMO DE JESUS NEIRA ARAYA EMP</t>
  </si>
  <si>
    <t>SERVICIO LOCAL DE EDUCACION DE PUERTO CORDILLERA</t>
  </si>
  <si>
    <t>Puerto Cordillera</t>
  </si>
  <si>
    <t>f66b1dd7-7746-419a-9704-4ce614b7b502</t>
  </si>
  <si>
    <t>1002588-8-CL25</t>
  </si>
  <si>
    <t>Instalación y habilitación de redes de datos SLEP</t>
  </si>
  <si>
    <t>1002588-25-LP25</t>
  </si>
  <si>
    <t>76.602.395-9</t>
  </si>
  <si>
    <t>RP NETWORLD SPA</t>
  </si>
  <si>
    <t>91def9c0-17ed-440a-b8dd-d0b9ea750154</t>
  </si>
  <si>
    <t>1002588-9-CL25</t>
  </si>
  <si>
    <t>Servicio control de plagas SLEP Puerto Cordillera</t>
  </si>
  <si>
    <t>1002588-19-LP25</t>
  </si>
  <si>
    <t>77.169.021-1</t>
  </si>
  <si>
    <t>CRUZ NORTE SPA</t>
  </si>
  <si>
    <t>30-00-2027</t>
  </si>
  <si>
    <t>7c794760-7e2c-4b10-af8c-26bf9e52d98c</t>
  </si>
  <si>
    <t>1002588-5-CL25</t>
  </si>
  <si>
    <t>Adquisición y arriendo de sistema reloj control</t>
  </si>
  <si>
    <t>1002588-16-LQ25</t>
  </si>
  <si>
    <t>1b744e4b-dd27-4d09-83a2-35b724a72729</t>
  </si>
  <si>
    <t>1002588-6-CL25</t>
  </si>
  <si>
    <t>Servicio de producción actividades territoriales</t>
  </si>
  <si>
    <t>1002588-5-LP25</t>
  </si>
  <si>
    <t>04c0cf08-403e-4e21-88f7-08072301b764</t>
  </si>
  <si>
    <t>1002588-7-CL25</t>
  </si>
  <si>
    <t>Servicio de plataforma WEB Simple</t>
  </si>
  <si>
    <t>1002588-4-LP25</t>
  </si>
  <si>
    <t>24-00-2028</t>
  </si>
  <si>
    <t>2b951e24-9bc3-4e8a-b543-454b3a37bdac</t>
  </si>
  <si>
    <t>1002588-3-CL25</t>
  </si>
  <si>
    <t>Servicios de evaluaciones médicas</t>
  </si>
  <si>
    <t>1002588-1-LE25</t>
  </si>
  <si>
    <t>76b6f825-59f5-4993-bf6f-c56c2f11303c</t>
  </si>
  <si>
    <t>1002588-2-CL25</t>
  </si>
  <si>
    <t>Servicio de arriendo de impresoras</t>
  </si>
  <si>
    <t>1002588-105-LR24</t>
  </si>
  <si>
    <t>17-00-2027</t>
  </si>
  <si>
    <t>bdecdf9f-3357-4737-a917-089a884a7a76</t>
  </si>
  <si>
    <t>1002588-26-CL24</t>
  </si>
  <si>
    <t>Servicio de conectividad a internet</t>
  </si>
  <si>
    <t>1002588-150-LQ24</t>
  </si>
  <si>
    <t>d79c00ae-8edd-4611-b8bd-0e1d40b0a58d</t>
  </si>
  <si>
    <t>1002588-24-CL24</t>
  </si>
  <si>
    <t>Obras de conservación Escuela Tambillos.</t>
  </si>
  <si>
    <t>1002588-91-LQ24</t>
  </si>
  <si>
    <t>2048aa2a-b145-42d5-960e-ecc9e9ed47fd</t>
  </si>
  <si>
    <t>1002588-25-CL24</t>
  </si>
  <si>
    <t>Instalación y habilitación de redes de datos</t>
  </si>
  <si>
    <t>1002588-129-LP24</t>
  </si>
  <si>
    <t>21639659-d9fc-4934-82bc-3c261462df94</t>
  </si>
  <si>
    <t>1002588-22-CL24</t>
  </si>
  <si>
    <t>Obras de conservación Escuela Las Cardas</t>
  </si>
  <si>
    <t>1002588-92-LR24</t>
  </si>
  <si>
    <t>a5da658f-7be5-4af4-8eec-f157d108b2f3</t>
  </si>
  <si>
    <t>1002588-23-CL24</t>
  </si>
  <si>
    <t>Equipamiento especialidades técnico profesionales</t>
  </si>
  <si>
    <t>1002588-130-LQ24</t>
  </si>
  <si>
    <t>96.669.370-3</t>
  </si>
  <si>
    <t>PAYELEC S A</t>
  </si>
  <si>
    <t>48250fa5-c17f-4b91-8cef-b42549a1c2cc</t>
  </si>
  <si>
    <t>1002588-21-CL24</t>
  </si>
  <si>
    <t>Obras de conservación Escuela El Tangue</t>
  </si>
  <si>
    <t>1002588-93-LQ24</t>
  </si>
  <si>
    <t>6b28fa14-f77c-4612-8fae-dccc7eba9c34</t>
  </si>
  <si>
    <t>1002588-11-CL24</t>
  </si>
  <si>
    <t>Obras de conservación Escuela Juan Pablo II</t>
  </si>
  <si>
    <t>1002588-14-LR24</t>
  </si>
  <si>
    <t>a3a9017e-6c3d-41ed-9645-e309b0422c68</t>
  </si>
  <si>
    <t>1002588-19-CL24</t>
  </si>
  <si>
    <t>SERVICIO TRANSPORTE ESCOLAR</t>
  </si>
  <si>
    <t>1002588-344-SE24</t>
  </si>
  <si>
    <t>6.619.521-k</t>
  </si>
  <si>
    <t>TOMÁS AUGUSTO TRUJILLO MORENO</t>
  </si>
  <si>
    <t>4858bce7-2e0d-4340-b6c1-73e6266a14a5</t>
  </si>
  <si>
    <t>1002588-20-CL24</t>
  </si>
  <si>
    <t>1002588-345-SE24</t>
  </si>
  <si>
    <t>12.570.494-8</t>
  </si>
  <si>
    <t>PATRICIA HAYDEE BAHAMONDES GONZALEZ</t>
  </si>
  <si>
    <t>df97af51-1b62-4d10-8461-16884d70568b</t>
  </si>
  <si>
    <t>1002588-13-CL24</t>
  </si>
  <si>
    <t>TRANSPORTE ESCOLAR</t>
  </si>
  <si>
    <t>1002588-323-SE24</t>
  </si>
  <si>
    <t>13.536.346-4</t>
  </si>
  <si>
    <t>MARIANELA CARMEN JUICA AROS</t>
  </si>
  <si>
    <t>a85e365d-d158-4ff7-beaf-7ab0ecf8e0c1</t>
  </si>
  <si>
    <t>1002588-14-CL24</t>
  </si>
  <si>
    <t>SERVICIO TRANSPORTE ESCOLAR SLEP PUERTO CORDILLERA</t>
  </si>
  <si>
    <t>1002588-38-LR24</t>
  </si>
  <si>
    <t>18.011.902-7</t>
  </si>
  <si>
    <t>MATÍAS JUAN PATRICIO AGUILERA MUÑOZ</t>
  </si>
  <si>
    <t>40c29449-552c-4a89-a1bd-6995e6b68d05</t>
  </si>
  <si>
    <t>1002588-12-CL24</t>
  </si>
  <si>
    <t>13.017.041-2</t>
  </si>
  <si>
    <t>HERMAN JAVIER ARAYA ROJAS</t>
  </si>
  <si>
    <t>d624944e-80d2-4a03-8282-43438f20b003</t>
  </si>
  <si>
    <t>1002588-10-CL24</t>
  </si>
  <si>
    <t>Servicio arriendo sistema de gestión de personas</t>
  </si>
  <si>
    <t>1002588-45-LQ24</t>
  </si>
  <si>
    <t>1cf6bbd2-2614-413f-a22e-12773f0d0650</t>
  </si>
  <si>
    <t>1002588-15-CL24</t>
  </si>
  <si>
    <t>Adquisición artículos escolares y pedagógicos</t>
  </si>
  <si>
    <t>1002588-46-LR24</t>
  </si>
  <si>
    <t>77.762.802-K</t>
  </si>
  <si>
    <t>SOCIEDAD DE INVERSIONES GVB SPA</t>
  </si>
  <si>
    <t>b3a33c40-f4cc-4c53-b61d-e11fd826d5fa</t>
  </si>
  <si>
    <t>1002588-8-CL24</t>
  </si>
  <si>
    <t>Servicio de mantenimiento y reparaciones menores</t>
  </si>
  <si>
    <t>1002588-27-LR24</t>
  </si>
  <si>
    <t>76.644.455-5</t>
  </si>
  <si>
    <t>Comercial HBOS spa</t>
  </si>
  <si>
    <t>d896a534-bb78-4751-ac1b-386c1ed3fe3b</t>
  </si>
  <si>
    <t>1002588-9-CL24</t>
  </si>
  <si>
    <t>ADQUISICION DE LAPTOP Y ALL IN ONE</t>
  </si>
  <si>
    <t>1002588-266-CC24</t>
  </si>
  <si>
    <t>99b04745-7599-4e74-bf68-3b3fb0222df6</t>
  </si>
  <si>
    <t>1002588-17-CL24</t>
  </si>
  <si>
    <t>Servicio de producción actividades territoriales.</t>
  </si>
  <si>
    <t>1002588-9-LQ24</t>
  </si>
  <si>
    <t>76.679.502-1</t>
  </si>
  <si>
    <t>ALTA MONTAÑA SPA</t>
  </si>
  <si>
    <t>2d72feb0-fa03-4ca4-b542-6a929386f8e0</t>
  </si>
  <si>
    <t>1002588-16-CL24</t>
  </si>
  <si>
    <t>Servicio Sistema de Gestión Pedagógica.</t>
  </si>
  <si>
    <t>1002588-10-LR24</t>
  </si>
  <si>
    <t>76.376.830-9</t>
  </si>
  <si>
    <t>CORPORACION EDUCACIONAL VILLA ALEMANA</t>
  </si>
  <si>
    <t>a4c1e4ba-a746-4106-a231-532d5d0b81ee</t>
  </si>
  <si>
    <t>1002588-5-CL24</t>
  </si>
  <si>
    <t>Obras de conservación J.Infantil Nidito de Amor</t>
  </si>
  <si>
    <t>1002588-17-LQ24</t>
  </si>
  <si>
    <t>d4b670b9-a80e-4262-8bd6-37b6e3c7fb02</t>
  </si>
  <si>
    <t>1002588-6-CL24</t>
  </si>
  <si>
    <t>Servicio actualización sello verde</t>
  </si>
  <si>
    <t>1002588-4-LE24</t>
  </si>
  <si>
    <t>3001dd01-3ca5-4548-9aae-4d6bd5444fee</t>
  </si>
  <si>
    <t>1002588-4-CL24</t>
  </si>
  <si>
    <t>Suministro de limpieza de fosas sépticas</t>
  </si>
  <si>
    <t>1002588-15-LP24</t>
  </si>
  <si>
    <t>fc7a955d-48e3-4fb4-9b21-518df4f36c3d</t>
  </si>
  <si>
    <t>1002588-3-CL24</t>
  </si>
  <si>
    <t>Mejoramiento eléctrico Colegio Pablo Neruda</t>
  </si>
  <si>
    <t>1002588-130-LQ23</t>
  </si>
  <si>
    <t>77.136.588-4</t>
  </si>
  <si>
    <t>SOCIEDAD IGEL INGENIERIA SPA</t>
  </si>
  <si>
    <t>98d2ef3d-15ef-4a99-b958-bcfcbc4c4d82</t>
  </si>
  <si>
    <t>1002588-18-CL24</t>
  </si>
  <si>
    <t>Adq.Baterías Evalúa, Evamat y Evalec.</t>
  </si>
  <si>
    <t>1002588-24-SE24</t>
  </si>
  <si>
    <t>96.810.060-2</t>
  </si>
  <si>
    <t>ASISTENCIA Y GESTION INTERNACIONAL S A</t>
  </si>
  <si>
    <t>2169e1f1-8fce-4efa-a543-7446e5d125f0</t>
  </si>
  <si>
    <t>1002588-7-CL24</t>
  </si>
  <si>
    <t>Reubicación y habilitación generadores eléctricos</t>
  </si>
  <si>
    <t>1002588-124-LP23</t>
  </si>
  <si>
    <t>3b255a33-7e65-4562-8d2b-75736dbaf30b</t>
  </si>
  <si>
    <t>1002588-2-CL24</t>
  </si>
  <si>
    <t>Servicio de aseo para oficinas SLEP Pto Cordillera</t>
  </si>
  <si>
    <t>1002588-148-LP23</t>
  </si>
  <si>
    <t>13.425.455-6</t>
  </si>
  <si>
    <t>GONZALO EDMUNDO VILLANUEVA ROLLAND</t>
  </si>
  <si>
    <t>e4dbf00f-4b6f-4935-8bdf-fb26435cf2ed</t>
  </si>
  <si>
    <t>1002588-22-CL23</t>
  </si>
  <si>
    <t>Adquisición de vestuario y calzado</t>
  </si>
  <si>
    <t>1002588-121-LQ23</t>
  </si>
  <si>
    <t>7.510.609-2</t>
  </si>
  <si>
    <t>GLADYS MARGARITA CERDA RIFFO</t>
  </si>
  <si>
    <t>19a90b3c-2709-4a42-af9c-44d911b3e7d2</t>
  </si>
  <si>
    <t>1002588-23-CL23</t>
  </si>
  <si>
    <t>Contratación de seguros generales</t>
  </si>
  <si>
    <t>1002588-77-LQ23</t>
  </si>
  <si>
    <t>96.508.210-7</t>
  </si>
  <si>
    <t>MAPFRE COMPANIA DE SEGUROS GENERALES DE CHILE S A</t>
  </si>
  <si>
    <t>842c2ccf-2a6d-479c-bb37-a2df76b5cc19</t>
  </si>
  <si>
    <t>1002588-21-CL23</t>
  </si>
  <si>
    <t>Servicio de habilitación salas Liceo Marítimo</t>
  </si>
  <si>
    <t>1002588-109-LP23</t>
  </si>
  <si>
    <t>76.682.396-3</t>
  </si>
  <si>
    <t>CONSTRUCTORA VICTOR ALFREDO DURAN GUERRA E.I.R.L.</t>
  </si>
  <si>
    <t>e3d2ec02-5444-47d6-96c8-de95aad2dfcb</t>
  </si>
  <si>
    <t>1002588-24-CL23</t>
  </si>
  <si>
    <t>Servicio de arriendo de impresoras.</t>
  </si>
  <si>
    <t>1002588-60-LR23</t>
  </si>
  <si>
    <t>8543684a-2b23-4de0-b7bd-d1581557a334</t>
  </si>
  <si>
    <t>1002588-18-CL23</t>
  </si>
  <si>
    <t>Obras conservación Escuela Santo Tomás</t>
  </si>
  <si>
    <t>1002588-33-LR23</t>
  </si>
  <si>
    <t>76.805.474-6</t>
  </si>
  <si>
    <t>EMPRESA DE SERVICIOS Y CONSTRUCCIÓN SPA</t>
  </si>
  <si>
    <t>bd4a0e2d-32a2-4155-b738-2d7fb51b89e7</t>
  </si>
  <si>
    <t>1002588-17-CL23</t>
  </si>
  <si>
    <t>ADQUISICION DE LAPTOP Gran Compra: 68364</t>
  </si>
  <si>
    <t>1002588-417-CM23</t>
  </si>
  <si>
    <t>76.799.430-3</t>
  </si>
  <si>
    <t>COMERCIALIZADORA SP DIGITAL SPA</t>
  </si>
  <si>
    <t>caa60e69-0de1-4cfd-91a0-6ae804305a80</t>
  </si>
  <si>
    <t>1002588-13-CL23</t>
  </si>
  <si>
    <t>Servicio de sanitización Establecimientos SLEP</t>
  </si>
  <si>
    <t>1002588-15-LQ23</t>
  </si>
  <si>
    <t>f81c4b42-0e11-40bd-b82a-44cf6caf8843</t>
  </si>
  <si>
    <t>1002588-11-CL23</t>
  </si>
  <si>
    <t>Construcción elevadores de tres niveles</t>
  </si>
  <si>
    <t>1002588-29-LQ23</t>
  </si>
  <si>
    <t>c768de3f-7be5-46f1-b2b9-4e979b443bbd</t>
  </si>
  <si>
    <t>1002588-19-CL23</t>
  </si>
  <si>
    <t>UTILES ESCOLARES Y MATERIAL PEDAGOGICO</t>
  </si>
  <si>
    <t>1002588-45-LQ23</t>
  </si>
  <si>
    <t>77.424.446-8</t>
  </si>
  <si>
    <t>ESCENCIAL SPA</t>
  </si>
  <si>
    <t>ef8cc0d6-3749-42f5-a592-639d7632d3f1</t>
  </si>
  <si>
    <t>1002588-12-CL23</t>
  </si>
  <si>
    <t>Mejoramiento infraestructura Escuela Luis Amenábar</t>
  </si>
  <si>
    <t>1002588-13-LP23</t>
  </si>
  <si>
    <t>0f843b2b-7b82-484b-9b33-76f2d705369f</t>
  </si>
  <si>
    <t>1002588-15-CL23</t>
  </si>
  <si>
    <t>Servicio de suministro de control de plagas</t>
  </si>
  <si>
    <t>1002588-27-LP23</t>
  </si>
  <si>
    <t>67777375-ad39-443d-a72e-42db83c98bb9</t>
  </si>
  <si>
    <t>1002588-16-CL23</t>
  </si>
  <si>
    <t>Servicio de transporte escolar año 2023</t>
  </si>
  <si>
    <t>1002588-34-LP23</t>
  </si>
  <si>
    <t>4e06fbd1-f36f-42b7-bbe0-e0076729fb98</t>
  </si>
  <si>
    <t>1002588-14-CL23</t>
  </si>
  <si>
    <t>Servicio de producción de eventos</t>
  </si>
  <si>
    <t>1002588-9-LQ23</t>
  </si>
  <si>
    <t>76.536.511-2</t>
  </si>
  <si>
    <t>COMERCIAL MORACSAM SPA</t>
  </si>
  <si>
    <t>b363cf14-0266-4c7d-b7f8-367a77a549d8</t>
  </si>
  <si>
    <t>1002588-10-CL23</t>
  </si>
  <si>
    <t>Servicio de transporte escolar</t>
  </si>
  <si>
    <t>1002588-10-LR23</t>
  </si>
  <si>
    <t>c413efae-7663-403f-b6a4-bc42d255dad7</t>
  </si>
  <si>
    <t>1002588-9-CL23</t>
  </si>
  <si>
    <t>1002588-2-LR23</t>
  </si>
  <si>
    <t>4166e690-16ec-4b9e-be1b-1acb199e5325</t>
  </si>
  <si>
    <t>1002588-8-CL23</t>
  </si>
  <si>
    <t>Servicio de pintura de fachadas establecimientos</t>
  </si>
  <si>
    <t>1002588-1-LQ23</t>
  </si>
  <si>
    <t>a107929d-8d63-4393-b6ff-e209d9eb2d98</t>
  </si>
  <si>
    <t>1002588-7-CL23</t>
  </si>
  <si>
    <t>Obras de Conservación Escuela Patricio Lynch</t>
  </si>
  <si>
    <t>1002588-159-LR22</t>
  </si>
  <si>
    <t>76.873.841-6</t>
  </si>
  <si>
    <t>IMS SPA</t>
  </si>
  <si>
    <t>75d2d740-b596-46ee-b37a-a064b1cc4fd5</t>
  </si>
  <si>
    <t>1002588-5-CL23</t>
  </si>
  <si>
    <t>Obras de Conservación Liceo Escrivá de Balaguer.</t>
  </si>
  <si>
    <t>1002588-106-LR22</t>
  </si>
  <si>
    <t>d93cebbb-9856-4291-9450-b8f29f0641ee</t>
  </si>
  <si>
    <t>1002588-4-CL23</t>
  </si>
  <si>
    <t>Obras de Conservación Escuela Tomasa Olivares</t>
  </si>
  <si>
    <t>1002588-114-LR22</t>
  </si>
  <si>
    <t>27-00-2022</t>
  </si>
  <si>
    <t>76ee1aca-dcb5-4d23-943a-6efcf9191a48</t>
  </si>
  <si>
    <t>1002588-3-CL23</t>
  </si>
  <si>
    <t>Obras de Conservación Escuela Aníbal Pinto</t>
  </si>
  <si>
    <t>1002588-97-LR22</t>
  </si>
  <si>
    <t>a790322d-c178-406b-9ef4-fe24d61cc061</t>
  </si>
  <si>
    <t>1002588-2-CL23</t>
  </si>
  <si>
    <t>1002588-145-LP22</t>
  </si>
  <si>
    <t>01b05920-efae-44b5-8997-ca63e8c3d1a4</t>
  </si>
  <si>
    <t>1002588-20-CL23</t>
  </si>
  <si>
    <t>Obras de Conservación Escuela Luis Cruz Martínez</t>
  </si>
  <si>
    <t>1002588-104-LR22</t>
  </si>
  <si>
    <t>2b0f4311-6488-4fc5-a634-453327559c73</t>
  </si>
  <si>
    <t>1002588-6-CL23</t>
  </si>
  <si>
    <t>Obras de Conservación Escuela Huachalalume</t>
  </si>
  <si>
    <t>1002588-98-LR22</t>
  </si>
  <si>
    <t>24bdbd55-2ce7-4781-8654-cc64a004d2c9</t>
  </si>
  <si>
    <t>1002588-20-CL22</t>
  </si>
  <si>
    <t>Mejoramiento de forros canaletas y cielos</t>
  </si>
  <si>
    <t>1002588-86-LP22</t>
  </si>
  <si>
    <t>2870c4bf-9453-4020-99d7-9ee1481afadb</t>
  </si>
  <si>
    <t>1002588-19-CL22</t>
  </si>
  <si>
    <t>Mejoramiento Infraestructura Escuela Puerto Aldea</t>
  </si>
  <si>
    <t>1002588-73-LP22</t>
  </si>
  <si>
    <t>ac8aab9e-92af-453a-9388-1a0a40210a22</t>
  </si>
  <si>
    <t>1002588-18-CL22</t>
  </si>
  <si>
    <t>Adquisición de videoproyectores.</t>
  </si>
  <si>
    <t>1002588-72-LP22</t>
  </si>
  <si>
    <t>2c9ab604-6cfa-441a-94e0-af4d9231b11c</t>
  </si>
  <si>
    <t>1002588-17-CL22</t>
  </si>
  <si>
    <t>1002588-64-LQ22</t>
  </si>
  <si>
    <t>ba72ba11-644b-4f1c-b5b1-828c25631902</t>
  </si>
  <si>
    <t>1002588-14-CL22</t>
  </si>
  <si>
    <t>Adquisición de artículos escolares y escritorio.</t>
  </si>
  <si>
    <t>1002588-23-LR22</t>
  </si>
  <si>
    <t>e51d5850-b98f-417f-b285-632ff382b27a</t>
  </si>
  <si>
    <t>1002588-16-CL22</t>
  </si>
  <si>
    <t>Servicio de Transporte Escolar</t>
  </si>
  <si>
    <t>1002588-11-LR22</t>
  </si>
  <si>
    <t>TOMAS AUGUSTO TRUJILLO MORENO</t>
  </si>
  <si>
    <t>363ef347-3789-4916-985a-202186a4131e</t>
  </si>
  <si>
    <t>1002588-15-CL22</t>
  </si>
  <si>
    <t>MATIAS JUAN PATRICIO AGUILERA MUNOZ</t>
  </si>
  <si>
    <t>6b518b01-263a-482f-9628-ab557c0d6517</t>
  </si>
  <si>
    <t>1002588-13-CL22</t>
  </si>
  <si>
    <t>Evaluación Médica Neurología Infanto Juvenil</t>
  </si>
  <si>
    <t>1002588-8-R122</t>
  </si>
  <si>
    <t>dfebd706-e042-41e3-b87f-e8380733f082</t>
  </si>
  <si>
    <t>1002588-12-CL22</t>
  </si>
  <si>
    <t>Servicio Sistema de Gestion Pedagogica</t>
  </si>
  <si>
    <t>1002588-10-LR22</t>
  </si>
  <si>
    <t>70e0d6c5-8611-4358-930c-77376388cdba</t>
  </si>
  <si>
    <t>1002588-10-CL22</t>
  </si>
  <si>
    <t>Servicio de Vigilancia y Monitoreo de Cámaras</t>
  </si>
  <si>
    <t>1002588-1-LR22</t>
  </si>
  <si>
    <t>79.840.520-9</t>
  </si>
  <si>
    <t>SOC PROFESIONALES DE LA SEGURIDAD LTDA</t>
  </si>
  <si>
    <t>2e80bbb0-2054-4055-939f-32ee90e4dd98</t>
  </si>
  <si>
    <t>1002588-9-CL22</t>
  </si>
  <si>
    <t>Sistema de Información pago remuneraciones y otros</t>
  </si>
  <si>
    <t>1002588-4-LQ22</t>
  </si>
  <si>
    <t>29915fff-8317-4746-b4f9-234fd96eb433</t>
  </si>
  <si>
    <t>1002588-8-CL22</t>
  </si>
  <si>
    <t>1002588-7-LQ22</t>
  </si>
  <si>
    <t>307d667d-1c7a-430a-8284-d643b98bfdf1</t>
  </si>
  <si>
    <t>1002588-11-CL22</t>
  </si>
  <si>
    <t>Servicio de Aseo y Mantención de oficinas.</t>
  </si>
  <si>
    <t>1002588-6-LP22</t>
  </si>
  <si>
    <t>7462686a-6841-4a50-a2e0-c3ee1b548415</t>
  </si>
  <si>
    <t>1002588-7-CL22</t>
  </si>
  <si>
    <t>Mejoramiento de baños de Colegio Claudio Arrau.</t>
  </si>
  <si>
    <t>1002588-33-LQ21</t>
  </si>
  <si>
    <t>5.958.949-0</t>
  </si>
  <si>
    <t>MANUEL ERNESTO TRIGO ROJAS</t>
  </si>
  <si>
    <t>43d023e2-2f7e-4ce9-96cb-f824db447a5c</t>
  </si>
  <si>
    <t>1002588-4-CL22</t>
  </si>
  <si>
    <t>Obras de Conservación en Escuela San Rafael</t>
  </si>
  <si>
    <t>1002588-5-LR21</t>
  </si>
  <si>
    <t>76.500.757-7</t>
  </si>
  <si>
    <t>C &amp;amp; M INGENIERIA LIMITADA</t>
  </si>
  <si>
    <t>30339eec-adb2-48a3-a406-b2ee10219ca4</t>
  </si>
  <si>
    <t>1002588-6-CL22</t>
  </si>
  <si>
    <t>Servicio de Remodelación de dependencias.</t>
  </si>
  <si>
    <t>1002588-9-LR21</t>
  </si>
  <si>
    <t>76.764.838-3</t>
  </si>
  <si>
    <t>CONSTRUCTORA PYP LTDA</t>
  </si>
  <si>
    <t>a508b20a-ecc2-4b37-bcec-61579fb748ea</t>
  </si>
  <si>
    <t>1002588-3-CL22</t>
  </si>
  <si>
    <t>Obras de Conservación en Escuela Manuel de Salas</t>
  </si>
  <si>
    <t>1002588-1-LQ21</t>
  </si>
  <si>
    <t>abc5f119-6227-45e4-a1a3-4f972ba154a3</t>
  </si>
  <si>
    <t>1002588-5-CL22</t>
  </si>
  <si>
    <t>Obras de Conservación en Escuela Santo Tomás.</t>
  </si>
  <si>
    <t>1002588-6-LQ21</t>
  </si>
  <si>
    <t>9833165e-b751-4bde-930a-f62ff8a10d42</t>
  </si>
  <si>
    <t>1002588-2-CL22</t>
  </si>
  <si>
    <t>Obras de Conservación en Escuela El Peñón</t>
  </si>
  <si>
    <t>1002588-4-LQ21</t>
  </si>
  <si>
    <t>de08dc5a-1385-4969-bd18-69f08271fbc8</t>
  </si>
  <si>
    <t>1002588-1-CL22</t>
  </si>
  <si>
    <t>Obras de Conservación en Colegio La Herradura</t>
  </si>
  <si>
    <t>1002588-2-LQ21</t>
  </si>
  <si>
    <t>576b37a6-87e0-44e0-9dc8-fe85d4291604</t>
  </si>
  <si>
    <t>PUNILLACORDILLERA.xlsx</t>
  </si>
  <si>
    <t>1233616-49-CL25</t>
  </si>
  <si>
    <t>CONSERVACIÓN ESCUELA LOS COIGÜES</t>
  </si>
  <si>
    <t>1233616-35-LP25</t>
  </si>
  <si>
    <t>10.457.980-9</t>
  </si>
  <si>
    <t>SERGIO ANTONIO MIRANDA ARCE</t>
  </si>
  <si>
    <t>Servicio Local de Educación Pública Punilla Cordil</t>
  </si>
  <si>
    <t>Punilla Cordillera</t>
  </si>
  <si>
    <t>fb928ced-4799-405f-88f8-984e2a567cc0</t>
  </si>
  <si>
    <t>1233616-44-CL25</t>
  </si>
  <si>
    <t>CONV SUM CÁMARAS DE VIGILANCIA E INSTALACIÓN EQUIP</t>
  </si>
  <si>
    <t>1233616-37-LE25</t>
  </si>
  <si>
    <t>78.093.277-5</t>
  </si>
  <si>
    <t>SM SOLUCIONES SPA</t>
  </si>
  <si>
    <t>9b7e68c3-4b1b-444e-b58b-142b417a6fcd</t>
  </si>
  <si>
    <t>1233616-48-CL25</t>
  </si>
  <si>
    <t>MANTENCIÓN Y ADQUISICIÓN EQUIPOS REDES PARA EE.EE</t>
  </si>
  <si>
    <t>1233616-40-LE25</t>
  </si>
  <si>
    <t>3251f808-9358-4fed-ae76-7fce7531f32d</t>
  </si>
  <si>
    <t>1233616-45-CL25</t>
  </si>
  <si>
    <t>CONSERVACIÓN ESCUELA TRABUNCURA SAN FABIÁN</t>
  </si>
  <si>
    <t>1233616-31-LP25</t>
  </si>
  <si>
    <t>77.340.096-2</t>
  </si>
  <si>
    <t>INMOBILIARIA E INVERSIONES BAMF SPA</t>
  </si>
  <si>
    <t>accc83a4-6e16-49f7-a98e-c8d57c770ac2</t>
  </si>
  <si>
    <t>1233616-47-CL25</t>
  </si>
  <si>
    <t>CONSERVACIÓN ESCUELA FABIÁN DE LA FUENTE</t>
  </si>
  <si>
    <t>1233616-34-LE25</t>
  </si>
  <si>
    <t>76.040.086-6</t>
  </si>
  <si>
    <t>SOCIEDAD PARADA E HIJOS LIMITADA</t>
  </si>
  <si>
    <t>168a0d17-7096-45a2-a374-e627433e8255</t>
  </si>
  <si>
    <t>1233616-46-CL25</t>
  </si>
  <si>
    <t>CONSERVACIÓN ESCUELA JOSÉ A. LEIVA LEIVA</t>
  </si>
  <si>
    <t>1233616-33-LP25</t>
  </si>
  <si>
    <t>6dcf741b-e2dc-4fd0-9c4a-26771f48f48f</t>
  </si>
  <si>
    <t>1233616-43-CL25</t>
  </si>
  <si>
    <t>UTILES DE ASEO PARA EE.EE (GRAN COMPRA ID 76295)</t>
  </si>
  <si>
    <t>1233616-7324-SE25</t>
  </si>
  <si>
    <t>96.556.940-5</t>
  </si>
  <si>
    <t>PROVEEDORES INTEGRALES PRISA S A</t>
  </si>
  <si>
    <t>44fa2f5b-b9e8-41d5-89cb-ca330b72be4d</t>
  </si>
  <si>
    <t>1233616-41-CL25</t>
  </si>
  <si>
    <t>CONV SUM INSUMOS Y PRODUCTOS DE FERRETERÍA EE.EE</t>
  </si>
  <si>
    <t>1233616-28-LE25</t>
  </si>
  <si>
    <t>76.290.098-k</t>
  </si>
  <si>
    <t>FERRETERIA KONATEX LIMITADA</t>
  </si>
  <si>
    <t>5306a23e-cb01-4728-8761-a2f6d0b0b26d</t>
  </si>
  <si>
    <t>1233616-42-CL25</t>
  </si>
  <si>
    <t>CAPACITACIÓN METODOLOGIAS ACTIVAS SLEP PUNILLA</t>
  </si>
  <si>
    <t>1233616-27-LP25</t>
  </si>
  <si>
    <t>65.208.508-3</t>
  </si>
  <si>
    <t>FUNDACIÓN ASISTENCIA TÉCNICA EDUCATIVA MEJOREDUC</t>
  </si>
  <si>
    <t>29fe4cb4-cce2-4964-ace8-3e1dd842e685</t>
  </si>
  <si>
    <t>1233616-40-CL25</t>
  </si>
  <si>
    <t>SERVICIO DE AMPLIFICACIÓN ILUMINACIÓN Y VIDEO</t>
  </si>
  <si>
    <t>1233616-21-LE25</t>
  </si>
  <si>
    <t>76.124.188-5</t>
  </si>
  <si>
    <t>SERVICIOS PANRUAX LIMITADA</t>
  </si>
  <si>
    <t>c6db09d7-9026-4168-9329-9e29ca1eb047</t>
  </si>
  <si>
    <t>1233616-39-CL25</t>
  </si>
  <si>
    <t>CONVENIO SUMINISTRO COLACIONES FRIAS EE.EE</t>
  </si>
  <si>
    <t>1233616-23-LE25</t>
  </si>
  <si>
    <t>15.699.615-7</t>
  </si>
  <si>
    <t>MICHAEL ELEAZAR SAN MARTÍN PARRA</t>
  </si>
  <si>
    <t>9d8b9e0e-1958-4cae-8fe1-18996cd9ffd9</t>
  </si>
  <si>
    <t>1233616-38-CL25</t>
  </si>
  <si>
    <t>SERVICIO DE ASEO Y MANTENCIÓN SLEP</t>
  </si>
  <si>
    <t>1233616-26-LE25</t>
  </si>
  <si>
    <t>77.936.346-5</t>
  </si>
  <si>
    <t>GLOBAL 361 SPA</t>
  </si>
  <si>
    <t>c093ffba-d38d-42d3-b6b8-b67c7bd4126e</t>
  </si>
  <si>
    <t>1233616-34-CL25</t>
  </si>
  <si>
    <t>CONV SUMINISTRO ARTÍCULOS E INSTRUMENTOS MUSICALES</t>
  </si>
  <si>
    <t>1233616-13-LP25</t>
  </si>
  <si>
    <t>77.488.507-2</t>
  </si>
  <si>
    <t>SOCIEDAD COMERCIAL KAWELU SPA</t>
  </si>
  <si>
    <t>ef4f0c82-7f22-44d8-8a67-1654b8b4b80c</t>
  </si>
  <si>
    <t>1233616-36-CL25</t>
  </si>
  <si>
    <t>SERVICIOS DE TRANSPORTE CASH 2025</t>
  </si>
  <si>
    <t>1233616-24-CO25</t>
  </si>
  <si>
    <t>17.183.372-8</t>
  </si>
  <si>
    <t>RODRIGO ESTEBAN BASTÍAS URRUTIA</t>
  </si>
  <si>
    <t>4772b163-19db-4be6-8763-e604e4795543</t>
  </si>
  <si>
    <t>1233616-37-CL25</t>
  </si>
  <si>
    <t>MANTENIMIENTO RECARGA Y COMPRA DE EXTINTORES</t>
  </si>
  <si>
    <t>1233616-25-LE25</t>
  </si>
  <si>
    <t>SERGIO LEONARDO HUENUPI SOTO</t>
  </si>
  <si>
    <t>263cd678-1ce5-4df5-8e7b-249c4ba1d253</t>
  </si>
  <si>
    <t>1233616-24-CL25</t>
  </si>
  <si>
    <t>CONVENIO SUMINISTRO VESTUARIO Y CALZADO EE.EE</t>
  </si>
  <si>
    <t>1233616-11-LQ25</t>
  </si>
  <si>
    <t>11.444.647-5</t>
  </si>
  <si>
    <t>TATIANA DEL PILAR HERNÁNDEZ BRIONES</t>
  </si>
  <si>
    <t>b1214210-12dd-4ce4-8784-fbaee30cf9f4</t>
  </si>
  <si>
    <t>1233616-23-CL25</t>
  </si>
  <si>
    <t>8.873.519-6</t>
  </si>
  <si>
    <t>ALDA LINA ÁLVAREZ LERICI</t>
  </si>
  <si>
    <t>25d1521e-2f3a-4098-9e72-959b6093d7fd</t>
  </si>
  <si>
    <t>1233616-25-CL25</t>
  </si>
  <si>
    <t>77.518.936-3</t>
  </si>
  <si>
    <t>DEPORTES VSPORTS SPA</t>
  </si>
  <si>
    <t>c91b80b8-7c69-4b30-92b8-573d7ea568dc</t>
  </si>
  <si>
    <t>1233616-35-CL25</t>
  </si>
  <si>
    <t>Mantención Preventiva Mensual de Ascensor Edificio</t>
  </si>
  <si>
    <t>1233616-18-L125</t>
  </si>
  <si>
    <t>96.797.340-8</t>
  </si>
  <si>
    <t>ASCENSORES OTIS CHILE LIMITADA</t>
  </si>
  <si>
    <t>5112f29b-b33d-4976-a2a9-54a3e42d477f</t>
  </si>
  <si>
    <t>1233616-32-CL25</t>
  </si>
  <si>
    <t>TRANSPORTE PARA NIÑOS Y NIÑAS PROGRAMA CECI LÍNEA 1</t>
  </si>
  <si>
    <t>1233616-19-LE25</t>
  </si>
  <si>
    <t>12.547.087-4</t>
  </si>
  <si>
    <t>HUGO ENRIQUE CARO CONTRERAS</t>
  </si>
  <si>
    <t>5f23b8d6-bff3-412d-99ed-82b531778055</t>
  </si>
  <si>
    <t>1233616-33-CL25</t>
  </si>
  <si>
    <t>TRANSPORTE PARA NIÑOS Y NIÑAS PROGRAMA CECI LÍNEA 2</t>
  </si>
  <si>
    <t>12.967.062-2</t>
  </si>
  <si>
    <t>ALEJANDRO DE LAS ROSAS GONZÁLEZ GONZÁLEZ</t>
  </si>
  <si>
    <t>d22c79fc-53be-48b8-917d-2a3e6fd69512</t>
  </si>
  <si>
    <t>1233616-18-CL25</t>
  </si>
  <si>
    <t>SERV ARRIENDO IMPRESORAS IMPRENTA Y SUM IMPRESIÓN P02</t>
  </si>
  <si>
    <t>1233616-10-LQ25</t>
  </si>
  <si>
    <t>5c9a6d5f-e1b8-4f0c-8a8b-fe9dbc1daf54</t>
  </si>
  <si>
    <t>1233616-20-CL25</t>
  </si>
  <si>
    <t>MATERIALES EDUCATIVOS Y PEGAGÓGICOS PARA EE.EE</t>
  </si>
  <si>
    <t>1233616-3-LR25</t>
  </si>
  <si>
    <t>77.283.950-2</t>
  </si>
  <si>
    <t>BLUE MIX SPA</t>
  </si>
  <si>
    <t>e40ce7fb-9756-459e-b277-192caefbc43d</t>
  </si>
  <si>
    <t>1233616-15-CL25</t>
  </si>
  <si>
    <t>PLATAFORMA CONTROL DE ASISTENCIA EE.EE</t>
  </si>
  <si>
    <t>1233616-9-LQ25</t>
  </si>
  <si>
    <t>26-00-2028</t>
  </si>
  <si>
    <t>ae432c84-fab2-410b-bdee-d8cd638466cb</t>
  </si>
  <si>
    <t>1233616-13-CL25</t>
  </si>
  <si>
    <t>CONVENIO DE SUMINISTRO DE SUPERMERCADO PARA EE.EE</t>
  </si>
  <si>
    <t>1233616-14-LP25</t>
  </si>
  <si>
    <t>af704f59-fbd5-4386-b874-099c98613293</t>
  </si>
  <si>
    <t>1233616-16-CL25</t>
  </si>
  <si>
    <t>ADQ. IMPLEMENTOS DE CIENCIAS PARA EE.EE DEL SLEP</t>
  </si>
  <si>
    <t>1233616-12-LE25</t>
  </si>
  <si>
    <t>76.753.541-4</t>
  </si>
  <si>
    <t>VENTA AL POR MENOR DE OTRS PRODUCTOS NO ESPECIALIZADOS EMA RODRÍGUEZ B</t>
  </si>
  <si>
    <t>b7f6fa2a-3680-4deb-bfea-53176a0b674f</t>
  </si>
  <si>
    <t>1233616-31-CL25</t>
  </si>
  <si>
    <t>CONVENIO SUMINISTRO VESTUARIO Y CALZADO EE.EE LÍNEA 5 CALZADO</t>
  </si>
  <si>
    <t>6.416.093-1</t>
  </si>
  <si>
    <t>ELÍAS JOEL CHÁVEZ GUTIÉRREZ</t>
  </si>
  <si>
    <t>d6cdfd02-a879-427c-9142-6e7bdd9ae989</t>
  </si>
  <si>
    <t>1233616-30-CL25</t>
  </si>
  <si>
    <t>CONVENIO SUMINISTRO VESTUARIO Y CALZADO EE.EE LÍNEA 4 VESTUARIO INSTITUCIONAL</t>
  </si>
  <si>
    <t>76.085.868-4</t>
  </si>
  <si>
    <t>TEXTIL PUBLICITARIA, MANUEL ALEJANDRO MOLINA ALBORNOZ, EMPRESA INDIVID</t>
  </si>
  <si>
    <t>935c16b9-bbbf-46fd-a796-25d949114840</t>
  </si>
  <si>
    <t>1233616-14-CL25</t>
  </si>
  <si>
    <t>77.581.865-4</t>
  </si>
  <si>
    <t>COMERCIAL DAHIMA SPA</t>
  </si>
  <si>
    <t>71eae94b-f702-44db-b040-66958840c698</t>
  </si>
  <si>
    <t>1233616-12-CL25</t>
  </si>
  <si>
    <t>CONVENIO SUMINISTRO EQUIPAMIENTO DEPORTIVO EE.EE</t>
  </si>
  <si>
    <t>1233616-15-LP25</t>
  </si>
  <si>
    <t>76.431.781-5</t>
  </si>
  <si>
    <t>GRUPO SPORT TRADE SASUA SPA</t>
  </si>
  <si>
    <t>c7016587-0823-43a0-b41e-929553c14005</t>
  </si>
  <si>
    <t>1233616-28-CL25</t>
  </si>
  <si>
    <t>MANTENIMIENTO Y ATENCIÓN DE EMERGENCIA EE.EE LÍNEA 1</t>
  </si>
  <si>
    <t>1233616-1-R125</t>
  </si>
  <si>
    <t>07b04317-7f44-412d-8f53-aa415a302572</t>
  </si>
  <si>
    <t>1233616-17-CL25</t>
  </si>
  <si>
    <t>MATERIAL DIDÁCTICO PARA EE.EE SLEP</t>
  </si>
  <si>
    <t>1233616-7-LP25</t>
  </si>
  <si>
    <t>fe208b28-ea6b-40f1-8502-252a95dbb150</t>
  </si>
  <si>
    <t>1233616-21-CL25</t>
  </si>
  <si>
    <t>SERVICIOS MÉDICOS ESPECIALISTAS PARA EE.EE SLEP</t>
  </si>
  <si>
    <t>1233616-8-LP25</t>
  </si>
  <si>
    <t>d9f6bd16-2111-4583-b67d-6d45cef73ac8</t>
  </si>
  <si>
    <t>1233616-19-CL25</t>
  </si>
  <si>
    <t>MANTENIMIENTO Y LIMPIEZA SIST. SANITARIOS EE.EE</t>
  </si>
  <si>
    <t>1233616-5-LE25</t>
  </si>
  <si>
    <t>77.688.620-3</t>
  </si>
  <si>
    <t>SERVICIOS AMBIENTALES AMACO LIMITADA</t>
  </si>
  <si>
    <t>dd5171d2-7eef-4210-a245-258707d74340</t>
  </si>
  <si>
    <t>1233616-27-CL25</t>
  </si>
  <si>
    <t>MANTENIMIENTO Y ATENCIÓN DE EMERGENCIA EE.EE LÍNEA 2 Y 4</t>
  </si>
  <si>
    <t>1233616-1-LR25</t>
  </si>
  <si>
    <t>76.771.328-2</t>
  </si>
  <si>
    <t>CONSTRUCTORA JOSE MIGUEL ACENCIO BRAVO E.I.R.L.</t>
  </si>
  <si>
    <t>81a79c61-6040-4086-9df8-41da8062d738</t>
  </si>
  <si>
    <t>1233616-26-CL25</t>
  </si>
  <si>
    <t>MANTENIMIENTO Y ATENCIÓN DE EMERGENCIA EE.EE - Readjudicada en Id 1233616-1-R125</t>
  </si>
  <si>
    <t>9.266.822-3</t>
  </si>
  <si>
    <t>EDUARDO ESTEBAN PALMA LAVADO</t>
  </si>
  <si>
    <t>57af69c0-a7c6-4f0a-b8a6-1081eda3ccb0</t>
  </si>
  <si>
    <t>1233616-29-CL25</t>
  </si>
  <si>
    <t>SERVICIO CONTROL INTEGRAL DE PLAGAS EE.EE PUNILLA</t>
  </si>
  <si>
    <t>1233616-4-LP25</t>
  </si>
  <si>
    <t>9.029.341-9</t>
  </si>
  <si>
    <t>CÉSAR LEONARDO SEPÚLVEDA SÁNCHEZ</t>
  </si>
  <si>
    <t>098d30e2-9feb-4d99-b3da-15a64c81c68a</t>
  </si>
  <si>
    <t>1233616-22-CL25</t>
  </si>
  <si>
    <t>SERVICIO DE PODA TALA DESTRONQUE Y DESMALEZADO</t>
  </si>
  <si>
    <t>1233616-2-LE25</t>
  </si>
  <si>
    <t>14.375.531-2</t>
  </si>
  <si>
    <t>FRANCISCO GERARDO SEPÚLVEDA CHÁVEZ</t>
  </si>
  <si>
    <t>db5a9d7c-1f0f-4a18-860c-ddd988d15679</t>
  </si>
  <si>
    <t>1233616-11-CL25</t>
  </si>
  <si>
    <t>Orden de Compra generada por Trato Directo ID 1233616-1-FTD24 LÍNEA 5</t>
  </si>
  <si>
    <t>1233616-1752-TD24</t>
  </si>
  <si>
    <t>76.545.897-8</t>
  </si>
  <si>
    <t>Constructora Santa Rosa Spa</t>
  </si>
  <si>
    <t>bf5e32dd-e80b-4a14-9f67-3455bb7997fc</t>
  </si>
  <si>
    <t>1233616-8-CL25</t>
  </si>
  <si>
    <t>REACTIVACIÓN EDUCATIVA SLEP PUNILLA CORDILLERA LÍNEA 8</t>
  </si>
  <si>
    <t>1233616-69-LR24</t>
  </si>
  <si>
    <t>bdef3f4c-5aea-4adc-884a-2df2e7ac9a56</t>
  </si>
  <si>
    <t>1233616-9-CL25</t>
  </si>
  <si>
    <t>REACTIVACIÓN EDUCATIVA SLEP PUNILLA CORDILLERA LÍNEA 9</t>
  </si>
  <si>
    <t>e79dcb5b-edb8-4983-8396-27f27c16ef6a</t>
  </si>
  <si>
    <t>1233616-5-CL25</t>
  </si>
  <si>
    <t>REACTIVACIÓN EDUCATIVA SLEP PUNILLA CORDILLERA LÍNEA 4</t>
  </si>
  <si>
    <t>1ecc60c5-79e3-4b59-88b0-e693fdc6ca38</t>
  </si>
  <si>
    <t>1233616-6-CL25</t>
  </si>
  <si>
    <t>REACTIVACIÓN EDUCATIVA SLEP PUNILLA CORDILLERA LÍNEA 6</t>
  </si>
  <si>
    <t>3c51a151-dbf5-45c5-af26-f33edef3ee02</t>
  </si>
  <si>
    <t>1233616-7-CL25</t>
  </si>
  <si>
    <t>REACTIVACIÓN EDUCATIVA SLEP PUNILLA CORDILLERA LÍNEA 7</t>
  </si>
  <si>
    <t>70a8f2d6-69d6-43d4-aec4-64c27a5400b8</t>
  </si>
  <si>
    <t>1233616-10-CL25</t>
  </si>
  <si>
    <t>REACTIVACIÓN EDUCATIVA SLEP PUNILLA CORDILLERA LÍNEA 10</t>
  </si>
  <si>
    <t>43a5d8a5-15bf-422c-af75-52df065eb34e</t>
  </si>
  <si>
    <t>1233616-2-CL25</t>
  </si>
  <si>
    <t>REACTIVACIÓN EDUCATIVA SLEP PUNILLA CORDILLERA LINEA 1</t>
  </si>
  <si>
    <t>2a50b2cd-37ef-4ec1-8328-9ce001d806a4</t>
  </si>
  <si>
    <t>1233616-4-CL25</t>
  </si>
  <si>
    <t>REACTIVACIÓN EDUCATIVA SLEP PUNILLA CORDILLERA LÍNEA 3</t>
  </si>
  <si>
    <t>94202d07-6c83-4722-92f9-d6a3d5b49638</t>
  </si>
  <si>
    <t>1233616-3-CL25</t>
  </si>
  <si>
    <t>REACTIVACIÓN EDUCATIVA SLEP PUNILLA CORDILLERA LÍNEA 2</t>
  </si>
  <si>
    <t>a4a391ac-f6fc-43ce-8012-912ca5994997</t>
  </si>
  <si>
    <t>1233616-263-CL24</t>
  </si>
  <si>
    <t>CONSERVACIÓN ESCUELA ÑIQUEN</t>
  </si>
  <si>
    <t>1233616-67-LR24</t>
  </si>
  <si>
    <t>f349c1c5-fea7-465c-b423-a4729b988e09</t>
  </si>
  <si>
    <t>1233616-259-CL24</t>
  </si>
  <si>
    <t>materiales de aseo P02 Gran Compra: 72297</t>
  </si>
  <si>
    <t>1233616-592-CM24</t>
  </si>
  <si>
    <t>94cd0c39-a3fd-4a89-a925-42c2cf247e84</t>
  </si>
  <si>
    <t>1233616-110-CL24</t>
  </si>
  <si>
    <t>TRATO DIRECTO INTERNET SAN CARLOS RURAL Y PINTO URBANO SCI N°02</t>
  </si>
  <si>
    <t>1233616-558-SE24</t>
  </si>
  <si>
    <t>76.342.029-9</t>
  </si>
  <si>
    <t>ingenieriay telecomunicaciones cristian felipe ari</t>
  </si>
  <si>
    <t>85b96e90-18bd-43c1-9633-d2a989951a65</t>
  </si>
  <si>
    <t>1233616-261-CL24</t>
  </si>
  <si>
    <t>TRATO DIRECTO INTERNET SAN CARLOS URBANO SCI N°02</t>
  </si>
  <si>
    <t>1233616-561-SE24</t>
  </si>
  <si>
    <t>8fdf879e-9191-4c11-b7e1-b9dfcf38bc8b</t>
  </si>
  <si>
    <t>1233616-262-CL24</t>
  </si>
  <si>
    <t>TRATO DIRECTO INTERNET ÑIQUÉN Y SAN FABIÁN SCI N°02</t>
  </si>
  <si>
    <t>1233616-559-SE24</t>
  </si>
  <si>
    <t>76.536.951-7</t>
  </si>
  <si>
    <t>Informática Networks E.I.R.L.</t>
  </si>
  <si>
    <t>a993dbfb-389a-4813-839f-19a972701768</t>
  </si>
  <si>
    <t>1233616-78-CL24</t>
  </si>
  <si>
    <t>SEGUROS PARA VEHÍCULOS SLEP PUNILLA CORDILLERA</t>
  </si>
  <si>
    <t>1233616-31-LE24</t>
  </si>
  <si>
    <t>99.017.000-2</t>
  </si>
  <si>
    <t>SEGUROS GENERALES SURAMERICANA S.A.</t>
  </si>
  <si>
    <t>2532dc26-ef39-4ee9-9fe6-d92e7344899a</t>
  </si>
  <si>
    <t>1233616-24-CL24</t>
  </si>
  <si>
    <t>SERVICIOS DE INTERNET TELEFONIA IP Y WIFI</t>
  </si>
  <si>
    <t>1233616-16-R124</t>
  </si>
  <si>
    <t>848de094-d66e-4bbf-9d00-c0cde424ec38</t>
  </si>
  <si>
    <t>1233616-20-CL24</t>
  </si>
  <si>
    <t>SERVICIO DIAGNOSTICO REVISIÓN SIST. GAS</t>
  </si>
  <si>
    <t>1233616-21-LE24</t>
  </si>
  <si>
    <t>77.548.190-0</t>
  </si>
  <si>
    <t>VALENZUELA VERGARA INGENIERIA LIMITADA</t>
  </si>
  <si>
    <t>4ee569e8-508b-4c29-9f80-2f6d5c81bc8b</t>
  </si>
  <si>
    <t>1233616-22-CL24</t>
  </si>
  <si>
    <t>SERVICIOS MÉDICOS ESPECIALISTAS VALORACIONES PIE</t>
  </si>
  <si>
    <t>1233616-22-R124</t>
  </si>
  <si>
    <t>1070c3e8-8e32-4322-9ff4-2423e5d987a6</t>
  </si>
  <si>
    <t>1233616-21-CL24</t>
  </si>
  <si>
    <t>SERVICIOS MÉDICOS ESPECIALISTAS VALORACIONES PIE - Readjudicada en Id 1233616-22-R124</t>
  </si>
  <si>
    <t>1233616-22-LP24</t>
  </si>
  <si>
    <t>73182b85-6c13-4e2e-8f6a-cef50eda505a</t>
  </si>
  <si>
    <t>1233616-109-CL24</t>
  </si>
  <si>
    <t>SUMINISTRO DE LEÑA PARA LOS ESTABLECIMIENTOS EDUCACIONALES PERTENECIENTES AL SLEP PUNILLA CORDILLERA</t>
  </si>
  <si>
    <t>1233616-421-SE24</t>
  </si>
  <si>
    <t>9.814.849-3</t>
  </si>
  <si>
    <t>PATRICIO EUGENIO NAVARRETE RODRÍGUEZ</t>
  </si>
  <si>
    <t>6ef9c1e7-1450-4200-a79d-05ef6d1528f1</t>
  </si>
  <si>
    <t>1233616-23-CL24</t>
  </si>
  <si>
    <t>PLATAFORMA DE GESTION EDUCATIVA DIGITAL</t>
  </si>
  <si>
    <t>1233616-25-LE24</t>
  </si>
  <si>
    <t>44f8d66d-f969-4286-ac91-33e1955e5df7</t>
  </si>
  <si>
    <t>1233616-108-CL24</t>
  </si>
  <si>
    <t>SERVICIO DE VIGILANCIA Y SEGURIDAD PARA LOS ESTABLECIMIENTOS EDUCACIONALES DEL SERVICIO LOCAL EDUCAC</t>
  </si>
  <si>
    <t>1233616-364-SE24</t>
  </si>
  <si>
    <t>77.094.019-2</t>
  </si>
  <si>
    <t>SEGURIDAD ÑUBLE LIMITADA</t>
  </si>
  <si>
    <t>cb4f9c0d-a10c-4814-a079-80b4d451e4b3</t>
  </si>
  <si>
    <t>1233616-19-CL24</t>
  </si>
  <si>
    <t>CONVENIO DE SUMINISTRO DEL SERVICIO DE COFFE BREAK</t>
  </si>
  <si>
    <t>1233616-30-LE24</t>
  </si>
  <si>
    <t>12.375.476-k</t>
  </si>
  <si>
    <t>MARIO ANDRÉS ZÚÑIGA DONOSO</t>
  </si>
  <si>
    <t>b0dfd446-e8d9-438f-b4a2-99c813ede013</t>
  </si>
  <si>
    <t>1233616-12-CL24</t>
  </si>
  <si>
    <t>SERVICIOS DE INTERNET TELEFONIA IP Y WIFI - Readjudicada en Id 1233616-16-R124</t>
  </si>
  <si>
    <t>1233616-16-LR24</t>
  </si>
  <si>
    <t>bf3b0801-b476-4e81-b6b2-785d287a2d1c</t>
  </si>
  <si>
    <t>1233616-15-CL24</t>
  </si>
  <si>
    <t>CONVENIO DE SUMINISTRO VESTUARIO.</t>
  </si>
  <si>
    <t>1233616-18-LE24</t>
  </si>
  <si>
    <t>9.192.038-7</t>
  </si>
  <si>
    <t>PILAR DE LAS MERCEDES BARROS CONTRERAS</t>
  </si>
  <si>
    <t>694ff36b-3f22-4315-a879-0e6a0a6d65a7</t>
  </si>
  <si>
    <t>1233616-16-CL24</t>
  </si>
  <si>
    <t>5711ddcb-c140-47b3-b483-d1a7f736a49c</t>
  </si>
  <si>
    <t>1233616-14-CL24</t>
  </si>
  <si>
    <t>785562ac-52da-40c3-9a8a-6ad4a57e6abe</t>
  </si>
  <si>
    <t>1233616-11-CL24</t>
  </si>
  <si>
    <t>CONVENIO DE SUMINISTRO DE MADERA COMBUSTIBLE - Readjudicada en Id 1233616-14-R124</t>
  </si>
  <si>
    <t>1233616-14-LP24</t>
  </si>
  <si>
    <t>1e64b320-ef1d-4eb2-827e-a071fc49a64f</t>
  </si>
  <si>
    <t>1233616-8-CL24</t>
  </si>
  <si>
    <t>CONVENIO DE SUMINISTRO LIMPIEZA DE FOSAS Y OTROS</t>
  </si>
  <si>
    <t>1233616-11-LE24</t>
  </si>
  <si>
    <t>8801e0b7-3590-45dc-9e35-78cad963bade</t>
  </si>
  <si>
    <t>1233616-17-CL24</t>
  </si>
  <si>
    <t>MATERIAL EDUCATIVO DIDÁCTICO Y PEDAGÓGICO</t>
  </si>
  <si>
    <t>1233616-20-LP24</t>
  </si>
  <si>
    <t>76.867.795-6</t>
  </si>
  <si>
    <t>DISTRIBUIDORA GALAXIA LIMITADA</t>
  </si>
  <si>
    <t>174de10c-b8b7-4b9a-a629-42548b678b8e</t>
  </si>
  <si>
    <t>1233616-18-CL24</t>
  </si>
  <si>
    <t>f74c727b-5893-4de5-928f-dbb68d34f28c</t>
  </si>
  <si>
    <t>1233616-217-CL24</t>
  </si>
  <si>
    <t>TRANSPORTE PARA ESTUDIANTES DEL SLEP PUNILLA CORDILLERA</t>
  </si>
  <si>
    <t>1233616-245-SE24</t>
  </si>
  <si>
    <t>16.735.768-7</t>
  </si>
  <si>
    <t>CÉSAR ANTONIO ORTEGA DAZA</t>
  </si>
  <si>
    <t>3c95353a-c46a-4d6e-a974-96770d226471</t>
  </si>
  <si>
    <t>1233616-13-CL24</t>
  </si>
  <si>
    <t>1233616-17-LE24</t>
  </si>
  <si>
    <t>fb9ed540-a77d-40e4-962c-30821010292c</t>
  </si>
  <si>
    <t>1233616-6-CL24</t>
  </si>
  <si>
    <t>ARRIENDO DE IMPRESORAS FOTOCOPIADORAS Y SUMINISTRO DE INSUMOS DE IMPRESIÓN PARA ESTABLECIMIENTOS EDU</t>
  </si>
  <si>
    <t>1233616-7-LP24</t>
  </si>
  <si>
    <t>378b7d82-70ef-457e-a41f-ca4dc6efc3b9</t>
  </si>
  <si>
    <t>1233616-10-CL24</t>
  </si>
  <si>
    <t>SERVICIO DE CONTROL INTEGRAL DE PLAGAS</t>
  </si>
  <si>
    <t>1233616-13-LE24</t>
  </si>
  <si>
    <t>63cb0b33-a901-4077-8329-12c8f63d741b</t>
  </si>
  <si>
    <t>1233616-179-CL24</t>
  </si>
  <si>
    <t>1233616-150-SE24</t>
  </si>
  <si>
    <t>12.112.775-k</t>
  </si>
  <si>
    <t>ANGEL ROODING BASOALTO SEPÚLVEDA</t>
  </si>
  <si>
    <t>226bf27b-4310-4a09-bde1-2b2b2ee8b4cf</t>
  </si>
  <si>
    <t>1233616-161-CL24</t>
  </si>
  <si>
    <t>2° LLAMADO SERVICIO DE TRANSPORTE DE ESTUDIANTES</t>
  </si>
  <si>
    <t>1233616-8-LQ24</t>
  </si>
  <si>
    <t>16.844.716-7</t>
  </si>
  <si>
    <t>RAFAEL ALBERTO ORTIZ FUENTES</t>
  </si>
  <si>
    <t>7e5adf0a-4112-49c8-b26f-fb643d7a4880</t>
  </si>
  <si>
    <t>1233616-194-CL24</t>
  </si>
  <si>
    <t>1233616-169-SE24</t>
  </si>
  <si>
    <t>10.165.100-2</t>
  </si>
  <si>
    <t>MANUEL LISANDRO VALENZUELA MARABOLÍ</t>
  </si>
  <si>
    <t>f68a450f-5160-4c16-8fd1-76822731663b</t>
  </si>
  <si>
    <t>1233616-195-CL24</t>
  </si>
  <si>
    <t>1233616-170-SE24</t>
  </si>
  <si>
    <t>17.146.591-5</t>
  </si>
  <si>
    <t>DAVID ISAAC BUSTOS BUSTOS</t>
  </si>
  <si>
    <t>7cdb8bd8-c1c2-46b2-94f7-7abc8602e3b4</t>
  </si>
  <si>
    <t>1233616-192-CL24</t>
  </si>
  <si>
    <t>1233616-167-SE24</t>
  </si>
  <si>
    <t>219bf8fa-0101-4c16-b0a2-bf208481c87b</t>
  </si>
  <si>
    <t>1233616-156-CL24</t>
  </si>
  <si>
    <t>4b648a7f-e40d-489f-a45b-2013bca3da18</t>
  </si>
  <si>
    <t>1233616-160-CL24</t>
  </si>
  <si>
    <t>76.101.016-6</t>
  </si>
  <si>
    <t>TRANSPORTES CHRISTIAN ARIAS LEIVA E.I.R.L.</t>
  </si>
  <si>
    <t>acca42f7-48f8-4c54-b8fd-e4aa5769ff3a</t>
  </si>
  <si>
    <t>1233616-157-CL24</t>
  </si>
  <si>
    <t>76.872.635-3</t>
  </si>
  <si>
    <t>SOCIEDAD DE TRANSPORTES SAN ROQUE LTDA.</t>
  </si>
  <si>
    <t>3aa72ad3-85e3-4f49-8785-4aa401c8bac9</t>
  </si>
  <si>
    <t>1233616-158-CL24</t>
  </si>
  <si>
    <t>2d88f011-da2e-4157-88d0-eea2f1696d6b</t>
  </si>
  <si>
    <t>1233616-187-CL24</t>
  </si>
  <si>
    <t>1233616-160-SE24</t>
  </si>
  <si>
    <t>0c8bb6d5-882e-49ec-a3c2-1ab3e7e4477d</t>
  </si>
  <si>
    <t>1233616-159-CL24</t>
  </si>
  <si>
    <t>b3792d2b-afe2-4265-9aac-60eee8bc39a4</t>
  </si>
  <si>
    <t>1233616-9-CL24</t>
  </si>
  <si>
    <t>SERVICIO DE DESMALEZADO PODA Y TALA DE ÁRBOLES</t>
  </si>
  <si>
    <t>1233616-12-LE24</t>
  </si>
  <si>
    <t>91f14b8b-4802-49cf-aac1-c2d08de3bef5</t>
  </si>
  <si>
    <t>1233616-7-CL24</t>
  </si>
  <si>
    <t>2° LLAMADO SERVICIO DE MANTENIMIENTO MENOR Y ATENCIÓN DE EMERGENCIA DE LOS ESTABLECIMIENTOS EDUCACIO</t>
  </si>
  <si>
    <t>1233616-9-LQ24</t>
  </si>
  <si>
    <t>cf10e1f4-b58a-4bfb-bd01-bdf37b0e5ba6</t>
  </si>
  <si>
    <t>1233616-5-CL24</t>
  </si>
  <si>
    <t>ARRIENDO DE IMPRESORAS Y SUMINISTRO DE INSUMOS DE IMPRESIÓN PARA EL SLEP PUNILLA CORDILLERA</t>
  </si>
  <si>
    <t>1233616-5-LE24</t>
  </si>
  <si>
    <t>76.265.531-4</t>
  </si>
  <si>
    <t>COMERCIAL IMPREEX Y ANGENIS LIMITADA</t>
  </si>
  <si>
    <t>315f4012-db06-432b-9f43-43cb675e885f</t>
  </si>
  <si>
    <t>1233616-176-CL24</t>
  </si>
  <si>
    <t>SERVICIO DE TRANSPORTE DE ESTUDIANTES</t>
  </si>
  <si>
    <t>1233616-145-SE24</t>
  </si>
  <si>
    <t>13.376.087-3</t>
  </si>
  <si>
    <t>JOSÉ ALFONSO PARADA FUENTES</t>
  </si>
  <si>
    <t>a0c8ecb2-e48b-4955-8fa8-4dc90bfe91eb</t>
  </si>
  <si>
    <t>1233616-162-CL24</t>
  </si>
  <si>
    <t>1233616-268-SE24</t>
  </si>
  <si>
    <t>13.131.379-9</t>
  </si>
  <si>
    <t>ALEX ELIEZER ARIAS ORTEGA</t>
  </si>
  <si>
    <t>718257ef-4a46-42dd-bb69-0999f57ba5b6</t>
  </si>
  <si>
    <t>1233616-167-CL24</t>
  </si>
  <si>
    <t>1233616-279-SE24</t>
  </si>
  <si>
    <t>16.218.242-0</t>
  </si>
  <si>
    <t>MARIA CELIA SEPULVEDA VIELMA</t>
  </si>
  <si>
    <t>10551198-7fe8-4655-be0f-f5106dfb9bc1</t>
  </si>
  <si>
    <t>1233616-168-CL24</t>
  </si>
  <si>
    <t>1233616-119-SE24</t>
  </si>
  <si>
    <t>13.343.295-7</t>
  </si>
  <si>
    <t>ESTEBAN ANTONIO CASTILLO MACHUCA</t>
  </si>
  <si>
    <t>b91233ce-2f93-400a-9a3f-04a03551c20b</t>
  </si>
  <si>
    <t>1233616-169-CL24</t>
  </si>
  <si>
    <t>1233616-121-SE24</t>
  </si>
  <si>
    <t>4819b015-6149-4e64-91cf-8ce1632d797f</t>
  </si>
  <si>
    <t>1233616-206-CL24</t>
  </si>
  <si>
    <t>1233616-177-SE24</t>
  </si>
  <si>
    <t>14.293.436-1</t>
  </si>
  <si>
    <t>CESAR AUGUSTO POBLETE CHAVEZ</t>
  </si>
  <si>
    <t>fc5ba468-9fef-480b-b088-bfa187e21834</t>
  </si>
  <si>
    <t>1233616-207-CL24</t>
  </si>
  <si>
    <t>1233616-178-SE24</t>
  </si>
  <si>
    <t>8.027.475-0</t>
  </si>
  <si>
    <t>HECTOR EDUARDO VALDEBENITO MACHUCA</t>
  </si>
  <si>
    <t>9804f8d8-dd89-4f1e-8b56-05c428cb96a8</t>
  </si>
  <si>
    <t>1233616-208-CL24</t>
  </si>
  <si>
    <t>1233616-179-SE24</t>
  </si>
  <si>
    <t>11.264.654-k</t>
  </si>
  <si>
    <t>RAUL EDUARDO SANTIBANEZ CORTES</t>
  </si>
  <si>
    <t>04cc4504-de3d-4c3b-9f2b-e34129dbed65</t>
  </si>
  <si>
    <t>1233616-166-CL24</t>
  </si>
  <si>
    <t>1233616-283-SE24</t>
  </si>
  <si>
    <t>15.810.026-6</t>
  </si>
  <si>
    <t>OSCAR ANDRÉS VALLADARES JELDRES</t>
  </si>
  <si>
    <t>d87f0702-fc04-4617-8bfc-1d07bef1c44f</t>
  </si>
  <si>
    <t>1233616-218-CL24</t>
  </si>
  <si>
    <t>TRANSPORTE PARA ESTUDIANTES DEL SLEP PUNILLA CORDI</t>
  </si>
  <si>
    <t>1233616-190-SE24</t>
  </si>
  <si>
    <t>8.883.766-5</t>
  </si>
  <si>
    <t>CARLOS JAVIER ZÚÑIGA NAVARRETE</t>
  </si>
  <si>
    <t>8737ff2b-c411-4c08-93e9-488d3fcb233c</t>
  </si>
  <si>
    <t>1233616-219-CL24</t>
  </si>
  <si>
    <t>1233616-191-SE24</t>
  </si>
  <si>
    <t>9.639.285-0</t>
  </si>
  <si>
    <t>ALEJANDRA DEL CARMEN CAMPOS LÓPEZ</t>
  </si>
  <si>
    <t>2aad0fdd-78d3-4758-ae93-48e0f5cdb71b</t>
  </si>
  <si>
    <t>1233616-220-CL24</t>
  </si>
  <si>
    <t>1233616-192-SE24</t>
  </si>
  <si>
    <t>746b4b2a-5046-4ca3-b120-ab0f02267730</t>
  </si>
  <si>
    <t>1233616-210-CL24</t>
  </si>
  <si>
    <t>1233616-181-SE24</t>
  </si>
  <si>
    <t>18.718.641-2</t>
  </si>
  <si>
    <t>CLAUDIO ALEJANDRO ALARCON CAMPOS</t>
  </si>
  <si>
    <t>60d75f8e-25db-4bfe-9374-0c1798f5d267</t>
  </si>
  <si>
    <t>1233616-163-CL24</t>
  </si>
  <si>
    <t>1233616-269-SE24</t>
  </si>
  <si>
    <t>11.770.980-9</t>
  </si>
  <si>
    <t>NADIA LEONTINA ZAMBRANO MARTINEZ</t>
  </si>
  <si>
    <t>64dd6bef-f5ee-4539-9a46-d6ef8c75f93f</t>
  </si>
  <si>
    <t>1233616-193-CL24</t>
  </si>
  <si>
    <t>1233616-168-SE24</t>
  </si>
  <si>
    <t>050a84c6-efaa-4ae6-af20-0570e8b22dee</t>
  </si>
  <si>
    <t>1233616-164-CL24</t>
  </si>
  <si>
    <t>1233616-272-SE24</t>
  </si>
  <si>
    <t>15.515.154-4</t>
  </si>
  <si>
    <t>ROQUE ANTONIO ZÚÑIGA PINCHEIRA</t>
  </si>
  <si>
    <t>2f7aaea5-12c4-42ef-95d8-21eef4251f33</t>
  </si>
  <si>
    <t>1233616-170-CL24</t>
  </si>
  <si>
    <t>1233616-122-SE24</t>
  </si>
  <si>
    <t>15.157.819-5</t>
  </si>
  <si>
    <t>RODRIGO DEL CARMEN SEPÚLVEDA VILLEGA</t>
  </si>
  <si>
    <t>a9b54de1-ebd4-4540-99ca-4b00f23a2b17</t>
  </si>
  <si>
    <t>1233616-172-CL24</t>
  </si>
  <si>
    <t>1233616-124-SE24</t>
  </si>
  <si>
    <t>17.196.770-8</t>
  </si>
  <si>
    <t>RAÚL ISAAC MANRÍQUEZ VALLEJOS</t>
  </si>
  <si>
    <t>80c07d4c-4078-4d3f-8109-8fc8dab258c5</t>
  </si>
  <si>
    <t>1233616-248-CL24</t>
  </si>
  <si>
    <t>1233616-250-SE24</t>
  </si>
  <si>
    <t>679d45ae-205e-497b-9b12-b093c0380bae</t>
  </si>
  <si>
    <t>1233616-255-CL24</t>
  </si>
  <si>
    <t>1233616-275-SE24</t>
  </si>
  <si>
    <t>16.535.995-K</t>
  </si>
  <si>
    <t>ALEXIS IGNACIO RIQUELME BELMAR</t>
  </si>
  <si>
    <t>2c03897a-ef9c-4f5d-8ddc-96e41e05f7ff</t>
  </si>
  <si>
    <t>1233616-249-CL24</t>
  </si>
  <si>
    <t>1233616-252-SE24</t>
  </si>
  <si>
    <t>9.814.317-3</t>
  </si>
  <si>
    <t>JUAN MANUEL ROMERO GALLEGOS</t>
  </si>
  <si>
    <t>02e60893-c29f-457e-9e4b-875ca908e067</t>
  </si>
  <si>
    <t>1233616-250-CL24</t>
  </si>
  <si>
    <t>1233616-253-SE24</t>
  </si>
  <si>
    <t>18.789.580-4</t>
  </si>
  <si>
    <t>ELISEO ANTONIO FIGUEROA TORRES</t>
  </si>
  <si>
    <t>a84d9075-101a-4e75-82a3-f226636496af</t>
  </si>
  <si>
    <t>1233616-251-CL24</t>
  </si>
  <si>
    <t>1233616-254-SE24</t>
  </si>
  <si>
    <t>a0860225-be9c-4d25-84d7-1486d441f699</t>
  </si>
  <si>
    <t>1233616-252-CL24</t>
  </si>
  <si>
    <t>1233616-255-SE24</t>
  </si>
  <si>
    <t>6.809.894-7</t>
  </si>
  <si>
    <t>MANUEL ANTONIO LAFARQUE URRUTIA</t>
  </si>
  <si>
    <t>f2533d9d-4acd-4b14-9e66-6fbc9328d630</t>
  </si>
  <si>
    <t>1233616-201-CL24</t>
  </si>
  <si>
    <t>1233616-290-SE24</t>
  </si>
  <si>
    <t>c3091380-6a80-4363-a5ae-d3e6e5165d35</t>
  </si>
  <si>
    <t>1233616-211-CL24</t>
  </si>
  <si>
    <t>1233616-182-SE24</t>
  </si>
  <si>
    <t>4b71aec8-e397-46b0-89ce-c5326ea00638</t>
  </si>
  <si>
    <t>1233616-242-CL24</t>
  </si>
  <si>
    <t>1233616-212-SE24</t>
  </si>
  <si>
    <t>19.169.515-1</t>
  </si>
  <si>
    <t>LEONARDO ANDRES SAN MARTIN VERA</t>
  </si>
  <si>
    <t>8bff4749-78c7-4ea9-b143-b1921f4e7251</t>
  </si>
  <si>
    <t>1233616-243-CL24</t>
  </si>
  <si>
    <t>1233616-237-SE24</t>
  </si>
  <si>
    <t>7.657.839-7</t>
  </si>
  <si>
    <t>PATRICIO DEL CARMEN MOLINA CONTRERAS</t>
  </si>
  <si>
    <t>f4770620-8704-4d78-b4be-57afd47aa8c1</t>
  </si>
  <si>
    <t>1233616-244-CL24</t>
  </si>
  <si>
    <t>1233616-240-SE24</t>
  </si>
  <si>
    <t>76.476.169-3</t>
  </si>
  <si>
    <t>TRANSPORTES NUEVA UNIÓN LIMITADA</t>
  </si>
  <si>
    <t>4acb9b96-81ee-443c-86cf-04fcf57b1b54</t>
  </si>
  <si>
    <t>1233616-178-CL24</t>
  </si>
  <si>
    <t>1233616-147-SE24</t>
  </si>
  <si>
    <t>16c841ea-1f6d-410b-8278-37593efd26d4</t>
  </si>
  <si>
    <t>1233616-226-CL24</t>
  </si>
  <si>
    <t>1233616-198-SE24</t>
  </si>
  <si>
    <t>ac1394f3-abda-4eaf-9e93-dc1cb6434f5b</t>
  </si>
  <si>
    <t>1233616-209-CL24</t>
  </si>
  <si>
    <t>1233616-180-SE24</t>
  </si>
  <si>
    <t>9c7dbb89-d81b-4b37-a8ef-8349e4cafdea</t>
  </si>
  <si>
    <t>1233616-241-CL24</t>
  </si>
  <si>
    <t>1233616-223-SE24</t>
  </si>
  <si>
    <t>10.639.819-4</t>
  </si>
  <si>
    <t>LEONEL OMAR RODRÍGUEZ FUENTES</t>
  </si>
  <si>
    <t>672596a5-2aec-4d1a-a754-a466b12817ff</t>
  </si>
  <si>
    <t>1233616-180-CL24</t>
  </si>
  <si>
    <t>1233616-151-SE24</t>
  </si>
  <si>
    <t>ce5cc953-6782-40f9-9f99-269aa6c684cb</t>
  </si>
  <si>
    <t>1233616-225-CL24</t>
  </si>
  <si>
    <t>1233616-197-SE24</t>
  </si>
  <si>
    <t>ff3f02b6-07f0-4dc7-abc9-598fed5ada2e</t>
  </si>
  <si>
    <t>1233616-240-CL24</t>
  </si>
  <si>
    <t>1233616-210-SE24</t>
  </si>
  <si>
    <t>9.027.883-5</t>
  </si>
  <si>
    <t>MANUEL JESÚS ORELLANA PEÑAILILLO</t>
  </si>
  <si>
    <t>f1c98141-f2db-45c8-a6ec-ffee019d93bb</t>
  </si>
  <si>
    <t>1233616-184-CL24</t>
  </si>
  <si>
    <t>1233616-157-SE24</t>
  </si>
  <si>
    <t>12.197.296-4</t>
  </si>
  <si>
    <t>JULIO ALEJANDRO ACUÑA IBARRA</t>
  </si>
  <si>
    <t>73cb7335-4003-4302-be64-cfa8854fc5bf</t>
  </si>
  <si>
    <t>1233616-174-CL24</t>
  </si>
  <si>
    <t>1233616-137-SE24</t>
  </si>
  <si>
    <t>15.147.584-1</t>
  </si>
  <si>
    <t>GONZALO ANTONIO YANEZ ESPINAZA</t>
  </si>
  <si>
    <t>7f052f3b-066f-4886-928a-54f062fb9714</t>
  </si>
  <si>
    <t>1233616-175-CL24</t>
  </si>
  <si>
    <t>1233616-135-SE24</t>
  </si>
  <si>
    <t>7.123.945-4</t>
  </si>
  <si>
    <t>JUAN ANDRÉS SÁNCHEZ GARRIDO</t>
  </si>
  <si>
    <t>7ca1960b-df4b-4009-aefe-b6e62af7c64a</t>
  </si>
  <si>
    <t>1233616-173-CL24</t>
  </si>
  <si>
    <t>1233616-125-SE24</t>
  </si>
  <si>
    <t>565378a2-6b0d-4d29-aff5-ef711c956d83</t>
  </si>
  <si>
    <t>1233616-177-CL24</t>
  </si>
  <si>
    <t>1233616-146-SE24</t>
  </si>
  <si>
    <t>14.303.618-9</t>
  </si>
  <si>
    <t>JUAN CARLOS FUENTES MOLINA</t>
  </si>
  <si>
    <t>21947f28-49a2-41e0-ab55-a01d74edd9a8</t>
  </si>
  <si>
    <t>1233616-238-CL24</t>
  </si>
  <si>
    <t>1233616-219-SE24</t>
  </si>
  <si>
    <t>11.444.147-3</t>
  </si>
  <si>
    <t>BRÍGIDA JACQUELINE TORRES ARÉVALO</t>
  </si>
  <si>
    <t>e20a51bc-ef60-44dd-b31b-0fcf0087f720</t>
  </si>
  <si>
    <t>1233616-239-CL24</t>
  </si>
  <si>
    <t>1233616-206-SE24</t>
  </si>
  <si>
    <t>15.809.948-9</t>
  </si>
  <si>
    <t>INÉS DEL CARMEN HERMOSILLA HERMOSILLA</t>
  </si>
  <si>
    <t>3de47a9b-8268-4bfb-8909-a2bff0c25bd3</t>
  </si>
  <si>
    <t>1233616-237-CL24</t>
  </si>
  <si>
    <t>1233616-217-SE24</t>
  </si>
  <si>
    <t>77.260.154-9</t>
  </si>
  <si>
    <t>TRANSPORTES PABLOEDUARDO ANDRADES SEPULVEDA E.I.R.</t>
  </si>
  <si>
    <t>ab4bfae6-da0c-47c2-acdb-1fbb2e821d25</t>
  </si>
  <si>
    <t>1233616-221-CL24</t>
  </si>
  <si>
    <t>1233616-193-SE24</t>
  </si>
  <si>
    <t>14.028.757-1</t>
  </si>
  <si>
    <t>CAROLINA DEL CARMEN CHÁVEZ JARA</t>
  </si>
  <si>
    <t>5904d368-fad8-4a5c-8848-23194cac8f5f</t>
  </si>
  <si>
    <t>1233616-222-CL24</t>
  </si>
  <si>
    <t>1233616-194-SE24</t>
  </si>
  <si>
    <t>b9e23a3e-2286-426f-a701-daaab3209eba</t>
  </si>
  <si>
    <t>1233616-223-CL24</t>
  </si>
  <si>
    <t>1233616-195-SE24</t>
  </si>
  <si>
    <t>831b6bb8-36b8-4d02-992a-7ee011e94fd3</t>
  </si>
  <si>
    <t>1233616-181-CL24</t>
  </si>
  <si>
    <t>1233616-152-SE24</t>
  </si>
  <si>
    <t>aea889d8-ce5b-4f77-89b0-f7d5dfa7d486</t>
  </si>
  <si>
    <t>1233616-165-CL24</t>
  </si>
  <si>
    <t>1233616-273-SE24</t>
  </si>
  <si>
    <t>9a6b2602-029b-439f-839f-b616412615af</t>
  </si>
  <si>
    <t>1233616-197-CL24</t>
  </si>
  <si>
    <t>1233616-172-SE24</t>
  </si>
  <si>
    <t>14.027.546-8</t>
  </si>
  <si>
    <t>VÍCTOR MANUEL ARAYA GUTIÉRREZ</t>
  </si>
  <si>
    <t>e4342516-f074-44c3-a8ec-e8e760e49003</t>
  </si>
  <si>
    <t>1233616-198-CL24</t>
  </si>
  <si>
    <t>1233616-173-SE24</t>
  </si>
  <si>
    <t>12.969.131-k</t>
  </si>
  <si>
    <t>JAIME ANTONIO CERDA FIGUEROA</t>
  </si>
  <si>
    <t>8c690062-1204-40db-aae3-621cea2722f1</t>
  </si>
  <si>
    <t>1233616-182-CL24</t>
  </si>
  <si>
    <t>1233616-153-SE24</t>
  </si>
  <si>
    <t>12.185.645-k</t>
  </si>
  <si>
    <t>LUCILA DE LAS ROSAS RAMOS ORTEGA</t>
  </si>
  <si>
    <t>f74712a0-0e4e-49f5-8255-a84a0773b8d3</t>
  </si>
  <si>
    <t>1233616-196-CL24</t>
  </si>
  <si>
    <t>1233616-171-SE24</t>
  </si>
  <si>
    <t>3d23de39-a91d-48ed-a5f6-a9eb6ee942b1</t>
  </si>
  <si>
    <t>1233616-185-CL24</t>
  </si>
  <si>
    <t>1233616-158-SE24</t>
  </si>
  <si>
    <t>13.793.850-2</t>
  </si>
  <si>
    <t>LILIAN SOLEDAD ZÚÑIGA ANDRADES</t>
  </si>
  <si>
    <t>4f8d21cd-c2a6-40ce-b48a-51d26474e292</t>
  </si>
  <si>
    <t>1233616-199-CL24</t>
  </si>
  <si>
    <t>1233616-174-SE24</t>
  </si>
  <si>
    <t>a36ab769-6169-4499-813e-6c5cbdc0e23e</t>
  </si>
  <si>
    <t>1233616-183-CL24</t>
  </si>
  <si>
    <t>1233616-155-SE24</t>
  </si>
  <si>
    <t>7ba32185-bc8d-4275-b868-4fe17ed7f98b</t>
  </si>
  <si>
    <t>1233616-186-CL24</t>
  </si>
  <si>
    <t>1233616-159-SE24</t>
  </si>
  <si>
    <t>f9566abc-b424-4a8a-9cf9-6c1cb532b1dc</t>
  </si>
  <si>
    <t>1233616-189-CL24</t>
  </si>
  <si>
    <t>1233616-163-SE24</t>
  </si>
  <si>
    <t>5ba2c482-35d3-486b-a89a-4000585bb353</t>
  </si>
  <si>
    <t>1233616-200-CL24</t>
  </si>
  <si>
    <t>1233616-175-SE24</t>
  </si>
  <si>
    <t>130005eb-b374-44ff-b949-ea497d2733cf</t>
  </si>
  <si>
    <t>1233616-215-CL24</t>
  </si>
  <si>
    <t>1233616-186-SE24</t>
  </si>
  <si>
    <t>14.492.228-K</t>
  </si>
  <si>
    <t>SERGIO DEL TRÁNSITO CHÁVEZ SAAVEDRA</t>
  </si>
  <si>
    <t>ea074b15-ec51-4b96-840e-af5c3f703e38</t>
  </si>
  <si>
    <t>1233616-202-CL24</t>
  </si>
  <si>
    <t>1233616-291-SE24</t>
  </si>
  <si>
    <t>73d377f7-35fe-46de-a511-334fd65f46ab</t>
  </si>
  <si>
    <t>1233616-203-CL24</t>
  </si>
  <si>
    <t>1233616-292-SE24</t>
  </si>
  <si>
    <t>da641160-bd26-4ced-8c67-acc7845335dc</t>
  </si>
  <si>
    <t>1233616-212-CL24</t>
  </si>
  <si>
    <t>1233616-183-SE24</t>
  </si>
  <si>
    <t>8.599.151-5</t>
  </si>
  <si>
    <t>LEONTINA DEL CARMEN SAAVEDRA FERRADA</t>
  </si>
  <si>
    <t>2b9d11cc-f713-40b9-962a-0c88e0e55080</t>
  </si>
  <si>
    <t>1233616-213-CL24</t>
  </si>
  <si>
    <t>1233616-184-SE24</t>
  </si>
  <si>
    <t>32babc81-9ec7-4f6b-a2e4-8da197b330bb</t>
  </si>
  <si>
    <t>1233616-214-CL24</t>
  </si>
  <si>
    <t>1233616-185-SE24</t>
  </si>
  <si>
    <t>c94e12fc-f2ac-415e-bc8f-44845d92f0d6</t>
  </si>
  <si>
    <t>1233616-204-CL24</t>
  </si>
  <si>
    <t>1233616-293-SE24</t>
  </si>
  <si>
    <t>82822130-f499-4bc5-ba80-b4601f69c0d3</t>
  </si>
  <si>
    <t>1233616-256-CL24</t>
  </si>
  <si>
    <t>1233616-205-SE24</t>
  </si>
  <si>
    <t>ef71b494-13b4-4257-84c1-7b08dd89685c</t>
  </si>
  <si>
    <t>1233616-228-CL24</t>
  </si>
  <si>
    <t>1233616-200-SE24</t>
  </si>
  <si>
    <t>a03a5436-ef34-4666-a8cc-a5f173771be2</t>
  </si>
  <si>
    <t>1233616-245-CL24</t>
  </si>
  <si>
    <t>1233616-243-SE24</t>
  </si>
  <si>
    <t>12.729.017-2</t>
  </si>
  <si>
    <t>ANA ROSA MERIÑO VÁSQUEZ</t>
  </si>
  <si>
    <t>ba41fcc2-b138-489f-be43-1764484a9f7b</t>
  </si>
  <si>
    <t>1233616-246-CL24</t>
  </si>
  <si>
    <t>1233616-248-SE24</t>
  </si>
  <si>
    <t>f0b52570-b859-40dd-be24-79f7ead6001c</t>
  </si>
  <si>
    <t>1233616-247-CL24</t>
  </si>
  <si>
    <t>1233616-249-SE24</t>
  </si>
  <si>
    <t>d4429366-e0ea-4444-bab4-26e4771ae6ff</t>
  </si>
  <si>
    <t>1233616-205-CL24</t>
  </si>
  <si>
    <t>1233616-176-SE24</t>
  </si>
  <si>
    <t>925db38c-56e5-4bbd-a1b5-2fb3e974b0ed</t>
  </si>
  <si>
    <t>1233616-216-CL24</t>
  </si>
  <si>
    <t>1233616-187-SE24</t>
  </si>
  <si>
    <t>fc88538e-f60a-4b3a-a850-09e884e8b47d</t>
  </si>
  <si>
    <t>1233616-229-CL24</t>
  </si>
  <si>
    <t>1233616-203-SE24</t>
  </si>
  <si>
    <t>ac82bdb9-b1b8-4183-ab0d-8e8f999a0335</t>
  </si>
  <si>
    <t>1233616-230-CL24</t>
  </si>
  <si>
    <t>1233616-204-SE24</t>
  </si>
  <si>
    <t>a624590a-9232-45ad-9cca-d3043c99dda6</t>
  </si>
  <si>
    <t>1233616-253-CL24</t>
  </si>
  <si>
    <t>1233616-270-SE24</t>
  </si>
  <si>
    <t>caee5764-efed-4bc5-876b-a47a5d6b1029</t>
  </si>
  <si>
    <t>1233616-231-CL24</t>
  </si>
  <si>
    <t>1233616-207-SE24</t>
  </si>
  <si>
    <t>6.306.452-1</t>
  </si>
  <si>
    <t>JOSÉ LUIS AGUILERA REYES</t>
  </si>
  <si>
    <t>528f652e-8991-4bb1-b46c-b27786f79298</t>
  </si>
  <si>
    <t>1233616-188-CL24</t>
  </si>
  <si>
    <t>1233616-162-SE24</t>
  </si>
  <si>
    <t>17b87493-83dc-4ac7-968f-eebcfc0d974b</t>
  </si>
  <si>
    <t>1233616-191-CL24</t>
  </si>
  <si>
    <t>1233616-166-SE24</t>
  </si>
  <si>
    <t>76.831.144-7</t>
  </si>
  <si>
    <t>SOCIEDAD COMERCIAL ILABARRA Y CONTRERAS LTDA</t>
  </si>
  <si>
    <t>d78f1a34-1acd-46b1-9653-1e8bb334437f</t>
  </si>
  <si>
    <t>1233616-190-CL24</t>
  </si>
  <si>
    <t>1233616-164-SE24</t>
  </si>
  <si>
    <t>0b386c16-4a0b-4fa0-85d6-07ea65875dcf</t>
  </si>
  <si>
    <t>1233616-232-CL24</t>
  </si>
  <si>
    <t>1233616-208-SE24</t>
  </si>
  <si>
    <t>76.975.348-6</t>
  </si>
  <si>
    <t>JENNIFER HAILIN ESPINOZA FUENTES TRANSPORTE DE PAS</t>
  </si>
  <si>
    <t>ad8cb430-60eb-4c08-b6a5-fc29f04267ff</t>
  </si>
  <si>
    <t>1233616-233-CL24</t>
  </si>
  <si>
    <t>1233616-209-SE24</t>
  </si>
  <si>
    <t>4cada9b1-484e-4f97-99da-34d93b171a4e</t>
  </si>
  <si>
    <t>1233616-234-CL24</t>
  </si>
  <si>
    <t>1233616-211-SE24</t>
  </si>
  <si>
    <t>5.916.550-K</t>
  </si>
  <si>
    <t>LUIS GUILLERMO VELOSO BETANZO</t>
  </si>
  <si>
    <t>e1f39ce1-89c0-4e55-9497-2b75578b7427</t>
  </si>
  <si>
    <t>1233616-257-CL24</t>
  </si>
  <si>
    <t>1233616-120-SE24</t>
  </si>
  <si>
    <t>aa97815b-ea1c-4dd6-b830-4137a5ece9a8</t>
  </si>
  <si>
    <t>1233616-258-CL24</t>
  </si>
  <si>
    <t>1233616-262-SE24</t>
  </si>
  <si>
    <t>112142bb-d4c7-4ef0-bd5d-22fe85b6976e</t>
  </si>
  <si>
    <t>1233616-254-CL24</t>
  </si>
  <si>
    <t>1233616-266-SE24</t>
  </si>
  <si>
    <t>acaf6109-c599-48e7-8699-e8baba10fbbf</t>
  </si>
  <si>
    <t>1233616-171-CL24</t>
  </si>
  <si>
    <t>1233616-123-SE24</t>
  </si>
  <si>
    <t>76.126.808-2</t>
  </si>
  <si>
    <t>TOMAS PATRICIO FUENTES FUENTES, TRANSPORTES INTEGR</t>
  </si>
  <si>
    <t>433220fd-6ff9-4776-89e3-8ca7ef36e0e5</t>
  </si>
  <si>
    <t>1233616-235-CL24</t>
  </si>
  <si>
    <t>1233616-215-SE24</t>
  </si>
  <si>
    <t>15.160.357-2</t>
  </si>
  <si>
    <t>FREDDY ALEXI FLORES MONTECINOS</t>
  </si>
  <si>
    <t>63789e84-0edc-4289-8db8-36642bbd08e6</t>
  </si>
  <si>
    <t>1233616-236-CL24</t>
  </si>
  <si>
    <t>1233616-216-SE24</t>
  </si>
  <si>
    <t>87377cf0-cda5-4056-b764-8fc432d0bb4e</t>
  </si>
  <si>
    <t>1233616-224-CL24</t>
  </si>
  <si>
    <t>1233616-196-SE24</t>
  </si>
  <si>
    <t>2ab52d3c-cb28-479a-aa26-1a6f5b3a3e21</t>
  </si>
  <si>
    <t>1233616-155-CL24</t>
  </si>
  <si>
    <t>1233616-17-R124</t>
  </si>
  <si>
    <t>11.771.292-3</t>
  </si>
  <si>
    <t>JOSÉ MIGUEL MÉNDEZ PARADA</t>
  </si>
  <si>
    <t>16bed544-9768-4731-ba39-edd36b6445fc</t>
  </si>
  <si>
    <t>1233616-152-CL24</t>
  </si>
  <si>
    <t>77.473.528-3</t>
  </si>
  <si>
    <t>TRANSPORTES S&amp;S LIMITADA</t>
  </si>
  <si>
    <t>77725f2c-e075-4745-a944-1f3f002283bd</t>
  </si>
  <si>
    <t>1233616-154-CL24</t>
  </si>
  <si>
    <t>8.187.360-7</t>
  </si>
  <si>
    <t>PEDRO DOMINGO CARO SEPÚLVEDA</t>
  </si>
  <si>
    <t>fd2bddd7-0a50-4f38-8a6c-f2ee9abd0ff5</t>
  </si>
  <si>
    <t>1233616-153-CL24</t>
  </si>
  <si>
    <t>11.770.599-4</t>
  </si>
  <si>
    <t>PLAXEDES IVÁN CERDA CARO</t>
  </si>
  <si>
    <t>874290f0-c37a-48b2-94a5-b0eda6ad8f35</t>
  </si>
  <si>
    <t>1233616-4-CL24</t>
  </si>
  <si>
    <t>SERVICIO DE MANTENIMIENTO Y EMERGENCIAS</t>
  </si>
  <si>
    <t>1233616-30-LR23</t>
  </si>
  <si>
    <t>e629f78e-8cb5-44eb-b71c-ae6fbb887ce3</t>
  </si>
  <si>
    <t>1233616-3-CL24</t>
  </si>
  <si>
    <t>SERV. DE VIGILANCIA Y SEGURIDAD SLEP</t>
  </si>
  <si>
    <t>1233616-27-LP23</t>
  </si>
  <si>
    <t>76.024.843-6</t>
  </si>
  <si>
    <t>SOCIEDAD DE SERVICIOS HIMCE LIMITADA</t>
  </si>
  <si>
    <t>3d17ca8d-98dc-4bf5-8911-e92c158e7462</t>
  </si>
  <si>
    <t>1233616-62-CL24</t>
  </si>
  <si>
    <t>SERVICIO DE TRANSPORTE DE ESTUDIANTES - Readjudicada en Id 1233616-17-R124</t>
  </si>
  <si>
    <t>1233616-17-LR23</t>
  </si>
  <si>
    <t>3187cf85-8106-4766-87b6-8f7d09ddf9f9</t>
  </si>
  <si>
    <t>1233616-66-CL24</t>
  </si>
  <si>
    <t>6.116.709-9</t>
  </si>
  <si>
    <t>JOSÉ HERNALDO RODRÍGUEZ MANRÍQUEZ</t>
  </si>
  <si>
    <t>0ae74635-61a3-494a-a1d9-d06178e14ab5</t>
  </si>
  <si>
    <t>1233616-69-CL24</t>
  </si>
  <si>
    <t>1f57e9f3-19be-4080-852b-903445cb50f8</t>
  </si>
  <si>
    <t>1233616-85-CL24</t>
  </si>
  <si>
    <t>16.221.630-9</t>
  </si>
  <si>
    <t>LEONCIO ISAAC REYES RUBIO</t>
  </si>
  <si>
    <t>6116d608-4b17-4032-82b7-4e7b5ed11429</t>
  </si>
  <si>
    <t>1233616-70-CL24</t>
  </si>
  <si>
    <t>2e02c3ce-31c0-44a9-809e-4a1c52344a82</t>
  </si>
  <si>
    <t>1233616-83-CL24</t>
  </si>
  <si>
    <t>831a1dbe-0649-46f8-a04d-39716dbb23e6</t>
  </si>
  <si>
    <t>1233616-79-CL24</t>
  </si>
  <si>
    <t>5517f790-87b1-454c-8fa7-57116739273e</t>
  </si>
  <si>
    <t>1233616-60-CL24</t>
  </si>
  <si>
    <t>11.234.819-0</t>
  </si>
  <si>
    <t>MELANIA DEL CARMEN ORELLANA SEPÚLVEDA</t>
  </si>
  <si>
    <t>213cf357-73af-4040-9d88-8332fcb4b658</t>
  </si>
  <si>
    <t>1233616-61-CL24</t>
  </si>
  <si>
    <t>524a059d-6fed-4ab7-b919-99ebcb42de3f</t>
  </si>
  <si>
    <t>1233616-71-CL24</t>
  </si>
  <si>
    <t>225c37eb-4e3a-4741-bf63-27f3a0a38b1a</t>
  </si>
  <si>
    <t>1233616-73-CL24</t>
  </si>
  <si>
    <t>c7bc0642-861c-464e-8b0b-2c4ad9375cad</t>
  </si>
  <si>
    <t>1233616-74-CL24</t>
  </si>
  <si>
    <t>76c40e4f-5f22-4058-8089-ba9ab1654162</t>
  </si>
  <si>
    <t>1233616-75-CL24</t>
  </si>
  <si>
    <t>cf511473-4576-4a00-98ee-605d24c075ab</t>
  </si>
  <si>
    <t>1233616-77-CL24</t>
  </si>
  <si>
    <t>0f6d267f-3b79-46b1-8c5c-997860fafc7d</t>
  </si>
  <si>
    <t>1233616-92-CL24</t>
  </si>
  <si>
    <t>f176555b-f299-4393-802d-589e7715f379</t>
  </si>
  <si>
    <t>1233616-67-CL24</t>
  </si>
  <si>
    <t>9e010951-6b50-496d-bb5b-7dcfd38306eb</t>
  </si>
  <si>
    <t>1233616-87-CL24</t>
  </si>
  <si>
    <t>ce77426e-797e-4aa3-8174-897489b0f95d</t>
  </si>
  <si>
    <t>1233616-64-CL24</t>
  </si>
  <si>
    <t>fab17216-2adf-4a8b-9dbe-869f62e4ff23</t>
  </si>
  <si>
    <t>1233616-63-CL24</t>
  </si>
  <si>
    <t>c291aefe-bf15-4f42-a5fe-a4e9943d5d71</t>
  </si>
  <si>
    <t>1233616-65-CL24</t>
  </si>
  <si>
    <t>54dc0e3a-7ac2-48e7-a516-76bfa009966e</t>
  </si>
  <si>
    <t>1233616-76-CL24</t>
  </si>
  <si>
    <t>cb695990-64c4-44fb-a45d-7d2fcefc021c</t>
  </si>
  <si>
    <t>1233616-91-CL24</t>
  </si>
  <si>
    <t>e353b0c1-f4c5-437c-b400-dc5ccd3c813e</t>
  </si>
  <si>
    <t>1233616-93-CL24</t>
  </si>
  <si>
    <t>4c4a88df-aa5b-4b00-84a5-f0fb8d5c4ed5</t>
  </si>
  <si>
    <t>1233616-94-CL24</t>
  </si>
  <si>
    <t>fdf58d2b-59d2-4688-a18f-64ed9346acb5</t>
  </si>
  <si>
    <t>1233616-90-CL24</t>
  </si>
  <si>
    <t>9bfb72f3-9680-47ac-90fb-cb125bccee36</t>
  </si>
  <si>
    <t>1233616-72-CL24</t>
  </si>
  <si>
    <t>9c316c4c-a949-4f85-8d9c-67a150c53bdc</t>
  </si>
  <si>
    <t>1233616-86-CL24</t>
  </si>
  <si>
    <t>ca6937ab-5b84-4e0f-8d6d-a935c29f2602</t>
  </si>
  <si>
    <t>1233616-68-CL24</t>
  </si>
  <si>
    <t>b8edb40d-f465-49d3-b3c2-1f9d53d8c083</t>
  </si>
  <si>
    <t>1233616-80-CL24</t>
  </si>
  <si>
    <t>04718364-cfaa-449f-beba-77dfdf514152</t>
  </si>
  <si>
    <t>1233616-81-CL24</t>
  </si>
  <si>
    <t>55dc09f1-f064-4549-bf8d-f3742bdb89dc</t>
  </si>
  <si>
    <t>1233616-82-CL24</t>
  </si>
  <si>
    <t>b229e4e8-15ec-41b7-b724-f653739f7d58</t>
  </si>
  <si>
    <t>1233616-88-CL24</t>
  </si>
  <si>
    <t>12.795.232-9</t>
  </si>
  <si>
    <t>VICTORIA DEL PILAR NAVARRETE MELO</t>
  </si>
  <si>
    <t>ad584428-c2a9-4af7-9cfd-742992cf7c5f</t>
  </si>
  <si>
    <t>1233616-84-CL24</t>
  </si>
  <si>
    <t>8fdb8b29-ed6c-4025-8b79-ec6a1859d083</t>
  </si>
  <si>
    <t>1233616-144-CL24</t>
  </si>
  <si>
    <t>12.186.987-k</t>
  </si>
  <si>
    <t>HAYDÉE YAMIL MOLINA SILVA</t>
  </si>
  <si>
    <t>a9186b76-4704-481d-bfd0-f57523a1e4c1</t>
  </si>
  <si>
    <t>1233616-143-CL24</t>
  </si>
  <si>
    <t>10.846.872-6</t>
  </si>
  <si>
    <t>FRANCISCO JAVIER RIVAS AMÉSTICA</t>
  </si>
  <si>
    <t>8dd5ce45-f51c-4962-aa4f-fc69f14a7d51</t>
  </si>
  <si>
    <t>1233616-142-CL24</t>
  </si>
  <si>
    <t>12.043.397-0</t>
  </si>
  <si>
    <t>JOSÉ ANGEL RIQUELME RIQUELME</t>
  </si>
  <si>
    <t>b7c17330-aeba-4d17-8839-1c505809ffcf</t>
  </si>
  <si>
    <t>1233616-141-CL24</t>
  </si>
  <si>
    <t>11.957.233-9</t>
  </si>
  <si>
    <t>PATRICIO ALEJANDRO PARADA SEPÚLVEDA</t>
  </si>
  <si>
    <t>9deb7f77-b53c-4923-9ab6-1ff7a598dfcb</t>
  </si>
  <si>
    <t>1233616-139-CL24</t>
  </si>
  <si>
    <t>6127433f-3794-4a40-9bc6-ecf9714a8a20</t>
  </si>
  <si>
    <t>1233616-140-CL24</t>
  </si>
  <si>
    <t>3c9e1312-23be-46c4-98bc-7c5c5e58a878</t>
  </si>
  <si>
    <t>1233616-89-CL24</t>
  </si>
  <si>
    <t>fb52d426-1e74-450b-b5f2-cd19f64912f5</t>
  </si>
  <si>
    <t>1233616-136-CL24</t>
  </si>
  <si>
    <t>c8859589-3832-4cfb-a74f-c85d3126d39d</t>
  </si>
  <si>
    <t>1233616-137-CL24</t>
  </si>
  <si>
    <t>890ff9d5-f8e3-455b-96f9-76fe8d5c3bb4</t>
  </si>
  <si>
    <t>1233616-132-CL24</t>
  </si>
  <si>
    <t>12.186.985-3</t>
  </si>
  <si>
    <t>ROSA ELENA MOLINA SILVA</t>
  </si>
  <si>
    <t>338afac2-51ea-4740-90f9-0728694348e9</t>
  </si>
  <si>
    <t>1233616-133-CL24</t>
  </si>
  <si>
    <t>cf6f0ffd-930e-41c7-b7c6-6e5dcb95645e</t>
  </si>
  <si>
    <t>1233616-134-CL24</t>
  </si>
  <si>
    <t>10.846.871-8</t>
  </si>
  <si>
    <t>FERNANDO ANDRÉS RIVAS AMÉSTICA</t>
  </si>
  <si>
    <t>7e7bb175-7c49-4aa5-a908-cbaad223df3a</t>
  </si>
  <si>
    <t>1233616-135-CL24</t>
  </si>
  <si>
    <t>535a525c-5980-4a8c-aed7-4a011d4d43b5</t>
  </si>
  <si>
    <t>1233616-138-CL24</t>
  </si>
  <si>
    <t>3838a5b8-0af8-4e0b-92b4-46b01440bd8a</t>
  </si>
  <si>
    <t>1233616-59-CL24</t>
  </si>
  <si>
    <t>82dfc449-734c-4119-8f3d-3f6ce180f3e6</t>
  </si>
  <si>
    <t>1233616-150-CL24</t>
  </si>
  <si>
    <t>d2d39231-82c7-45cf-8435-a70e59e533ab</t>
  </si>
  <si>
    <t>1233616-37-CL24</t>
  </si>
  <si>
    <t>TOMAS PATRICIO FUENTES FUENTES, TRANSPORTES INTEGRALES E.I.R.L.</t>
  </si>
  <si>
    <t>fdd20036-21cb-40cb-951a-822c2368cfd9</t>
  </si>
  <si>
    <t>1233616-35-CL24</t>
  </si>
  <si>
    <t>dfcca542-e62d-4799-baff-9ebc280f3f56</t>
  </si>
  <si>
    <t>1233616-51-CL24</t>
  </si>
  <si>
    <t>10.598.110-4</t>
  </si>
  <si>
    <t>PATRICIO ALEJANDRO CISTERNA FUENTEALBA</t>
  </si>
  <si>
    <t>d5956783-b144-47ce-acae-2a13ff99b3ec</t>
  </si>
  <si>
    <t>1233616-146-CL24</t>
  </si>
  <si>
    <t>7881bd03-8d7e-4d3e-9dd7-82809aa13d71</t>
  </si>
  <si>
    <t>1233616-50-CL24</t>
  </si>
  <si>
    <t>56355fdf-196a-4b95-8c7d-9e320d8aff8e</t>
  </si>
  <si>
    <t>1233616-131-CL24</t>
  </si>
  <si>
    <t>11.770.550-1</t>
  </si>
  <si>
    <t>FERNANDO ALEX MANTEROLA SEPÚLVEDA</t>
  </si>
  <si>
    <t>3adeac57-7a3b-425c-8af1-1f81fd266cac</t>
  </si>
  <si>
    <t>1233616-32-CL24</t>
  </si>
  <si>
    <t>3c590996-9874-4c11-bedb-08ca5a0c0da6</t>
  </si>
  <si>
    <t>1233616-33-CL24</t>
  </si>
  <si>
    <t>15.877.828-9</t>
  </si>
  <si>
    <t>VIVIANA ALEJANDRA LAGOS GUZMÁN</t>
  </si>
  <si>
    <t>db1fbb68-80e1-42e9-aa54-7d6a2dae14a6</t>
  </si>
  <si>
    <t>1233616-34-CL24</t>
  </si>
  <si>
    <t>0168dc10-5c17-495f-b81b-52d09871efa4</t>
  </si>
  <si>
    <t>1233616-147-CL24</t>
  </si>
  <si>
    <t>33deb9a4-3437-4cda-84bc-7c594863b6df</t>
  </si>
  <si>
    <t>1233616-101-CL24</t>
  </si>
  <si>
    <t>10.946.973-4</t>
  </si>
  <si>
    <t>LUIS CLAUDIO OSSES FLORES</t>
  </si>
  <si>
    <t>87422d53-2e49-4af1-bc1b-7e9c0a13b429</t>
  </si>
  <si>
    <t>1233616-102-CL24</t>
  </si>
  <si>
    <t>5b8bcd8d-0f37-489e-bb46-7caf6d574d45</t>
  </si>
  <si>
    <t>1233616-149-CL24</t>
  </si>
  <si>
    <t>6a2d8c81-c588-421c-9f77-5f070a56b9d6</t>
  </si>
  <si>
    <t>1233616-120-CL24</t>
  </si>
  <si>
    <t>13.860.821-2</t>
  </si>
  <si>
    <t>JOSE ISAIAS MARTINEZ CIRES</t>
  </si>
  <si>
    <t>4b3154a3-06a6-49f9-b97f-a76d010f7cb1</t>
  </si>
  <si>
    <t>1233616-121-CL24</t>
  </si>
  <si>
    <t>bdf02683-e7b9-4d00-b6b7-2a6bf1589f26</t>
  </si>
  <si>
    <t>1233616-148-CL24</t>
  </si>
  <si>
    <t>748c5997-6ae6-4b07-9ed6-b5d2072b4cf1</t>
  </si>
  <si>
    <t>1233616-124-CL24</t>
  </si>
  <si>
    <t>4.281.871-2</t>
  </si>
  <si>
    <t>JOSÉ DEL ROSARIO VEJARES NAVARRETE</t>
  </si>
  <si>
    <t>f797ba13-1336-4801-81e9-afa737d3fa4d</t>
  </si>
  <si>
    <t>1233616-29-CL24</t>
  </si>
  <si>
    <t>11.770.573-0</t>
  </si>
  <si>
    <t>CHRISTIAN MARCELO GARRIDO LEIVA</t>
  </si>
  <si>
    <t>93b8aac1-2e8b-47f4-abdf-18440a4398bc</t>
  </si>
  <si>
    <t>1233616-107-CL24</t>
  </si>
  <si>
    <t>a6da7d16-e994-48ef-9fec-1da58ceca203</t>
  </si>
  <si>
    <t>1233616-36-CL24</t>
  </si>
  <si>
    <t>8.740.545-1</t>
  </si>
  <si>
    <t>JOSÉ SEBASTIÁN BRIONES FUENTES</t>
  </si>
  <si>
    <t>bc74d469-8fd3-4dfe-97f2-6c199d5044c1</t>
  </si>
  <si>
    <t>1233616-145-CL24</t>
  </si>
  <si>
    <t>15.218.871-4</t>
  </si>
  <si>
    <t>GUSTAVO ADOLFO GARRIDO LEIVA</t>
  </si>
  <si>
    <t>e3f9a7ca-2218-4c91-873e-4539dd19e163</t>
  </si>
  <si>
    <t>1233616-30-CL24</t>
  </si>
  <si>
    <t>237cf94c-8cac-4a72-aefb-0ba7b56ed300</t>
  </si>
  <si>
    <t>1233616-126-CL24</t>
  </si>
  <si>
    <t>14.058.374-k</t>
  </si>
  <si>
    <t>DANNY JONATHAN QUIROGA JARA</t>
  </si>
  <si>
    <t>fccbc1ea-225c-48ea-bc39-8cfccdefa07e</t>
  </si>
  <si>
    <t>1233616-31-CL24</t>
  </si>
  <si>
    <t>7a46df8a-9574-41a7-bb96-06065b8bdbdd</t>
  </si>
  <si>
    <t>1233616-130-CL24</t>
  </si>
  <si>
    <t>dee1f1ca-e0d3-4110-a762-913a5e41dbaa</t>
  </si>
  <si>
    <t>1233616-127-CL24</t>
  </si>
  <si>
    <t>9.738.605-6</t>
  </si>
  <si>
    <t>LUIS AVELINO PIÑA MÉNDEZ</t>
  </si>
  <si>
    <t>dfac976e-1c17-42fa-8267-92ccee75461d</t>
  </si>
  <si>
    <t>1233616-128-CL24</t>
  </si>
  <si>
    <t>73529b62-65d7-4314-a391-07300d0f89f9</t>
  </si>
  <si>
    <t>1233616-117-CL24</t>
  </si>
  <si>
    <t>1669e232-2bcc-4ca9-b86e-171c8e3cc30c</t>
  </si>
  <si>
    <t>1233616-100-CL24</t>
  </si>
  <si>
    <t>5194a9fa-60ec-40c7-bd2b-6607729b5c63</t>
  </si>
  <si>
    <t>1233616-119-CL24</t>
  </si>
  <si>
    <t>9d95b8b8-3aec-43cd-ade6-b0d07f524670</t>
  </si>
  <si>
    <t>1233616-125-CL24</t>
  </si>
  <si>
    <t>fa162f30-6e4b-44b3-a7cd-923f839e3f23</t>
  </si>
  <si>
    <t>1233616-129-CL24</t>
  </si>
  <si>
    <t>2e59e490-8be2-4326-8330-e6fb7e7eda7b</t>
  </si>
  <si>
    <t>1233616-55-CL24</t>
  </si>
  <si>
    <t>238300cc-ebaa-4714-8043-142878b9acc4</t>
  </si>
  <si>
    <t>1233616-151-CL24</t>
  </si>
  <si>
    <t>7c3cc5eb-633c-4d19-ba06-955e286bf1bc</t>
  </si>
  <si>
    <t>1233616-122-CL24</t>
  </si>
  <si>
    <t>4d7706be-c40d-4069-92f6-d06092e1d684</t>
  </si>
  <si>
    <t>1233616-123-CL24</t>
  </si>
  <si>
    <t>4cb63fb6-bb8d-4a28-94f6-6bb33517f7d6</t>
  </si>
  <si>
    <t>1233616-43-CL24</t>
  </si>
  <si>
    <t>af166547-57b7-48f1-847a-7d435d21f6fb</t>
  </si>
  <si>
    <t>1233616-41-CL24</t>
  </si>
  <si>
    <t>11.769.718-5</t>
  </si>
  <si>
    <t>RODRIGO GONZALO SOTO MÉNDEZ</t>
  </si>
  <si>
    <t>88bde270-bdb8-41dd-aa6e-a962b11b3cdd</t>
  </si>
  <si>
    <t>1233616-44-CL24</t>
  </si>
  <si>
    <t>e7638d87-afee-470a-a21f-ab98246dc776</t>
  </si>
  <si>
    <t>1233616-42-CL24</t>
  </si>
  <si>
    <t>14.291.553-7</t>
  </si>
  <si>
    <t>RAMÓN ANTONIO RAMÍREZ ZÚÑIGA</t>
  </si>
  <si>
    <t>a0257276-7391-4e88-af90-3e1592cd0a9d</t>
  </si>
  <si>
    <t>1233616-38-CL24</t>
  </si>
  <si>
    <t>10.462.710-2</t>
  </si>
  <si>
    <t>CHRISTIAN MOISÉS ARIAS RIVERA</t>
  </si>
  <si>
    <t>4ed438e6-08b1-4cf2-8fb1-c92fff6b0ade</t>
  </si>
  <si>
    <t>1233616-40-CL24</t>
  </si>
  <si>
    <t>f0d7674e-ad5d-4563-b48c-2d6b048e6abe</t>
  </si>
  <si>
    <t>1233616-39-CL24</t>
  </si>
  <si>
    <t>e1b0c3e3-0561-45dc-a693-384e65c47555</t>
  </si>
  <si>
    <t>1233616-28-CL24</t>
  </si>
  <si>
    <t>e2324909-b44c-4467-8d9f-8637bca7b527</t>
  </si>
  <si>
    <t>1233616-27-CL24</t>
  </si>
  <si>
    <t>1b82a051-9f57-424b-9560-88437b2ca20a</t>
  </si>
  <si>
    <t>1233616-112-CL24</t>
  </si>
  <si>
    <t>2486c4f2-0931-4c31-ad1a-f9681e3151f3</t>
  </si>
  <si>
    <t>1233616-113-CL24</t>
  </si>
  <si>
    <t>f766ac8c-f4fc-4db3-9b50-d09308374822</t>
  </si>
  <si>
    <t>1233616-114-CL24</t>
  </si>
  <si>
    <t>0709e5a0-1085-406c-bd13-a122342f5344</t>
  </si>
  <si>
    <t>1233616-111-CL24</t>
  </si>
  <si>
    <t>9125f764-44ed-47aa-b015-d02cd59d68c8</t>
  </si>
  <si>
    <t>1233616-116-CL24</t>
  </si>
  <si>
    <t>16.227.983-1</t>
  </si>
  <si>
    <t>ESTEBAN LEOPOLDO MARTÍNEZ FALCÓN</t>
  </si>
  <si>
    <t>df9f70ec-4299-4bb5-9483-46bc19117e66</t>
  </si>
  <si>
    <t>1233616-115-CL24</t>
  </si>
  <si>
    <t>9.649.793-8</t>
  </si>
  <si>
    <t>BORIS LEONARD MUÑOZ MUÑOZ</t>
  </si>
  <si>
    <t>4aa41c0b-4e4b-43f4-a7fe-fc7af902ba95</t>
  </si>
  <si>
    <t>1233616-25-CL24</t>
  </si>
  <si>
    <t>e5baaa84-f3e4-4914-85e8-5fdb69dc9307</t>
  </si>
  <si>
    <t>1233616-26-CL24</t>
  </si>
  <si>
    <t>902fc279-8f94-4c65-a1c8-664642e835f6</t>
  </si>
  <si>
    <t>1233616-118-CL24</t>
  </si>
  <si>
    <t>6b4167f1-3671-4a89-92ae-71df7275d25d</t>
  </si>
  <si>
    <t>1233616-56-CL24</t>
  </si>
  <si>
    <t>497dcbad-9fba-4cd7-892e-06dc10508880</t>
  </si>
  <si>
    <t>1233616-46-CL24</t>
  </si>
  <si>
    <t>9.921.913-0</t>
  </si>
  <si>
    <t>MYRIAM DE LAS ROSAS FAÚNDEZ ZAMBRANO</t>
  </si>
  <si>
    <t>8b86f1b5-715b-48a9-a6de-3bc684782954</t>
  </si>
  <si>
    <t>1233616-47-CL24</t>
  </si>
  <si>
    <t>62d20493-593b-4366-91a2-d1921119c3de</t>
  </si>
  <si>
    <t>1233616-48-CL24</t>
  </si>
  <si>
    <t>10.453.339-6</t>
  </si>
  <si>
    <t>HÉCTOR HUGO BUENO FALCÓN</t>
  </si>
  <si>
    <t>6d2c07f5-431c-4f3a-8364-17bb818b39b4</t>
  </si>
  <si>
    <t>1233616-49-CL24</t>
  </si>
  <si>
    <t>9905972a-a462-48c9-bd0b-a0caf1d534c0</t>
  </si>
  <si>
    <t>1233616-45-CL24</t>
  </si>
  <si>
    <t>3955d94f-270e-47d1-b098-4526517a0874</t>
  </si>
  <si>
    <t>1233616-57-CL24</t>
  </si>
  <si>
    <t>9174df90-61d9-4e51-9e90-8cbf25cc2b2a</t>
  </si>
  <si>
    <t>1233616-103-CL24</t>
  </si>
  <si>
    <t>ab709fc0-d429-430c-8e31-06a1017614b1</t>
  </si>
  <si>
    <t>1233616-104-CL24</t>
  </si>
  <si>
    <t>6.390.535-6</t>
  </si>
  <si>
    <t>ISAAC GODOFREDO HENRÍQUEZ VÁSQUEZ</t>
  </si>
  <si>
    <t>44277c65-4b8d-4921-963d-a6f9ece77125</t>
  </si>
  <si>
    <t>1233616-106-CL24</t>
  </si>
  <si>
    <t>3e24fee0-b2fd-4054-b688-fc69990a4875</t>
  </si>
  <si>
    <t>1233616-105-CL24</t>
  </si>
  <si>
    <t>7.037.241-k</t>
  </si>
  <si>
    <t>JOSÉ GABRIEL URRA FALCÓN</t>
  </si>
  <si>
    <t>cba22f31-d701-4bc4-b160-dd80f1aa573e</t>
  </si>
  <si>
    <t>1233616-99-CL24</t>
  </si>
  <si>
    <t>9c5b38ef-2cf4-416b-a9d8-56d4774aa88d</t>
  </si>
  <si>
    <t>1233616-52-CL24</t>
  </si>
  <si>
    <t>a1690f3a-1eb9-49d7-ae38-dc761b39a1c9</t>
  </si>
  <si>
    <t>1233616-53-CL24</t>
  </si>
  <si>
    <t>3235a801-3979-4627-af2d-63995b027ee9</t>
  </si>
  <si>
    <t>1233616-98-CL24</t>
  </si>
  <si>
    <t>a1589ee1-d382-4394-9ddd-0bb3ee7561fb</t>
  </si>
  <si>
    <t>1233616-54-CL24</t>
  </si>
  <si>
    <t>25f09440-1fa1-4c0d-80dd-2716a38d4ebb</t>
  </si>
  <si>
    <t>1233616-58-CL24</t>
  </si>
  <si>
    <t>397be4eb-4ac8-4633-aed0-b8fd4ba652b0</t>
  </si>
  <si>
    <t>1233616-227-CL24</t>
  </si>
  <si>
    <t>1233616-199-SE24</t>
  </si>
  <si>
    <t>383099be-41a6-4a2f-be8a-54b5782fa392</t>
  </si>
  <si>
    <t>1233616-97-CL24</t>
  </si>
  <si>
    <t>df2732a1-dc25-4b9d-b5b6-140e1fb6a87f</t>
  </si>
  <si>
    <t>1233616-95-CL24</t>
  </si>
  <si>
    <t>eb7f76fb-66f2-4d2a-9035-ffccc8baf601</t>
  </si>
  <si>
    <t>1233616-96-CL24</t>
  </si>
  <si>
    <t>fe9af535-a286-4d69-84ff-91509ef2192b</t>
  </si>
  <si>
    <t>1233616-260-CL24</t>
  </si>
  <si>
    <t>SERVICIO TELECOMUNICACIONES SLEP PUNILLA CORDILLER</t>
  </si>
  <si>
    <t>1233616-107-SE23</t>
  </si>
  <si>
    <t>3a82d7c7-832e-4880-93f2-6f2512bd283e</t>
  </si>
  <si>
    <t>1233616-2-CL24</t>
  </si>
  <si>
    <t>MUEBLES EQUIPAMIENTO DE OFICINA SLEP PUNILLA CORDILLERA</t>
  </si>
  <si>
    <t>1233616-25-L123</t>
  </si>
  <si>
    <t>77.393.671-4</t>
  </si>
  <si>
    <t>STATUS SPA</t>
  </si>
  <si>
    <t>d4c15606-e3c6-4d42-9dd5-2f8f5eebb279</t>
  </si>
  <si>
    <t>1233616-2-CL23</t>
  </si>
  <si>
    <t>SERV. DE ASEO Y MANTENCION SLEP PUNILLA CORDILLERA</t>
  </si>
  <si>
    <t>1233616-11-LE23</t>
  </si>
  <si>
    <t>76.989.207-9</t>
  </si>
  <si>
    <t>COMERCIALIZADORA INDUSTRIAL SALVALLE LIMITADA</t>
  </si>
  <si>
    <t>caaadbce-d966-46b2-aa77-73087339b97e</t>
  </si>
  <si>
    <t>1233616-1-CL23</t>
  </si>
  <si>
    <t>SISTEMA DE GESTION DE PERSONAS SLEP PUNILLA CORDILLERA</t>
  </si>
  <si>
    <t>1233616-2-LQ23</t>
  </si>
  <si>
    <t>754c8913-7f6d-45c0-bdcb-383adb8a12f6</t>
  </si>
  <si>
    <t>SANTACORINA.xlsx</t>
  </si>
  <si>
    <t>1305544-1-CL24</t>
  </si>
  <si>
    <t>Serv. Arriendo Sistema Personal SLEP Santa Corina</t>
  </si>
  <si>
    <t>1305544-1-LQ24</t>
  </si>
  <si>
    <t>Santa Corina</t>
  </si>
  <si>
    <t>0322435f-15b5-4c0d-a4d9-1d0c8729b578</t>
  </si>
  <si>
    <t>SANTAROSA.xlsx</t>
  </si>
  <si>
    <t>1339159-9-CL25</t>
  </si>
  <si>
    <t>SERV. PLATAFORMA GESTIÓN PEDAGÓGICA PARA EE y JI</t>
  </si>
  <si>
    <t>1339159-3-LQ25</t>
  </si>
  <si>
    <t>PROGRAMA 02</t>
  </si>
  <si>
    <t>Santa Rosa</t>
  </si>
  <si>
    <t>b63cab49-6d4c-4337-a329-4f24db3264b8</t>
  </si>
  <si>
    <t>1339163-4-CL25</t>
  </si>
  <si>
    <t>SERV. GUARDIA DE SEGURIDAD PARA DEPENDENCIAS NC</t>
  </si>
  <si>
    <t>1339163-4-LE25</t>
  </si>
  <si>
    <t>76.116.640-9</t>
  </si>
  <si>
    <t>SOC DE SERVICIOS TRANSBE SPA</t>
  </si>
  <si>
    <t>PROGRAMA 01</t>
  </si>
  <si>
    <t>0884fcfa-3608-4b54-abac-347823087304</t>
  </si>
  <si>
    <t>1339163-3-CL25</t>
  </si>
  <si>
    <t>CS para el Desarrollo de Jornadas Institucionales</t>
  </si>
  <si>
    <t>1339163-3-LE25</t>
  </si>
  <si>
    <t>77.803.665-7</t>
  </si>
  <si>
    <t>MASNIVEL PRODUCCIONES SPA</t>
  </si>
  <si>
    <t>7ed7ef4f-d898-4e8e-80ed-1512fb404e20</t>
  </si>
  <si>
    <t>1339163-2-CL25</t>
  </si>
  <si>
    <t>Orden de Compra generada por Trato Directo ID 1339163-2-FTD25</t>
  </si>
  <si>
    <t>1339163-17-TD25</t>
  </si>
  <si>
    <t>6e59d1ca-79f3-43d2-8045-610a4bb1122a</t>
  </si>
  <si>
    <t>1339159-4-CL25</t>
  </si>
  <si>
    <t>SERVICIO DE COMUNICACIONES UNIFICADAS</t>
  </si>
  <si>
    <t>1339159-5-LP24</t>
  </si>
  <si>
    <t>76.403.793-6</t>
  </si>
  <si>
    <t>FULLCONECTADO SPA</t>
  </si>
  <si>
    <t>06-00-2028</t>
  </si>
  <si>
    <t>9a8012a2-03bd-4642-b5de-380e4845bc83</t>
  </si>
  <si>
    <t>1339159-7-CL25</t>
  </si>
  <si>
    <t>SERVICIO DE PROVISIÓN DE INTERNET</t>
  </si>
  <si>
    <t>1339159-2-LR24</t>
  </si>
  <si>
    <t>07-00-2028</t>
  </si>
  <si>
    <t>24e16db0-2767-49df-8652-e10998a6e22d</t>
  </si>
  <si>
    <t>1339159-6-CL25</t>
  </si>
  <si>
    <t>SERVICIO DE CONTROL DE PLAGAS Y SANITIZACIÓN</t>
  </si>
  <si>
    <t>1339159-8-LQ24</t>
  </si>
  <si>
    <t>12.348.680-3</t>
  </si>
  <si>
    <t>ERNESTO EDUARDO PÉREZ FLORES</t>
  </si>
  <si>
    <t>19d86c0e-2f0a-4124-8d70-826a9c80435a</t>
  </si>
  <si>
    <t>1339159-3-CL25</t>
  </si>
  <si>
    <t>SERV. IMPRESIÓN EE.EE. Y JJ.II. SLEP SANTA ROSA</t>
  </si>
  <si>
    <t>1339159-6-LR24</t>
  </si>
  <si>
    <t>78.547.970-k</t>
  </si>
  <si>
    <t>SERVICIOS Y SOLUCIONES INTEGRALES SPA</t>
  </si>
  <si>
    <t>51d40bbc-3f9c-41d6-ba35-722d0575b785</t>
  </si>
  <si>
    <t>1339159-2-CL25</t>
  </si>
  <si>
    <t>SUMINISTRO ART. DE OFICINA Y ESCRITORIO EE.EE Y NC</t>
  </si>
  <si>
    <t>1339159-4-LQ24</t>
  </si>
  <si>
    <t>85311585-0a80-4e46-aae2-a6f251f99c0a</t>
  </si>
  <si>
    <t>1339159-1-CL25</t>
  </si>
  <si>
    <t>SUMINISTRO ART. DE ASEO PARA EE.EE. Y JJ.II</t>
  </si>
  <si>
    <t>1339159-3-LR24</t>
  </si>
  <si>
    <t>c65ecfbd-7ac5-44df-8b96-d8345cd86a34</t>
  </si>
  <si>
    <t>1339159-5-CL25</t>
  </si>
  <si>
    <t>GUM - SERVICIO MANTENCIÓN MENOR Y ATENCIÓN EMERGENCIAS</t>
  </si>
  <si>
    <t>1339159-3-SE25</t>
  </si>
  <si>
    <t>76.228.999-7</t>
  </si>
  <si>
    <t>CONSTRUCTORA EDUARDO GUILLERMO ALVAREZ GONZALEZ E.</t>
  </si>
  <si>
    <t>18b73d4d-40fb-4b73-bc27-a4cb0f0b6d85</t>
  </si>
  <si>
    <t>1339159-8-CL25</t>
  </si>
  <si>
    <t>SERVICIO DE TELEVIGILANCIA</t>
  </si>
  <si>
    <t>1339159-9-LP24</t>
  </si>
  <si>
    <t>76.880.070-7</t>
  </si>
  <si>
    <t>PROSEGUR ACTIVA CHILE SERVICIOS LTDA</t>
  </si>
  <si>
    <t>3d349f02-6d5d-4dc4-9122-f8f2d5bc6789</t>
  </si>
  <si>
    <t>1339163-5-CL24</t>
  </si>
  <si>
    <t>SERV. DE ASEO DEPENDENCIAS DE NIVEL CENTRAL</t>
  </si>
  <si>
    <t>1339163-9-LP24</t>
  </si>
  <si>
    <t>77.822.041-5</t>
  </si>
  <si>
    <t>F&amp;F SPA</t>
  </si>
  <si>
    <t>fcad3f09-5067-4e77-802b-847c24b545f5</t>
  </si>
  <si>
    <t>1339163-2-CL24</t>
  </si>
  <si>
    <t>SERVICIO DE INTERNET OFICINAS NC POR 36 MESES</t>
  </si>
  <si>
    <t>1339163-7-LP24</t>
  </si>
  <si>
    <t>88.983.600-8</t>
  </si>
  <si>
    <t>GTD TELEDUCTOS S.A</t>
  </si>
  <si>
    <t>21010a74-1a90-4f07-8d01-84543da1a10b</t>
  </si>
  <si>
    <t>1339163-3-CL24</t>
  </si>
  <si>
    <t>EL SERVICIO DE PRODUCCIÓN DE EVENTOS Y APOYO A ACT</t>
  </si>
  <si>
    <t>1339163-56-SE24</t>
  </si>
  <si>
    <t>76.973.060-5</t>
  </si>
  <si>
    <t>ZONA 51 PRODUCCIONES LIMITADA</t>
  </si>
  <si>
    <t>2b958420-9a8b-415d-bc3e-6d8370309542</t>
  </si>
  <si>
    <t>1339163-4-CL24</t>
  </si>
  <si>
    <t>SERVICIO DE EVALUACIÓN PSICOLABORAL</t>
  </si>
  <si>
    <t>1339163-6-LE24</t>
  </si>
  <si>
    <t>76.448.420-7</t>
  </si>
  <si>
    <t>SOCIEDAD DE PROFESIONALES OSSANDÓN AUDITORES CONSULTORES LIMITADA</t>
  </si>
  <si>
    <t>4.4</t>
  </si>
  <si>
    <t>c766a02a-906f-4936-ac0a-6bf17643d882</t>
  </si>
  <si>
    <t>1339163-1-CL24</t>
  </si>
  <si>
    <t>SISTEMA GESTIÓN DE PERSONAS Y REMUNERACIONES</t>
  </si>
  <si>
    <t>1339163-1-LQ24</t>
  </si>
  <si>
    <t>5daad6b2-8d09-4e13-bec2-17b39e9978b5</t>
  </si>
  <si>
    <t>VALDIVIA.xlsx</t>
  </si>
  <si>
    <t>1305560-4-CL25</t>
  </si>
  <si>
    <t>P01 Servicio de aseo dependencias SLEP Valdivia.</t>
  </si>
  <si>
    <t>1305560-42-LE24</t>
  </si>
  <si>
    <t>77.619.199-K</t>
  </si>
  <si>
    <t>ARPIZ SEGURIDAD SPA</t>
  </si>
  <si>
    <t>Valdivia</t>
  </si>
  <si>
    <t>5273898b-028d-42fb-b0d3-52e2b396136b</t>
  </si>
  <si>
    <t>1305560-3-CL25</t>
  </si>
  <si>
    <t>Contrato de Suministro de Leña para EE</t>
  </si>
  <si>
    <t>1305560-19-LQ24</t>
  </si>
  <si>
    <t>11.305.873-0</t>
  </si>
  <si>
    <t>RAÚL SEGUNDO MORA VILLALÓN</t>
  </si>
  <si>
    <t>7822abd9-6acf-4e1b-ad53-84e639132fad</t>
  </si>
  <si>
    <t>1305560-2-CL25</t>
  </si>
  <si>
    <t>CS MANTENCIÓN DE ÁREAS VERDES EE SLEP VALDIVIA</t>
  </si>
  <si>
    <t>1305560-26-LR24</t>
  </si>
  <si>
    <t>8fe34c7e-12f1-47e5-8759-c8ac96c93b36</t>
  </si>
  <si>
    <t>1305560-5-CL24</t>
  </si>
  <si>
    <t>SERVICIO DE RECLUTAMIENTO Y SELECCIÓN DE PERSONAS</t>
  </si>
  <si>
    <t>1305560-10-LP24</t>
  </si>
  <si>
    <t>542c09f6-019d-46c2-9872-b9c0877021f9</t>
  </si>
  <si>
    <t>1305560-3-CL24</t>
  </si>
  <si>
    <t>SERVICIO DE IMPRESORAS PARA SLEP DE VALDIVIA</t>
  </si>
  <si>
    <t>1305560-6-LE24</t>
  </si>
  <si>
    <t>c9352abf-2fb9-4e7c-a88e-bd00dc834b7e</t>
  </si>
  <si>
    <t>1305560-4-CL24</t>
  </si>
  <si>
    <t>SERVICIO DE GUARDIA DE SEGURIDAD PARA SLEP</t>
  </si>
  <si>
    <t>1305560-5-LE24</t>
  </si>
  <si>
    <t>77.850.627-0</t>
  </si>
  <si>
    <t>SUDAMERICANA DE SEGURIDAD Y SERVICIOS LIMITADA</t>
  </si>
  <si>
    <t>5bbb5318-1d1b-4c84-bf8c-c57f587cade7</t>
  </si>
  <si>
    <t>1305560-2-CL24</t>
  </si>
  <si>
    <t>SERVICIO DE INTERNET Y OTROS</t>
  </si>
  <si>
    <t>1305560-2-LP24</t>
  </si>
  <si>
    <t>a58235bc-4c2c-47e5-abc6-2feeb45a17a5</t>
  </si>
  <si>
    <t>1305560-1-CL24</t>
  </si>
  <si>
    <t>SERVICIO DE ASEO PARA SLEP DE VALDIVIA</t>
  </si>
  <si>
    <t>1305560-1-LE24</t>
  </si>
  <si>
    <t>16.039.955-4</t>
  </si>
  <si>
    <t>ALVARO JOSE RAMIREZ MEDINA</t>
  </si>
  <si>
    <t>a43d578b-831f-42fb-8d5c-cff001a3c8b3</t>
  </si>
  <si>
    <t>VALPARAISO.xlsx</t>
  </si>
  <si>
    <t>1132470-2-CL25</t>
  </si>
  <si>
    <t>SERVICIO DE ASEO Y DESINFECCIÓN</t>
  </si>
  <si>
    <t>1132470-1-LE25</t>
  </si>
  <si>
    <t>77.031.905-6</t>
  </si>
  <si>
    <t>SERVICIOS INTEGRALES PLUS LIMITADA</t>
  </si>
  <si>
    <t>Valparaíso</t>
  </si>
  <si>
    <t>83499531-7c53-4778-a95d-52225fef560a</t>
  </si>
  <si>
    <t>1172239-3-CL25</t>
  </si>
  <si>
    <t>SERVICIO DE TRANSPORTE PARA ESTUDIANTES 2025</t>
  </si>
  <si>
    <t>1172239-2-I225</t>
  </si>
  <si>
    <t>13.401.820-8</t>
  </si>
  <si>
    <t>MARGARITA ANDREA BURGOS BUSTOS</t>
  </si>
  <si>
    <t>75044595-b54a-4813-983b-27f0deba0244</t>
  </si>
  <si>
    <t>1172239-4-CL25</t>
  </si>
  <si>
    <t>SUMINISTRO PARA MANTENIMIENTO Y REPARACION DE OBRA</t>
  </si>
  <si>
    <t>1172239-48-LR24</t>
  </si>
  <si>
    <t>76.153.983-3</t>
  </si>
  <si>
    <t>TURBONED CHILE LIMITADA</t>
  </si>
  <si>
    <t>ce486511-786e-4c5c-8c00-5fac3ed90581</t>
  </si>
  <si>
    <t>1172239-2-CL25</t>
  </si>
  <si>
    <t>CONSERVACIÓN LICEO BICENTENARIO MARÍTIMO RBD 1520</t>
  </si>
  <si>
    <t>1172239-43-LR24</t>
  </si>
  <si>
    <t>76.469.712-k</t>
  </si>
  <si>
    <t>CONSTRUCCIONES FASE LIMITADA</t>
  </si>
  <si>
    <t>e1c58871-a27f-4ebe-b140-a65a316121f2</t>
  </si>
  <si>
    <t>1172239-25-CL24</t>
  </si>
  <si>
    <t>1172239-32-LP24</t>
  </si>
  <si>
    <t>77.866.492-5</t>
  </si>
  <si>
    <t>REDES TRAIGUEN SPA</t>
  </si>
  <si>
    <t>82cab28a-2e79-4156-b318-b86115338e04</t>
  </si>
  <si>
    <t>1172239-29-CL24</t>
  </si>
  <si>
    <t>CONSERVACIÓN TECHUMBRES ESCUELA GRECIA RBD 1529 CÓDIGO BIP 40060715-0</t>
  </si>
  <si>
    <t>1172239-30-LQ24</t>
  </si>
  <si>
    <t>3e71b250-d36d-41ac-abc8-0a11a563b1f5</t>
  </si>
  <si>
    <t>1172239-28-CL24</t>
  </si>
  <si>
    <t>CONSERVACION ESCUELA VILLA BERLIN</t>
  </si>
  <si>
    <t>1172239-29-LQ24</t>
  </si>
  <si>
    <t>76.618.435-9</t>
  </si>
  <si>
    <t>CONSTRUCTORA ALCALÁ LIMTADA</t>
  </si>
  <si>
    <t>643efa3e-8f05-4f6a-9105-74c5feec16a6</t>
  </si>
  <si>
    <t>1172239-27-CL24</t>
  </si>
  <si>
    <t>SUMINISTRO DE MANTENCION Y ESTRUCTURAS METALICAS</t>
  </si>
  <si>
    <t>1172239-27-LQ24</t>
  </si>
  <si>
    <t>77.365.045-4</t>
  </si>
  <si>
    <t>POWER SOLUTIONS INGENIERÍA ELÉCTRICA Y CONSTRUCCIÓN SPA</t>
  </si>
  <si>
    <t>c6e2dfa3-b27a-403b-b68a-6dfd1865db6e</t>
  </si>
  <si>
    <t>1172239-23-CL24</t>
  </si>
  <si>
    <t>MOBILIARIO DIDACTICO-ESCOLAR-URBANO Y EXTERIOR</t>
  </si>
  <si>
    <t>1172239-28-LE24</t>
  </si>
  <si>
    <t>77.922.898-3</t>
  </si>
  <si>
    <t>MBM MARKET SPA</t>
  </si>
  <si>
    <t>c9371c97-8878-40eb-b166-d66a94d90792</t>
  </si>
  <si>
    <t>1172239-26-CL24</t>
  </si>
  <si>
    <t>SUMINISTRO DE REPARACIONES BAÑOS COCINAS Y COMERDORES</t>
  </si>
  <si>
    <t>1172239-26-LR24</t>
  </si>
  <si>
    <t>99.573.120-7</t>
  </si>
  <si>
    <t>SOCIEDAD CONSTRUCTORA MEJILLONES LIMITADA</t>
  </si>
  <si>
    <t>ae18f2ee-e8cd-49dd-a95e-9f0b42da133d</t>
  </si>
  <si>
    <t>1172239-22-CL24</t>
  </si>
  <si>
    <t>REPARACIONES OBRAS MENORES EN ESTABLECIMIENTOS</t>
  </si>
  <si>
    <t>1172239-24-LQ24</t>
  </si>
  <si>
    <t>24405570-ce1e-4325-9d4a-2ad6b952d702</t>
  </si>
  <si>
    <t>1172239-24-CL24</t>
  </si>
  <si>
    <t>SUMINISTRO OBRAS DE ELECTRICIDAD Y VIGILANCIA</t>
  </si>
  <si>
    <t>1172239-25-LR24</t>
  </si>
  <si>
    <t>d40b2a10-35d4-426b-a2f5-5269b60f11e4</t>
  </si>
  <si>
    <t>1172239-20-CL24</t>
  </si>
  <si>
    <t>SUMINISTRO DE ARTICULOS DIDACTICOS DEPORTIVOS Y MUSICALES</t>
  </si>
  <si>
    <t>1172239-12-LQ24</t>
  </si>
  <si>
    <t>36387f3c-9195-4735-92d7-edb29cd74195</t>
  </si>
  <si>
    <t>1172239-17-CL24</t>
  </si>
  <si>
    <t>76.615.840-4</t>
  </si>
  <si>
    <t>COMERCIAL TANGGO SPORT SPA</t>
  </si>
  <si>
    <t>a34a23e6-86c4-4f17-bc04-d26f1bd46f61</t>
  </si>
  <si>
    <t>1172239-16-CL24</t>
  </si>
  <si>
    <t>76.110.801-8</t>
  </si>
  <si>
    <t>CENTRO DE INNOVACIONES EDUCATIVAS INFANTILES SPA</t>
  </si>
  <si>
    <t>cad9e324-8613-4810-a72a-45a5b155344c</t>
  </si>
  <si>
    <t>1172239-15-CL24</t>
  </si>
  <si>
    <t>CLN- TD- REACTIVACION-VARIOS RBD- REPARACIONES TECHUMBRES</t>
  </si>
  <si>
    <t>1172239-104-SE24</t>
  </si>
  <si>
    <t>0a17c7c2-17ea-41ea-8491-4348893b89c5</t>
  </si>
  <si>
    <t>1172239-13-CL24</t>
  </si>
  <si>
    <t>MAQUINAS Y EQUIPOS</t>
  </si>
  <si>
    <t>1172239-16-LP24</t>
  </si>
  <si>
    <t>77.415.422-1</t>
  </si>
  <si>
    <t>MAVE TECHNOLOGY SPA</t>
  </si>
  <si>
    <t>44da6057-3c54-4ff4-9bc8-0f318caa49fa</t>
  </si>
  <si>
    <t>1172239-12-CL24</t>
  </si>
  <si>
    <t>77.708.749-5</t>
  </si>
  <si>
    <t>TECNOTETO SPA</t>
  </si>
  <si>
    <t>fa5dc0b7-b430-4c62-8514-cf9639393d0f</t>
  </si>
  <si>
    <t>1132470-3-CL24</t>
  </si>
  <si>
    <t>MCA-CM-AF-GESTOR DOCUMENTAL</t>
  </si>
  <si>
    <t>1132470-37-CM24</t>
  </si>
  <si>
    <t>76.400.812-K</t>
  </si>
  <si>
    <t>ASESORIAS INTEGRALES INFORMATICAS INCODE LIMITADA</t>
  </si>
  <si>
    <t>d2324a93-610e-4b15-9a10-8596afaf4108</t>
  </si>
  <si>
    <t>1172239-11-CL24</t>
  </si>
  <si>
    <t>TINTAS Y TONER</t>
  </si>
  <si>
    <t>1172239-17-LE24</t>
  </si>
  <si>
    <t>0356502e-e600-43b8-8bd1-81bc82020b75</t>
  </si>
  <si>
    <t>1172239-21-CL24</t>
  </si>
  <si>
    <t>CLN - GC - SEP - ADQUISICION COMPUTADORES</t>
  </si>
  <si>
    <t>1172239-96-CM24</t>
  </si>
  <si>
    <t>7bd235ad-08a5-4740-87dd-138bdb68e206</t>
  </si>
  <si>
    <t>1172239-14-CL24</t>
  </si>
  <si>
    <t>CLN- TD- DEP-VARIOS RBD- REPARACIONES TECHUMBRES</t>
  </si>
  <si>
    <t>1172239-103-SE24</t>
  </si>
  <si>
    <t>573369ed-2b9c-42e7-8645-67347fe2a773</t>
  </si>
  <si>
    <t>1172239-31-CL24</t>
  </si>
  <si>
    <t>7826012f-6303-4197-953d-d38dbd7077dc</t>
  </si>
  <si>
    <t>1172239-30-CL24</t>
  </si>
  <si>
    <t>3e7ef831-d8ba-45c7-9ee7-2602a262eecd</t>
  </si>
  <si>
    <t>1172239-19-CL24</t>
  </si>
  <si>
    <t>SUMINISTRO DE INSUMOS DE ASEO</t>
  </si>
  <si>
    <t>1172239-13-LR24</t>
  </si>
  <si>
    <t>77.885.555-0</t>
  </si>
  <si>
    <t>TAGUA SPA</t>
  </si>
  <si>
    <t>2c179141-de4f-4d6a-8535-cd8f72530b77</t>
  </si>
  <si>
    <t>1172239-9-CL24</t>
  </si>
  <si>
    <t>CONSERVACIÓN ESCUELA JUAN DE SAAVEDRA</t>
  </si>
  <si>
    <t>1172239-11-LR24</t>
  </si>
  <si>
    <t>76.730.800-0</t>
  </si>
  <si>
    <t>SERVICIOS INTEGRALES SERCOVEN LIMITADA</t>
  </si>
  <si>
    <t>ccfed6eb-728f-47ff-87cf-f03f504120c1</t>
  </si>
  <si>
    <t>1172239-8-CL24</t>
  </si>
  <si>
    <t>SUMINISTRO DE ARTICULOS ESCOLARES</t>
  </si>
  <si>
    <t>1172239-6-LR24</t>
  </si>
  <si>
    <t>9.085.024-5</t>
  </si>
  <si>
    <t>ERICA JEANNETTE DEL CARMEN SOTO NARANJO</t>
  </si>
  <si>
    <t>3842d722-e993-47ca-99d8-951d9a1aadb2</t>
  </si>
  <si>
    <t>1172239-10-CL24</t>
  </si>
  <si>
    <t>SUMINISTRO DE LIBROS COMPLEMENTARIOS</t>
  </si>
  <si>
    <t>1172239-10-R224</t>
  </si>
  <si>
    <t>MIRIAM ANGELICA MEDINA SANZANA</t>
  </si>
  <si>
    <t>1e9f1160-d556-46ee-99af-bda2fccc705f</t>
  </si>
  <si>
    <t>1132470-4-CL24</t>
  </si>
  <si>
    <t>REMODELACION OFICINAS</t>
  </si>
  <si>
    <t>1132470-7-LE24</t>
  </si>
  <si>
    <t>76.581.938-5</t>
  </si>
  <si>
    <t>construcciones francisco antonio acevedo ortiz E.I</t>
  </si>
  <si>
    <t>b64c3599-afa3-4d43-8d90-0dc862f145dd</t>
  </si>
  <si>
    <t>1172239-7-CL24</t>
  </si>
  <si>
    <t>TRANSPORTE PARA ESTUDIANTES DE ESTABLECIMIENTOS EDUCACIONALES</t>
  </si>
  <si>
    <t>1172239-3-LQ24</t>
  </si>
  <si>
    <t>0ea493c4-59ff-449f-9cde-0205d9c45f8a</t>
  </si>
  <si>
    <t>1172239-3-CL24</t>
  </si>
  <si>
    <t>TRANSPORTE PARA ESTUDIANTES C.E. GRAN BRETAÑA</t>
  </si>
  <si>
    <t>1172239-1-LP24</t>
  </si>
  <si>
    <t>9.683.356-3</t>
  </si>
  <si>
    <t>ISABEL SOLANGE FERNANDEZ MONTENEGRO</t>
  </si>
  <si>
    <t>f7b22097-f24d-4665-89fb-96b2ff864472</t>
  </si>
  <si>
    <t>1172239-4-CL24</t>
  </si>
  <si>
    <t>SERVICIO DE CONTROL DE PLAGAS Y SANITIZACION</t>
  </si>
  <si>
    <t>1172239-2-LQ24</t>
  </si>
  <si>
    <t>76.856.652-6</t>
  </si>
  <si>
    <t>SERVICIOS INTEGRALES CABRERA VERA LIMITADA</t>
  </si>
  <si>
    <t>cc264a18-edb9-40f4-be40-d62ad46b7cb3</t>
  </si>
  <si>
    <t>1172239-5-CL24</t>
  </si>
  <si>
    <t>SUMINISTRO ALIMENTOS PARA ESPECIALIDADES</t>
  </si>
  <si>
    <t>1172239-4-LP24</t>
  </si>
  <si>
    <t>17.163.572-1</t>
  </si>
  <si>
    <t>LUISA SALOMÉ LÓPEZ VÉLIZ</t>
  </si>
  <si>
    <t>8fd2c67d-3789-4863-807d-5a302c9f2def</t>
  </si>
  <si>
    <t>1132470-2-CL24</t>
  </si>
  <si>
    <t>EVALUACIÓN PSICOLABORAL PROCESOS DE RECLUTAMIENTO</t>
  </si>
  <si>
    <t>1132470-1-LE24</t>
  </si>
  <si>
    <t>77.383.784-8</t>
  </si>
  <si>
    <t>TACTICA CONSULTORES SPA</t>
  </si>
  <si>
    <t>afc8e285-4e76-4e1f-9bff-d32db89be76d</t>
  </si>
  <si>
    <t>1172239-2-CL24</t>
  </si>
  <si>
    <t>SUMINISTRO REPARACIONES OBRAS MENORES EN ESTABLECIMIENTOS EDUCACIONALES Y JARDINES INFANTILES DEPEND</t>
  </si>
  <si>
    <t>1172239-52-LR23</t>
  </si>
  <si>
    <t>65c1d3bc-0a67-43bf-b819-9efdc5e59892</t>
  </si>
  <si>
    <t>1172239-21-CL23</t>
  </si>
  <si>
    <t>CLN-GC-SEP-COMPUTADORESPROYECTO TP</t>
  </si>
  <si>
    <t>1172239-197-CM23</t>
  </si>
  <si>
    <t>c8610abe-bd3a-4ebb-a900-046c994c3c9f</t>
  </si>
  <si>
    <t>1172239-20-CL23</t>
  </si>
  <si>
    <t>Conservación Escuela Montedonico</t>
  </si>
  <si>
    <t>1172239-34-LR23</t>
  </si>
  <si>
    <t>cd010a32-5794-4277-a022-49df59795b82</t>
  </si>
  <si>
    <t>1172239-19-CL23</t>
  </si>
  <si>
    <t>CLN-GC-SEP-4 A 7 - FONDART-COMPUTADORES</t>
  </si>
  <si>
    <t>1172239-129-CM23</t>
  </si>
  <si>
    <t>fb4671cd-fdd1-4df5-98b6-b9774cd85925</t>
  </si>
  <si>
    <t>1172239-18-CL23</t>
  </si>
  <si>
    <t>CLN - TD - SEP - INSUMOS TP ENFERMERIA Y PARVULO</t>
  </si>
  <si>
    <t>1172239-126-SE23</t>
  </si>
  <si>
    <t>76.537.378-6</t>
  </si>
  <si>
    <t>CET CHILE SPA</t>
  </si>
  <si>
    <t>87d30a6f-6302-4af5-a2ea-da916ea342c9</t>
  </si>
  <si>
    <t>1172239-17-CL23</t>
  </si>
  <si>
    <t>1172239-17-LQ23</t>
  </si>
  <si>
    <t>c5922b9f-7745-49ed-907c-36f5cda86e5f</t>
  </si>
  <si>
    <t>1172239-16-CL23</t>
  </si>
  <si>
    <t>CONSERVACION ESCUELA CARABINERO PEDRO CARIAGA</t>
  </si>
  <si>
    <t>1172239-9-LR23</t>
  </si>
  <si>
    <t>10ce63d0-3bb6-4658-a126-75e1458de7b9</t>
  </si>
  <si>
    <t>1172239-14-CL23</t>
  </si>
  <si>
    <t>76.441.241-9</t>
  </si>
  <si>
    <t>MI-EMPORIO.CL SPA</t>
  </si>
  <si>
    <t>ddc7e0f6-cd6c-4107-b190-48a8cdf7c225</t>
  </si>
  <si>
    <t>1172239-15-CL23</t>
  </si>
  <si>
    <t>Suministro insumos gastronomicos TP</t>
  </si>
  <si>
    <t>1172239-18-B223</t>
  </si>
  <si>
    <t>e514a1dd-1243-4530-bf88-1d02707ab9de</t>
  </si>
  <si>
    <t>1132470-4-CL23</t>
  </si>
  <si>
    <t>SERVICIO ASEO 24 MESES SLEP VALPARAISO</t>
  </si>
  <si>
    <t>1132470-9-LP23</t>
  </si>
  <si>
    <t>0e370df9-ab79-40b8-8c01-ce6a25c4743f</t>
  </si>
  <si>
    <t>1172239-12-CL23</t>
  </si>
  <si>
    <t>Servicio de control de plagas y sanitización</t>
  </si>
  <si>
    <t>1172239-2-LQ23</t>
  </si>
  <si>
    <t>2.6</t>
  </si>
  <si>
    <t>e3747c26-d9d8-41c8-9c80-eea06f7f5cd2</t>
  </si>
  <si>
    <t>1172239-13-CL23</t>
  </si>
  <si>
    <t>Adquisición de Desfibriladores para EE</t>
  </si>
  <si>
    <t>1172239-4-LE23</t>
  </si>
  <si>
    <t>553d00c7-3978-4eb9-94e5-f457af7b4041</t>
  </si>
  <si>
    <t>1172239-8-CL23</t>
  </si>
  <si>
    <t>ARRIENDO DE IMPRESORAS MULTIFUNCIONAL</t>
  </si>
  <si>
    <t>1172239-6-LR23</t>
  </si>
  <si>
    <t>76.314.840-8</t>
  </si>
  <si>
    <t>INGENIERIA NETDATABIO S.A.</t>
  </si>
  <si>
    <t>05648bf8-caff-4b48-b130-55f537ec6ccc</t>
  </si>
  <si>
    <t>1172239-18-CL24</t>
  </si>
  <si>
    <t>SERVICIO DE TRANSPORTE DE ALUMNOS EE</t>
  </si>
  <si>
    <t>1172239-22-LQ23</t>
  </si>
  <si>
    <t>d115f825-3977-4f09-8935-07d3ba89646a</t>
  </si>
  <si>
    <t>1172239-11-CL23</t>
  </si>
  <si>
    <t>9.063.022-9</t>
  </si>
  <si>
    <t>CARLOS LEONARDO ARANCIBIA HERRERA</t>
  </si>
  <si>
    <t>43145ad1-3eaa-4d84-b1cf-4da1f60c5c3f</t>
  </si>
  <si>
    <t>1172239-9-CL23</t>
  </si>
  <si>
    <t>Insumos Especialidades Técnico Profesionales</t>
  </si>
  <si>
    <t>1172239-11-LE23</t>
  </si>
  <si>
    <t>1feb5d6c-5700-4729-823a-9e5abe5b9cc6</t>
  </si>
  <si>
    <t>1172239-7-CL23</t>
  </si>
  <si>
    <t>SUMINISTRO DE RECURSOS EDUCATIVOS PARA LOS ESTABLECIMIENTOS EDUCACIONALES DEPENDIENTES DEL SERVICIO</t>
  </si>
  <si>
    <t>1172239-52-LQ22</t>
  </si>
  <si>
    <t>403badcf-f43d-45f4-b545-dbd32ba8162d</t>
  </si>
  <si>
    <t>1172239-6-CL23</t>
  </si>
  <si>
    <t>INSUMOS DE ASEO 2023</t>
  </si>
  <si>
    <t>1172239-63-LR22</t>
  </si>
  <si>
    <t>d80eeb83-3b0f-44ad-be66-a68fe86aa658</t>
  </si>
  <si>
    <t>1172239-22-CL23</t>
  </si>
  <si>
    <t>GALVANOS Y PLACAS ACRILICAS PREMIACIONES</t>
  </si>
  <si>
    <t>1172239-12-LE23</t>
  </si>
  <si>
    <t>9.739.385-0</t>
  </si>
  <si>
    <t>SONIA ANGÉLICA ROBINSON HECHTLE</t>
  </si>
  <si>
    <t>cca034b5-7acb-4cb9-8aa4-89ffac8172f1</t>
  </si>
  <si>
    <t>1172239-5-CL23</t>
  </si>
  <si>
    <t>SUMINISTRO DE OBRAS DE MANTENIMIENTO REPARACIÓN Y MEJORAS PARA LOS ESTABLECIMIENTOS EDUCACIONALES Y</t>
  </si>
  <si>
    <t>1172239-62-LR22</t>
  </si>
  <si>
    <t>76.401.454-5</t>
  </si>
  <si>
    <t>JONATHAN DANILO BARRAZA VELIZ CONSTRUCTORA VIMAT E</t>
  </si>
  <si>
    <t>d2c80cb6-6c20-4084-b0c7-5782c12954af</t>
  </si>
  <si>
    <t>1172239-4-CL23</t>
  </si>
  <si>
    <t>4a7641b6-5bd3-4f1f-bd5f-6d4f75831587</t>
  </si>
  <si>
    <t>1172239-2-CL23</t>
  </si>
  <si>
    <t>ADQUISION DE EQUIPAMIENTO TECNOLÓGICO</t>
  </si>
  <si>
    <t>1172239-56-LQ22</t>
  </si>
  <si>
    <t>b892c760-e504-47c1-bd9b-f0aac849f5f1</t>
  </si>
  <si>
    <t>1132470-2-CL23</t>
  </si>
  <si>
    <t>Arriendo Sistema Gestión Personas y Remuneraciones</t>
  </si>
  <si>
    <t>1132470-7-LQ22</t>
  </si>
  <si>
    <t>86691742-2659-4d57-bd15-8e88d8935e1c</t>
  </si>
  <si>
    <t>1132470-3-CL22</t>
  </si>
  <si>
    <t>Levantamiento valorización registro inventario</t>
  </si>
  <si>
    <t>1132470-8-LQ22</t>
  </si>
  <si>
    <t>50636079-1603-413a-982d-f53db2e92bda</t>
  </si>
  <si>
    <t>1172239-3-CL23</t>
  </si>
  <si>
    <t>MCA-LP-SEP-JUNJI-FRAEP- VARIOS RBD-LIBROS CRA</t>
  </si>
  <si>
    <t>1172239-48-LQ22</t>
  </si>
  <si>
    <t>76.314.355-4</t>
  </si>
  <si>
    <t>ESCRITO CON TIZA SPA</t>
  </si>
  <si>
    <t>a72d6ee4-2d69-487d-8b84-492093f281cb</t>
  </si>
  <si>
    <t>1172239-11-CL22</t>
  </si>
  <si>
    <t>CONSERVACION ESCUELA BASICA CIRUJANO VIDELA</t>
  </si>
  <si>
    <t>1172239-44-LR22</t>
  </si>
  <si>
    <t>efef6bcf-29d9-407b-bafb-33a0c3da4e3b</t>
  </si>
  <si>
    <t>1172239-6-CL24</t>
  </si>
  <si>
    <t>76.008.969-9</t>
  </si>
  <si>
    <t>EDICIONES R &amp; RED SPA.</t>
  </si>
  <si>
    <t>ac25762c-e799-4227-955a-b797cb3de335</t>
  </si>
  <si>
    <t>1172239-10-CL22</t>
  </si>
  <si>
    <t>CONSERVACIÓN ESCUELA TTE JULIO ALLENDE RBD 1578</t>
  </si>
  <si>
    <t>1172239-46-LQ22</t>
  </si>
  <si>
    <t>76.421.748-9</t>
  </si>
  <si>
    <t>CONSTRUCTORA FERRAMAR LIMITADA</t>
  </si>
  <si>
    <t>4d18e2de-c4f4-4f49-baac-d904bf0c1ffe</t>
  </si>
  <si>
    <t>1132470-3-CL23</t>
  </si>
  <si>
    <t>Servicio plataforma PAAS y SIMPLE</t>
  </si>
  <si>
    <t>1132470-6-LE22</t>
  </si>
  <si>
    <t>76.919.095-3</t>
  </si>
  <si>
    <t>NEW STACK SPA</t>
  </si>
  <si>
    <t>ec09754d-9ae3-41d6-aa26-1650935cf59b</t>
  </si>
  <si>
    <t>1172239-10-CL23</t>
  </si>
  <si>
    <t>REPARACION DE ESTRUCTURAS METÁLICAS Y TECHUMBRES</t>
  </si>
  <si>
    <t>1172239-42-LP22</t>
  </si>
  <si>
    <t>76.467.495-2</t>
  </si>
  <si>
    <t>obras menores</t>
  </si>
  <si>
    <t>4fc37b6b-5c9c-4447-8148-334c5a080d1a</t>
  </si>
  <si>
    <t>1172239-6-CL22</t>
  </si>
  <si>
    <t>REPOSICIÓN-LUMINARIAS-REDES-ACCESORIOS ELÉCTRICOS</t>
  </si>
  <si>
    <t>1172239-13-LP22</t>
  </si>
  <si>
    <t>76.144.263-5</t>
  </si>
  <si>
    <t>SERVICIO DE EFICIENCIA ENERGETICA LIMITADA</t>
  </si>
  <si>
    <t>a0ab323c-e7c4-43a1-a150-389d8e83609f</t>
  </si>
  <si>
    <t>1172239-8-CL22</t>
  </si>
  <si>
    <t>SUMINISTRO REPARACIÓN Y REPOSICIÓN DE OBRAS</t>
  </si>
  <si>
    <t>1172239-14-LP22</t>
  </si>
  <si>
    <t>9ba549e0-3152-40a8-890e-7fc6161a60bc</t>
  </si>
  <si>
    <t>1172239-3-CL22</t>
  </si>
  <si>
    <t>SUMINISTRO DE ARTÍCULOS ESCOLARES</t>
  </si>
  <si>
    <t>1172239-16-LQ22</t>
  </si>
  <si>
    <t>SONIA ANGELICA LOBOS MADRIGAL</t>
  </si>
  <si>
    <t>376868f0-e060-4ba1-8305-e6f5c9d0cffc</t>
  </si>
  <si>
    <t>1132470-2-CL22</t>
  </si>
  <si>
    <t>SERVICIO DE IMPRESIÓN PARA EL SLEP VALPARAÍSO</t>
  </si>
  <si>
    <t>1132470-2-LE22</t>
  </si>
  <si>
    <t>9b0478c3-fbdb-4bef-837f-fccff1eb1ef9</t>
  </si>
  <si>
    <t>1172239-7-CL22</t>
  </si>
  <si>
    <t>SUMINISTRO REPARACIÓN Y REPOSICIÓN EN SERVICIOS HIGIÉNICOS Y GAS</t>
  </si>
  <si>
    <t>1172239-12-LQ22</t>
  </si>
  <si>
    <t>5491b44d-61d6-4e4f-95a9-ed5c1bfb04cd</t>
  </si>
  <si>
    <t>1172239-9-CL22</t>
  </si>
  <si>
    <t>SERVICIO DE ARRIENDO DE IMPRESORAS PARA EE</t>
  </si>
  <si>
    <t>1172239-3-LQ22</t>
  </si>
  <si>
    <t>76.826.876-2</t>
  </si>
  <si>
    <t>INMASOFT SPA</t>
  </si>
  <si>
    <t>d84ab7af-bad9-4254-8e01-c85e79ba9007</t>
  </si>
  <si>
    <t>1172239-4-CL22</t>
  </si>
  <si>
    <t>CONSERVACIÓN ESCUELA BÁSICA JUAN WACQUEZ MORFÍN</t>
  </si>
  <si>
    <t>1172239-24-LR21</t>
  </si>
  <si>
    <t>1b7b7272-0cc9-4ae0-8785-1504fa9c4727</t>
  </si>
  <si>
    <t>1172239-5-CL22</t>
  </si>
  <si>
    <t>EMERGENCIAS DE INFRAESTRUCTURA EN ESTABLECIMIENTOS</t>
  </si>
  <si>
    <t>1172239-6-LE22</t>
  </si>
  <si>
    <t>76.082.903-K</t>
  </si>
  <si>
    <t>ARQUITECTURA Y DISENO INTEGRADO LIMITADA</t>
  </si>
  <si>
    <t>f1bd74a6-b43a-4990-ab25-2efe8adeb590</t>
  </si>
  <si>
    <t>1172239-2-CL22</t>
  </si>
  <si>
    <t>Contrato de Suministro Control de Plagas</t>
  </si>
  <si>
    <t>1172239-11-LQ21</t>
  </si>
  <si>
    <t>4789fb26-e8c2-405f-8263-7db6c4ee701e</t>
  </si>
  <si>
    <t>1172239-6-CL21</t>
  </si>
  <si>
    <t>CONTRATO DE SUMINISTRO DE ARTÍCULOS ESCOLARES</t>
  </si>
  <si>
    <t>1172239-6-LQ21</t>
  </si>
  <si>
    <t>22c9f3bf-bfd1-4e45-a863-d90ff124bebe</t>
  </si>
  <si>
    <t>1172239-5-CL21</t>
  </si>
  <si>
    <t>CJS- TD INSUMOS DE GASTRONOMÍA</t>
  </si>
  <si>
    <t>1172239-89-SE21</t>
  </si>
  <si>
    <t>LUISA SALOME LOPEZ VELIZ</t>
  </si>
  <si>
    <t>af02a7d5-c6e5-442f-a800-71f615f09738</t>
  </si>
  <si>
    <t>1132470-3-CL21</t>
  </si>
  <si>
    <t>SERVICIO DE TELECOMUNICACIONES Y DE INFRAESTRUCTUR</t>
  </si>
  <si>
    <t>1132470-2-LQ21</t>
  </si>
  <si>
    <t>de70658b-0ee4-46d9-a13c-e60938c89657</t>
  </si>
  <si>
    <t>1172239-4-CL21</t>
  </si>
  <si>
    <t>SERVICIO DE SUMINISTRO PARA MANTENIMIENTO Y CONTINGENCIA DE REPARACIONES MENORES EN ESTABLECIMIENTOS</t>
  </si>
  <si>
    <t>1172239-4-LR21</t>
  </si>
  <si>
    <t>32c5522b-0d9c-42aa-a204-01c4ddd1015f</t>
  </si>
  <si>
    <t>1172239-3-CL21</t>
  </si>
  <si>
    <t>SERVICIO DE RECUPERACIÓN DE ÁREAS VERDES EN ESTABL</t>
  </si>
  <si>
    <t>1172239-5-LE21</t>
  </si>
  <si>
    <t>77.015.483-9</t>
  </si>
  <si>
    <t>PAISAJEANDO SPA</t>
  </si>
  <si>
    <t>cc0a072d-45db-4691-80bf-2d6de49261bb</t>
  </si>
  <si>
    <t>1172239-12-CL22</t>
  </si>
  <si>
    <t>SERVICIO DE ASEO PROFUNDO PARA LOS ESTABLECIMIENTO</t>
  </si>
  <si>
    <t>1172239-17-SE21</t>
  </si>
  <si>
    <t>76.335.857-7</t>
  </si>
  <si>
    <t>SOCIEDAD DE INVERSIONES Y SERVICIOS CAMPOMAR LIMIT</t>
  </si>
  <si>
    <t>91ac3df6-86f9-433e-8ad9-df9c64876aa3</t>
  </si>
  <si>
    <t>1172239-2-CL21</t>
  </si>
  <si>
    <t>Control de Plagas</t>
  </si>
  <si>
    <t>1172239-3-LE21</t>
  </si>
  <si>
    <t>960a2abe-417e-4800-890d-92919d39c6d6</t>
  </si>
  <si>
    <t>1172239-1-CL21</t>
  </si>
  <si>
    <t>Servicio de Sanitización</t>
  </si>
  <si>
    <t>1172239-2-LE21</t>
  </si>
  <si>
    <t>76ab0e70-5319-4907-a176-4fae02826abf</t>
  </si>
  <si>
    <t>1132470-2-CL21</t>
  </si>
  <si>
    <t>GUARDIAS DE SEGURIDAD ESTABLECIMIENTOS y JARDINES</t>
  </si>
  <si>
    <t>1132470-2-LQ20</t>
  </si>
  <si>
    <t>76.015.836-4</t>
  </si>
  <si>
    <t>HIGH SECURITY Y COMPANIA LIMITADA</t>
  </si>
  <si>
    <t>162c9e3c-15cf-496e-b482-6b63e8a24f3a</t>
  </si>
  <si>
    <t>1132470-1-CL20</t>
  </si>
  <si>
    <t>Sistema de Gestión</t>
  </si>
  <si>
    <t>1132470-1-LQ20</t>
  </si>
  <si>
    <t>23602d77-cfeb-4191-9c27-fb254fc93c92</t>
  </si>
  <si>
    <t>BASESLEP</t>
  </si>
  <si>
    <t>Correo alerta</t>
  </si>
  <si>
    <t>Indicadores económicos</t>
  </si>
  <si>
    <t>5b5550a8-e7ab-4951-9a56-d86fea7f7836</t>
  </si>
  <si>
    <t>jaime.quinones@slepandaliencosta.gob.cl</t>
  </si>
  <si>
    <t>5cf6bb3e-c524-46bb-ba5b-3c00a7920ab8</t>
  </si>
  <si>
    <t>EUR</t>
  </si>
  <si>
    <t>f0824c3e-7cae-4328-8724-b0616b621ded</t>
  </si>
  <si>
    <t>viviana.arana@slepatacama.cl</t>
  </si>
  <si>
    <t>1e600f40-9aed-4c51-85ec-d61080b5bba9</t>
  </si>
  <si>
    <t>jacqueline.reichert@slepaysen.cl; blanca.gonzalez.g@slepaysen.cl</t>
  </si>
  <si>
    <t>UF</t>
  </si>
  <si>
    <t>1ae9d75a-f58f-4a55-b0f2-a980aecd55ef</t>
  </si>
  <si>
    <t>rodrigo.corales@slepb.cl</t>
  </si>
  <si>
    <t>011cae5a-f8d6-41aa-9bd5-69bc0b0a3187</t>
  </si>
  <si>
    <t>orlando.gesell@slepchiloe.gob.cl</t>
  </si>
  <si>
    <t>549d0824-ad23-4ba5-8e64-8d24dc00072a</t>
  </si>
  <si>
    <t>roberto.fuentes@epchinchorro.cl</t>
  </si>
  <si>
    <t>c03629dd-147e-4620-8213-8b162c683dfe</t>
  </si>
  <si>
    <t>cesar.mayo@slepcolchagua.cl</t>
  </si>
  <si>
    <t>c3c6028b-de88-4643-b9a7-cd85cf454ce4</t>
  </si>
  <si>
    <t>yenny.aguilera@slepca.cl</t>
  </si>
  <si>
    <t>Costa Central</t>
  </si>
  <si>
    <t>18e90e56-1e09-4221-ad74-50aad1203c2b</t>
  </si>
  <si>
    <t>camilo.encina@slepcostacentral.gob.cl</t>
  </si>
  <si>
    <t>a11dcf92-e2e5-4523-92de-5db0eb898d55</t>
  </si>
  <si>
    <t>sofia.piedra@edudelpino.gob.cl</t>
  </si>
  <si>
    <t>Elqui</t>
  </si>
  <si>
    <t>2f9d4a92-d2c2-4457-b4ea-a622086a2810</t>
  </si>
  <si>
    <t>ramon.fuentes@slepelqui.gob.cl</t>
  </si>
  <si>
    <t>bb99ede1-6ac2-4e66-9233-b37143aa37ea</t>
  </si>
  <si>
    <t>alexis.moya@slepgm.cl</t>
  </si>
  <si>
    <t>14bc6904-7139-457c-96f8-73741ab024b9</t>
  </si>
  <si>
    <t>richard.perez@educacionpublica.cl</t>
  </si>
  <si>
    <t>a49a74af-f2c9-42a4-a5f8-387729454044</t>
  </si>
  <si>
    <t>rodrigo.cordova@slepiquique.cl</t>
  </si>
  <si>
    <t>Licancabur</t>
  </si>
  <si>
    <t>2df8dda6-7996-46d2-bd96-4c1d52b16ef9</t>
  </si>
  <si>
    <t>ramon.corbalan@sleplicancabur.cl</t>
  </si>
  <si>
    <t>ec0c5513-62d4-436d-b93f-30eef0a17e72</t>
  </si>
  <si>
    <t>cesar.paredes@slepllanquihue.cl</t>
  </si>
  <si>
    <t>a59b83c0-e415-4047-a334-8c8a6042b1d3</t>
  </si>
  <si>
    <t>felipe.leiva@sleploslibertadores.gob.cl</t>
  </si>
  <si>
    <t>2651efea-0496-493b-80fa-cf39a0f7138b</t>
  </si>
  <si>
    <t>stephano.cicarelli@slepmagallanes.cl</t>
  </si>
  <si>
    <t>cef35611-2818-4f36-a776-b2ae2cfb0c36</t>
  </si>
  <si>
    <t>mario.caro@slepmaulecosta.gob.cl</t>
  </si>
  <si>
    <t>a9684251-cd3a-4cd0-b47f-373fc6a7e2eb</t>
  </si>
  <si>
    <t>monica.vargas@slepuertocordillera.cl</t>
  </si>
  <si>
    <t>51185fbc-9ec4-4c13-ad34-56148cff97e2</t>
  </si>
  <si>
    <t>Fernando.muñoz@sleppunillacordillera.cl</t>
  </si>
  <si>
    <t>7dbbb10f-a42b-469d-9645-f30695a6b10f</t>
  </si>
  <si>
    <t>sebastian.fuentes@slepsantacorina.gob.cl</t>
  </si>
  <si>
    <t>36ad8492-8689-46eb-ade0-0dbf002aa8e1</t>
  </si>
  <si>
    <t>fabian.ortiz@slepsantarosa.gob.cl</t>
  </si>
  <si>
    <t>Todos</t>
  </si>
  <si>
    <t>c156c5ef-81c8-479f-8028-9c58272b0aef</t>
  </si>
  <si>
    <t>ingrid.romero@slepvaldivia.gob.cl</t>
  </si>
  <si>
    <t>23c6131b-9e80-4cdd-8bc5-603e86f51ea3</t>
  </si>
  <si>
    <t>ignacio.gutierrez.a@slepvalparaiso.cl</t>
  </si>
  <si>
    <t>cristobal.castillo@andaliensur.cl; karin.yevenes@andaliensur.cl</t>
  </si>
  <si>
    <t>1389183-40-CL25</t>
  </si>
  <si>
    <t>NORMALIZACIÓN ELECTRICA ESCUELA ÁNGEL DE PEREDO</t>
  </si>
  <si>
    <t>1389183-48-B225</t>
  </si>
  <si>
    <t>76.458.900-9</t>
  </si>
  <si>
    <t>SERVICIOS INDUSTRIALES INTEGRA LTDA.</t>
  </si>
  <si>
    <t>1389183-39-CL25</t>
  </si>
  <si>
    <t>SUMINISTRO MATERIAL DE ASEO SEGUNDO SEMESTRE</t>
  </si>
  <si>
    <t>1389183-44-LP25</t>
  </si>
  <si>
    <t>1389183-38-CL25</t>
  </si>
  <si>
    <t>CONSERVACIÓN JARDIN INFANTIL SAN PEDRO DE LA COSTA</t>
  </si>
  <si>
    <t>1389183-43-LQ25</t>
  </si>
  <si>
    <t>1389183-33-CL25</t>
  </si>
  <si>
    <t>SERVICIO TRANSPORTE ESCOLAR SEGUNDO SEMESTRE</t>
  </si>
  <si>
    <t>1389183-41-R525</t>
  </si>
  <si>
    <t>1389183-37-CL25</t>
  </si>
  <si>
    <t>NORMALIZACION ELECTRICA ESCUELA BELLO HORIZONTE</t>
  </si>
  <si>
    <t>1389183-42-LP25</t>
  </si>
  <si>
    <t>1389183-32-CL25</t>
  </si>
  <si>
    <t>SERVICIO TRANSPORTE ESCOLAR SEGUNDO SEMESTRE - Readjudicada en Id 1389183-41-R425</t>
  </si>
  <si>
    <t>1389183-41-R325</t>
  </si>
  <si>
    <t>1389183-29-CL25</t>
  </si>
  <si>
    <t>SERVICIO TRANSPORTE ESCOLAR SEGUNDO SEMESTRE - Readjudicada en Id 1389183-41-R125</t>
  </si>
  <si>
    <t>1389183-41-LR25</t>
  </si>
  <si>
    <t>1389183-30-CL25</t>
  </si>
  <si>
    <t>1389183-31-CL25</t>
  </si>
  <si>
    <t>SERVICIO TRANSPORTE ESCOLAR SEGUNDO SEMESTRE - Readjudicada en Id 1389183-41-R525</t>
  </si>
  <si>
    <t>1389183-41-R425</t>
  </si>
  <si>
    <t>1389183-36-CL25</t>
  </si>
  <si>
    <t>NORMALIZACION ELECTRICA ESCUELA ISIDORA GOYENECHEA</t>
  </si>
  <si>
    <t>1389183-29-LP25</t>
  </si>
  <si>
    <t>76.685.360-9</t>
  </si>
  <si>
    <t>SOC ALTAMIRANO Y SOTO LTDA</t>
  </si>
  <si>
    <t>1389183-27-CL25</t>
  </si>
  <si>
    <t>SERVICIO TRANSPORTE ESCOLAR SEGUNDO SEMESTRE - Readjudicada en Id 1389183-41-R225</t>
  </si>
  <si>
    <t>1389183-41-R125</t>
  </si>
  <si>
    <t>1389183-22-CL25</t>
  </si>
  <si>
    <t>1389183-23-CL25</t>
  </si>
  <si>
    <t>1389183-24-CL25</t>
  </si>
  <si>
    <t>1389183-19-CL25</t>
  </si>
  <si>
    <t>1389183-25-CL25</t>
  </si>
  <si>
    <t>SERVICIO TRANSPORTE ESCOLAR SEGUNDO SEMESTRE Id 1389183-41-R125</t>
  </si>
  <si>
    <t>1389183-34-CL25</t>
  </si>
  <si>
    <t>1389183-26-CL25</t>
  </si>
  <si>
    <t>1389183-35-CL25</t>
  </si>
  <si>
    <t>1389183-20-CL25</t>
  </si>
  <si>
    <t>1389183-21-CL25</t>
  </si>
  <si>
    <t>1389183-18-CL25</t>
  </si>
  <si>
    <t>1389183-28-CL25</t>
  </si>
  <si>
    <t>1389183-17-CL25</t>
  </si>
  <si>
    <t>TRANSPORTE ESCOLAR INTERURBANO SEGUNDO SEMESTRE</t>
  </si>
  <si>
    <t>1389183-36-LP25</t>
  </si>
  <si>
    <t>1389183-16-CL25</t>
  </si>
  <si>
    <t>1389183-70-TD25</t>
  </si>
  <si>
    <t>1084156-55-CL25</t>
  </si>
  <si>
    <t>CONSERVACIÓN COLEGIO BICENTENARIO REPÚBLICA DEL BRASIL, CONCEPCIÓN</t>
  </si>
  <si>
    <t>1084156-38-LR25</t>
  </si>
  <si>
    <t>25-00-2027</t>
  </si>
  <si>
    <t>1084156-53-CL25</t>
  </si>
  <si>
    <t>SUMINISTRO RECONOCIMIENTOS</t>
  </si>
  <si>
    <t>1084156-54-LE25</t>
  </si>
  <si>
    <t>77.819.511-9</t>
  </si>
  <si>
    <t>COMERCIALIZADORA MEDALS CUPS LIMITADA</t>
  </si>
  <si>
    <t>1084156-54-CL25</t>
  </si>
  <si>
    <t>SUMINISTRO DE MATERIAL DE ASEO</t>
  </si>
  <si>
    <t>1084156-40-LR25</t>
  </si>
  <si>
    <t>30-00-2028</t>
  </si>
  <si>
    <t>1084156-51-CL25</t>
  </si>
  <si>
    <t>CONSERVACIÓN ELÉCTRICA COLEGIO GRAN BRETAÑA CONCE</t>
  </si>
  <si>
    <t>1084156-46-LP25</t>
  </si>
  <si>
    <t>1084156-52-CL25</t>
  </si>
  <si>
    <t>CONSERVACIÓN ELÉCTRICA ESCUELA LOS LIBERTADORES H</t>
  </si>
  <si>
    <t>1084156-47-LP25</t>
  </si>
  <si>
    <t>1084156-48-CL25</t>
  </si>
  <si>
    <t>CONSERVACIÓN ELÉCTRICA LICEO LUIS DE ÁLAVA FLORIDA</t>
  </si>
  <si>
    <t>1084156-29-LQ25</t>
  </si>
  <si>
    <t>1084156-47-CL25</t>
  </si>
  <si>
    <t>CONSERVACIÓN ELÉCTRICA LICEO JUAN GREGORIO LAS HERAS, CONCEPCIÓN</t>
  </si>
  <si>
    <t>1084156-27-LR25</t>
  </si>
  <si>
    <t>1084156-50-CL25</t>
  </si>
  <si>
    <t>1084156-31-R125</t>
  </si>
  <si>
    <t>7.178.187-9</t>
  </si>
  <si>
    <t>CARLOS SEBASTIAN SANHUEZA ARRATIA</t>
  </si>
  <si>
    <t>1084156-49-CL25</t>
  </si>
  <si>
    <t>SERVICIO DE ASESORÍA A LA INSPECCIÓN TÉCNICA OBRAS (AITO) PARA LAS OBRAS DE CONSERVACION VARIOS EE I</t>
  </si>
  <si>
    <t>1084156-31-LE25</t>
  </si>
  <si>
    <t>1233615-42-CL25</t>
  </si>
  <si>
    <t>Sistema Gestión de Compras control presupuestario</t>
  </si>
  <si>
    <t>1233615-51-LE25</t>
  </si>
  <si>
    <t>1233615-43-CL25</t>
  </si>
  <si>
    <t>ESTUDIO INFRA. EDUCACIONAL PÚBLICA REGIÓN DE AYSÉN</t>
  </si>
  <si>
    <t>1233615-39-LR25</t>
  </si>
  <si>
    <t>1233615-36-CL25</t>
  </si>
  <si>
    <t>22 Suministro mantención compra-recarga de extintores</t>
  </si>
  <si>
    <t>1233615-48-LE25</t>
  </si>
  <si>
    <t>1233615-39-CL25</t>
  </si>
  <si>
    <t>Gran Compra: ID 76742</t>
  </si>
  <si>
    <t>1233615-1085-CM25</t>
  </si>
  <si>
    <t>1233615-37-CL25</t>
  </si>
  <si>
    <t>Servicio de aseo para Oficina SLEP y sus Bodegas</t>
  </si>
  <si>
    <t>1233615-46-LE24</t>
  </si>
  <si>
    <t>76.153.334-7</t>
  </si>
  <si>
    <t>SOCIEDAD DE SEGURIDAD PRIVADA Y SERVICIOS LIMITADA</t>
  </si>
  <si>
    <t>10-15 CONV. DE SUMINISTRO INSUMOS DE OFICINA Y ENSEÑANZA</t>
  </si>
  <si>
    <t>11-12 CONVENIO ARRIENDO DE IMPRESORAS EE SLEP AYSÉN.</t>
  </si>
  <si>
    <t>1-18 CONV. SUMINISTRO DE MANTENCIÓN GRAL AYSEN</t>
  </si>
  <si>
    <t>1-18 CONV. SUMINISTRO MANTENIMIENTO GRAL. COYH. P1 P2</t>
  </si>
  <si>
    <t>1233615-44-CL25</t>
  </si>
  <si>
    <t>9 SERV.TRANSPORTE ESCOLAR PARA LA COMUNA DE AYSÉN</t>
  </si>
  <si>
    <t>1233615-37-LE25</t>
  </si>
  <si>
    <t>6 SUMINISTRO LEÑA GUAITECAS Y RÍO IBÁÑEZ</t>
  </si>
  <si>
    <t>6 Suministro Pellet Establecimientos XI Región</t>
  </si>
  <si>
    <t>6 SUMINISTRO LEÑA CISNES GUAITECAS Y LAGO VERDE</t>
  </si>
  <si>
    <t>6 SUMINISTRO LEÑA COMUNAS AYSÉN Y COYHAIQUE SLEP AYSÉN.</t>
  </si>
  <si>
    <t>13 Suministro de tintas y toner para EE</t>
  </si>
  <si>
    <t>6 SUMINISTRO LEÑA DE CHILE CHICO A OHIGGINS - Readjudicada en Id 1233615-19-R125</t>
  </si>
  <si>
    <t>6 SUMINISTRO LEÑA DE CHILE CHICO A OHIGGINS</t>
  </si>
  <si>
    <t>1233615-34-CL25</t>
  </si>
  <si>
    <t>3 SERVICIO CONTROL DE PLAGAS ZONA SUR XI REGIÓN</t>
  </si>
  <si>
    <t>1233615-22-LE25</t>
  </si>
  <si>
    <t>1233615-35-CL25</t>
  </si>
  <si>
    <t>3 SERVICIO CONTROL DE PLAGAS ZONA NORTE XI REGIÓN</t>
  </si>
  <si>
    <t>1233615-21-LE25</t>
  </si>
  <si>
    <t>9 SERV. TRANSPORTE ESCOLAR PARA LA COMUNA DE CISNES</t>
  </si>
  <si>
    <t>9 SERV. TRANSPORTE ESCOLAR CHILE CHIO - IBAÑEZ</t>
  </si>
  <si>
    <t>1233615-40-CL25</t>
  </si>
  <si>
    <t>1233615-26-LP25</t>
  </si>
  <si>
    <t>9 SERV. TRANSPORTE ESCOLAR PARA LA COMUNA DE COYHAIQ</t>
  </si>
  <si>
    <t>9 SERV. TRANSPORTE ESCOLAR PARA LA COMUNA DE COYHAIQUE</t>
  </si>
  <si>
    <t>1233615-41-CL25</t>
  </si>
  <si>
    <t>1233615-33-CL25</t>
  </si>
  <si>
    <t>3 SERVICIO CONTROL DE PLAGAS ZONA CENTRO XI REGIÓN.</t>
  </si>
  <si>
    <t>1233615-20-LE25</t>
  </si>
  <si>
    <t>1233615-32-CL25</t>
  </si>
  <si>
    <t>PLATAFORMA DE ADMINISTRACIÓN Y GESTION ESCOLAR</t>
  </si>
  <si>
    <t>1233615-7-LP25</t>
  </si>
  <si>
    <t>76.239.041-8</t>
  </si>
  <si>
    <t>SOCIEDAD DE APOYO A LA ENSEÑANZA ROWSIS LIMITADA</t>
  </si>
  <si>
    <t>1233615-45-CL25</t>
  </si>
  <si>
    <t>Convenio de Suministro Alimentos</t>
  </si>
  <si>
    <t>1233615-2-LE25</t>
  </si>
  <si>
    <t>12.391.596-8</t>
  </si>
  <si>
    <t>ALEX BERNIER ROJAS ZAPATA</t>
  </si>
  <si>
    <t>1233615-38-CL25</t>
  </si>
  <si>
    <t>7 Servicio de alarmas Jardines Infantiles detalle</t>
  </si>
  <si>
    <t>1233615-89-LE24</t>
  </si>
  <si>
    <t>76.476.277-0</t>
  </si>
  <si>
    <t>SEGURIDAD B &amp; B LIMITADA</t>
  </si>
  <si>
    <t>8 SERVICIO INTERNET DEDICADO MÁS TELEFONÍA IP PARA SLEP AYSÉN</t>
  </si>
  <si>
    <t>8 SERVICIO INTERNET SATELITAL MÁS TELEFONÍA IP</t>
  </si>
  <si>
    <t>1013353-24-CL25</t>
  </si>
  <si>
    <t>MANTENCIONES MENORES Y EMERGENCIAS INFRA EE. SLEPB</t>
  </si>
  <si>
    <t>1013353-20-LR25</t>
  </si>
  <si>
    <t>1013353-22-CL25</t>
  </si>
  <si>
    <t>SERVICIOS DE IMPRESIÓN PARA EE.EE 36 MESES SLEPBAR</t>
  </si>
  <si>
    <t>1013353-17-LR25</t>
  </si>
  <si>
    <t>05-00-2028</t>
  </si>
  <si>
    <t>1013353-23-CL25</t>
  </si>
  <si>
    <t>PLAN ACCIÓN INTEGRAL EN BARRANCAS SLEPB</t>
  </si>
  <si>
    <t>1013353-13-LR25</t>
  </si>
  <si>
    <t>77.722.476-K</t>
  </si>
  <si>
    <t>BORROSO PRODUCCIONES SPA</t>
  </si>
  <si>
    <t>1013353-25-CL25</t>
  </si>
  <si>
    <t>1013353-2-LR25</t>
  </si>
  <si>
    <t>1013353-26-CL25</t>
  </si>
  <si>
    <t>SERVICIO DE TRASLADO DE ESTUDIANTES DEL SLEPB</t>
  </si>
  <si>
    <t>1013353-1-LR25</t>
  </si>
  <si>
    <t>1110404-51-CL25</t>
  </si>
  <si>
    <t>SERVICIO DE MEJORAMIENTO DE TECHADO CANCHA Y SSHH PARA LICEO ANTONIO VARAS DE LA BARRA ESTABLECIMIEN</t>
  </si>
  <si>
    <t>1110404-160-LE25</t>
  </si>
  <si>
    <t>1110404-50-CL25</t>
  </si>
  <si>
    <t>CONSERVACIÓN ESCUELA REPÚBLICA DE ISRAEL ARICA</t>
  </si>
  <si>
    <t>1110404-94-LR25</t>
  </si>
  <si>
    <t>1110404-48-CL25</t>
  </si>
  <si>
    <t>CONVENIO DE SUMINISTRO DE KIT DE DESREGULARIZACIÓN SENSORIAL PARA ESTABLECIMIENTOS EDUCACIONALES PER</t>
  </si>
  <si>
    <t>1110404-125-LE25</t>
  </si>
  <si>
    <t>77.737.834-1</t>
  </si>
  <si>
    <t>HEALTHY GROUP EDUCATION SPA</t>
  </si>
  <si>
    <t>1110404-49-CL25</t>
  </si>
  <si>
    <t>CONVENIO DE SUMINISTRO DE KIT DE LABORATORIO MÓVIL SENSORIAL PARA ESTABLECIMIENTOS EDUCACIONALES PER</t>
  </si>
  <si>
    <t>1110404-138-CO25</t>
  </si>
  <si>
    <t>76.567.316-k</t>
  </si>
  <si>
    <t>EDUTECH SPA</t>
  </si>
  <si>
    <t>1110404-47-CL25</t>
  </si>
  <si>
    <t>SERVICIO DE BUSES DE ACERCAMIENTO PARA ESTUDIANTES DEL LICEO AGRÍCOLA JOSÉ ABELARDO NÚÑEZ M.</t>
  </si>
  <si>
    <t>1110404-132-LE25</t>
  </si>
  <si>
    <t>77.688.008-6</t>
  </si>
  <si>
    <t>SAN FRANCISCO SPA</t>
  </si>
  <si>
    <t>1110404-46-CL25</t>
  </si>
  <si>
    <t>SERVICIO DE BUSES DE ACERCAMIENTO PARA ESTUDIANTES DE LA ESCUELA MANUEL RODRIGUEZ ERDOYZA PERTENECIE</t>
  </si>
  <si>
    <t>1110404-131-LE25</t>
  </si>
  <si>
    <t>1110404-45-CL25</t>
  </si>
  <si>
    <t>CONVENIO DE SUMINISTRO DE TEXTOS DE PROYECTO SAVIA DE LENGUAJE Y MATEMÁTICA PARA ESTABLECIMIENTOS ED</t>
  </si>
  <si>
    <t>1110404-127-LE25</t>
  </si>
  <si>
    <t>1084148-8-CL25</t>
  </si>
  <si>
    <t>“ADQUISICIÓN SERVICIO DE ARRIENDO DE EQUIPOS DE IMPRESIÓN FOTOCOPIADO Y SERVICIOS ASOCIADOS PARA EDI</t>
  </si>
  <si>
    <t>1084148-10-LE25</t>
  </si>
  <si>
    <t>1110404-44-CL25</t>
  </si>
  <si>
    <t>CONSERVACIÓN ESCUELA RICARDO SILVA ARRIAGADA PERTENECIENTE AL SLEP ARICA</t>
  </si>
  <si>
    <t>1110404-92-LP25</t>
  </si>
  <si>
    <t>1110404-43-CL25</t>
  </si>
  <si>
    <t>FAF - PUNTUAL - SC.1769 - S.GENERAL (28) - SERVICIO DE ABASTECIMIENTO Y DISPOSICION DE AGUA POTABLE</t>
  </si>
  <si>
    <t>1110404-1145-AG25</t>
  </si>
  <si>
    <t>1110404-42-CL25</t>
  </si>
  <si>
    <t>SERVICIO DE BUSES DE ACERCAMIENTO PARA ESTUDIANTES DE LA ESCUELA PAMPA ALGODONAL Y ESCUELA MANUEL RO</t>
  </si>
  <si>
    <t>1110404-113-LE25</t>
  </si>
  <si>
    <t>1317925-3-CL25</t>
  </si>
  <si>
    <t>SERVICIOS DE INTERNET Y TELEFONÍA PARA 8 JARDINES INFANTILES DE LA REGIÓN DE ARICA Y PARINACOTA PERT</t>
  </si>
  <si>
    <t>1317925-2-LE25</t>
  </si>
  <si>
    <t>78.159.800-3</t>
  </si>
  <si>
    <t>GTD INTESIS S.A</t>
  </si>
  <si>
    <t>16-00-2028</t>
  </si>
  <si>
    <t>1317925-2-CL25</t>
  </si>
  <si>
    <t>SERVICIO DE INTERNET FIBRA ÓPTICA FTTH O HFC Y TELEFONÍA FIJA CON PORTABILIDAD NÚMERICA PARA 3 JARDI</t>
  </si>
  <si>
    <t>1317925-3-L125</t>
  </si>
  <si>
    <t>01-00-2028</t>
  </si>
  <si>
    <t>1110404-41-CL25</t>
  </si>
  <si>
    <t>PROVISIÓN DE PLATAFORMA DE COMPRA Y GESTIÓN PRESUPUESTARIA DE PROGRAMA 01 Y 02 DEL SLEP CHINCHORRO D</t>
  </si>
  <si>
    <t>1110404-52-LE25</t>
  </si>
  <si>
    <t>1110404-37-CL25</t>
  </si>
  <si>
    <t>SERVICIO DE BUS DE ACERCAMIENTO PARA ESTUDIANTES DE ESTABLECIMIENTO EDUCACIONAL ESCUELA ESMERALDA PE</t>
  </si>
  <si>
    <t>1110404-87-LE25</t>
  </si>
  <si>
    <t>1110404-38-CL25</t>
  </si>
  <si>
    <t>1110404-62-LE25</t>
  </si>
  <si>
    <t>1110404-39-CL25</t>
  </si>
  <si>
    <t>76.255.053-9</t>
  </si>
  <si>
    <t>TRANS VALENTINA SPA</t>
  </si>
  <si>
    <t>1110404-40-CL25</t>
  </si>
  <si>
    <t>SERVICIOS DE INTERNET DEDICADO PARA ESCUELA MANUEL RODRIGUEZ ERDOIZA PERTENECIENTE AL SLEP CHINCHORR</t>
  </si>
  <si>
    <t>1110404-142-LE24</t>
  </si>
  <si>
    <t>1028897-47-CL25</t>
  </si>
  <si>
    <t>SUMINISTRO LINEA 1 PRODUCTOS DEPORTIVOS</t>
  </si>
  <si>
    <t>1028897-25-LQ25</t>
  </si>
  <si>
    <t>1028897-48-CL25</t>
  </si>
  <si>
    <t>SUMINISTRO LINEA 2 PRODUCTOS DIDACTICOS</t>
  </si>
  <si>
    <t>76.979.708-4</t>
  </si>
  <si>
    <t>BREMS SPA</t>
  </si>
  <si>
    <t>1028897-46-CL25</t>
  </si>
  <si>
    <t>SUMINISTRO LINEA 1 ESTÍMULOS Y GALVANOS</t>
  </si>
  <si>
    <t>1028897-22-LP25</t>
  </si>
  <si>
    <t>78.104.144-0</t>
  </si>
  <si>
    <t>MINIMARKET MARIELA ESTER HENRIQUEZ PADILLA E.I.R.L.</t>
  </si>
  <si>
    <t>ELQUI.xlsx</t>
  </si>
  <si>
    <t>1461054-2-CL25</t>
  </si>
  <si>
    <t>SERVICIO LIMPIEZA DE FOSAS Y OTROS SLEP ELQUI</t>
  </si>
  <si>
    <t>1461054-10-B225</t>
  </si>
  <si>
    <t>77.551.759-K</t>
  </si>
  <si>
    <t>COMERCIAL INVERSIONES INGENIERIA Y CONSTRUCCIÓN PATOSA SPA</t>
  </si>
  <si>
    <t>P02 Establecimientos Educacionales</t>
  </si>
  <si>
    <t>1461054-1-CL25</t>
  </si>
  <si>
    <t>SUMINISTRO OBRAS MENORES EE VICUÑA SLEP ELQUI</t>
  </si>
  <si>
    <t>1461054-8-LP25</t>
  </si>
  <si>
    <t>7.972.511-0</t>
  </si>
  <si>
    <t>WALKER ARIEL CAMPUSANO PINTO</t>
  </si>
  <si>
    <t>1461054-3-CL25</t>
  </si>
  <si>
    <t>O.C. CONTINUIDAD CONTRATO SUMINISTRO ARRIENDO DE IMPRESORAS MULTIFUNCIONALES, SERVICIO TECNICO E INS</t>
  </si>
  <si>
    <t>1461054-63-SE25</t>
  </si>
  <si>
    <t>78.433.600-k</t>
  </si>
  <si>
    <t>MATCH POINT SPA</t>
  </si>
  <si>
    <t>1305532-1-CL25</t>
  </si>
  <si>
    <t>Orden de Compra generada por Trato Directo ID 1305532-4-FTD25</t>
  </si>
  <si>
    <t>1305532-1-TD25</t>
  </si>
  <si>
    <t>1084170-6-CL25</t>
  </si>
  <si>
    <t>Orden de Compra generada por Trato Directo ID 1084170-1-FTD25</t>
  </si>
  <si>
    <t>1084170-2-TD25</t>
  </si>
  <si>
    <t>76.691.442-k</t>
  </si>
  <si>
    <t>BUK SPA</t>
  </si>
  <si>
    <t>1113403-2-CL25</t>
  </si>
  <si>
    <t>PC. DE TECHUMBRE PARA LA ESCUELA PRÓCERES DE CHILE</t>
  </si>
  <si>
    <t>1113403-246-SE24</t>
  </si>
  <si>
    <t>77.775.349-5</t>
  </si>
  <si>
    <t>COTAR OBRAS PÚBLICAS SPA</t>
  </si>
  <si>
    <t>1113403-3-CL25</t>
  </si>
  <si>
    <t>PROVISIÓN DE SERVICIO DE IMPRESIÓN Y COPIADO</t>
  </si>
  <si>
    <t>1113403-53-LR22</t>
  </si>
  <si>
    <t>96.502.540-5</t>
  </si>
  <si>
    <t>STUEDEMANN S A</t>
  </si>
  <si>
    <t>1028871-18-CL25</t>
  </si>
  <si>
    <t>1028871-33-LP25</t>
  </si>
  <si>
    <t>1028871-19-CL25</t>
  </si>
  <si>
    <t>71.631.900-8</t>
  </si>
  <si>
    <t>UNIVERSIDAD SAN SEBASTIAN</t>
  </si>
  <si>
    <t>1028871-20-CL25</t>
  </si>
  <si>
    <t>72.046.200-1</t>
  </si>
  <si>
    <t>CORP PROG INTERDISCIPLINARIO DE INVESTIGACIONES EN EDUCACION</t>
  </si>
  <si>
    <t>1028871-24-CL25</t>
  </si>
  <si>
    <t>1028871-21-CL25</t>
  </si>
  <si>
    <t>1028871-22-CL25</t>
  </si>
  <si>
    <t>1028871-23-CL25</t>
  </si>
  <si>
    <t>1028871-9-CL25</t>
  </si>
  <si>
    <t>65.093.431-8</t>
  </si>
  <si>
    <t>ASOCIACION ZIEMAX CONSULTORA EDUCACIONAL</t>
  </si>
  <si>
    <t>1028871-10-CL25</t>
  </si>
  <si>
    <t>65.163.907-7</t>
  </si>
  <si>
    <t>FUNDACION DE BENEFICENCIA PUBLICA EDUCACIONAL CIENTIFICA Y CULTURAL ED</t>
  </si>
  <si>
    <t>1028871-11-CL25</t>
  </si>
  <si>
    <t>1028871-12-CL25</t>
  </si>
  <si>
    <t>1028871-13-CL25</t>
  </si>
  <si>
    <t>1028871-14-CL25</t>
  </si>
  <si>
    <t>1028871-15-CL25</t>
  </si>
  <si>
    <t>1028871-16-CL25</t>
  </si>
  <si>
    <t>1028871-17-CL25</t>
  </si>
  <si>
    <t>1028871-8-CL25</t>
  </si>
  <si>
    <t>1028871-6-CL25</t>
  </si>
  <si>
    <t>Orden de Compra generada por Trato Directo ID 1028871-3-FTD25</t>
  </si>
  <si>
    <t>1028871-877-TD25</t>
  </si>
  <si>
    <t>14-00-2028</t>
  </si>
  <si>
    <t>1028871-7-CL25</t>
  </si>
  <si>
    <t>CONSERVACION ESCUELA ARTURO PEREZ CANTO</t>
  </si>
  <si>
    <t>1028871-43-LR24</t>
  </si>
  <si>
    <t>1426398-1-CL25</t>
  </si>
  <si>
    <t>1426398-17-AG25 PVS - Servicio para apoyar la participación y difusión del proyecto educativo</t>
  </si>
  <si>
    <t>1426398-17-AG25</t>
  </si>
  <si>
    <t>77.853.678-1</t>
  </si>
  <si>
    <t>C2 CONSULTORES SPA</t>
  </si>
  <si>
    <t>P02 SUBVENCION FAEP SLEP IQUIQUE</t>
  </si>
  <si>
    <t>1426397-6-CL25</t>
  </si>
  <si>
    <t>CAC SERVICIO DE ASEO PARA ALGUNOS ESTABLECIMIENTOS</t>
  </si>
  <si>
    <t>1426397-22-LR25</t>
  </si>
  <si>
    <t>76.599.257-5</t>
  </si>
  <si>
    <t>Servicios David Eugenio Francois Carvajal EIRL</t>
  </si>
  <si>
    <t>1445423-2-CL25</t>
  </si>
  <si>
    <t>CAC CONSERVACIÓN ESCUELA THILDA PORTILLO OLIVARES</t>
  </si>
  <si>
    <t>1445423-2-LQ25</t>
  </si>
  <si>
    <t>76.124.503-1</t>
  </si>
  <si>
    <t>COMERCIAL CONOTECH S.P.A.</t>
  </si>
  <si>
    <t>P02 INVERSIONES SUB 31</t>
  </si>
  <si>
    <t>1445423-1-CL25</t>
  </si>
  <si>
    <t>CONSERVACIÓN ESCUELA EDUARDO LLANOS SLEP IQUIQUE</t>
  </si>
  <si>
    <t>1445423-1-LQ25</t>
  </si>
  <si>
    <t>1426397-5-CL25</t>
  </si>
  <si>
    <t>Serv de Fumigación Sanitización Desratización</t>
  </si>
  <si>
    <t>1426397-6-LQ25</t>
  </si>
  <si>
    <t>77.185.799-K</t>
  </si>
  <si>
    <t>FUMIGASAN LIMITADA</t>
  </si>
  <si>
    <t>19-00-2027</t>
  </si>
  <si>
    <t>1233607-3-CL25</t>
  </si>
  <si>
    <t>CAC SUMINISTRO DE MATERIALES T.P. 2025</t>
  </si>
  <si>
    <t>1233607-60-LQ24</t>
  </si>
  <si>
    <t>1233607-4-CL25</t>
  </si>
  <si>
    <t>CAC CONVENIO SUMINISTRO SALIDAS PEDAGÓGICAS</t>
  </si>
  <si>
    <t>1233607-63-LE24</t>
  </si>
  <si>
    <t>76.736.109-2</t>
  </si>
  <si>
    <t>PULLMAN PETRIDAL LIMITADA</t>
  </si>
  <si>
    <t>1126922-52-CL25</t>
  </si>
  <si>
    <t>S.Menores y Emergencias Línea №3 Llanquihue y Línea №5 Puerto Varas</t>
  </si>
  <si>
    <t>1126922-22-LR25</t>
  </si>
  <si>
    <t>1126922-50-CL25</t>
  </si>
  <si>
    <t>Servicios Menores y Emergencias SLEP Llanquihue</t>
  </si>
  <si>
    <t>77.610.092-7</t>
  </si>
  <si>
    <t>CONSTRUCCIONES BENMARTI SPA</t>
  </si>
  <si>
    <t>1126922-49-CL25</t>
  </si>
  <si>
    <t>SERVICIO DE ARRIENDO DE IMPRESORAS PARA SLEP</t>
  </si>
  <si>
    <t>1126922-31-LE25</t>
  </si>
  <si>
    <t>1126922-53-CL25</t>
  </si>
  <si>
    <t>RBDS PG02 F.Emergencia</t>
  </si>
  <si>
    <t>1126922-2168-SE25</t>
  </si>
  <si>
    <t>77.849.211-3</t>
  </si>
  <si>
    <t>LACUSTRE CONSTRUCCIONES SPA</t>
  </si>
  <si>
    <t>1126922-51-CL25</t>
  </si>
  <si>
    <t>PG02 7872 F.Emergencia Colegio Los Ulmos</t>
  </si>
  <si>
    <t>1126922-2141-SE25</t>
  </si>
  <si>
    <t>12.343.206-1</t>
  </si>
  <si>
    <t>CRISTIAN LUIS TACULL TORRES</t>
  </si>
  <si>
    <t>1126922-44-CL25</t>
  </si>
  <si>
    <t>SERV.TRP.ESCOLAR PARA ESTUDIANTES LÍNEAS №11; 12 y 26</t>
  </si>
  <si>
    <t>1126922-1-LR25</t>
  </si>
  <si>
    <t>1126922-45-CL25</t>
  </si>
  <si>
    <t>SERV.TRP.ESCOLAR PARA ESTUDIANTES LÍNEAS №18; 25; Y 27</t>
  </si>
  <si>
    <t>1126922-46-CL25</t>
  </si>
  <si>
    <t>SERV.TRP.ESCOLAR PARA ESTUDIANTES LÍNEAS №19 y 24</t>
  </si>
  <si>
    <t>1126922-47-CL25</t>
  </si>
  <si>
    <t>SERV.TRP.ESCOLAR PARA ESTUDIANTES LÍNEAS №34; 37; 38; 42; 84; 95; 101 y 105</t>
  </si>
  <si>
    <t>1126922-36-CL25</t>
  </si>
  <si>
    <t>SERV.TRP.ESCOLAR PARA ESTUDIANTES AÑOS 2025 Y 2026 LÍNEA №86</t>
  </si>
  <si>
    <t>1126922-38-CL25</t>
  </si>
  <si>
    <t>SERV.TRP.ESCOLAR PARA ESTUDIANTES AÑOS 2025 Y 2026 LÍNEAS №78; 82; 98 Y 103</t>
  </si>
  <si>
    <t>1126922-43-CL25</t>
  </si>
  <si>
    <t>SERV.TRP.ESCOLAR PARA ESTUDIANTES LÍNEAS №62 Y 74</t>
  </si>
  <si>
    <t>1126922-39-CL25</t>
  </si>
  <si>
    <t>SERV.TRP.ESCOLAR PARA ESTUDIANTES AÑOS 2025 Y 2026 LÍNEA №89</t>
  </si>
  <si>
    <t>1126922-40-CL25</t>
  </si>
  <si>
    <t>SERV.TRP.ESCOLAR PARA ESTUDIANTES AÑOS 2025 Y 2026</t>
  </si>
  <si>
    <t>1126922-41-CL25</t>
  </si>
  <si>
    <t>SERV.TRP.ESCOLAR PARA ESTUDIANTES LÍNEAS 39; 40 y 41</t>
  </si>
  <si>
    <t>1126922-35-CL25</t>
  </si>
  <si>
    <t>SERV.TRP.ESCOLAR PARA ESTUDIANTES AÑOS 2025 Y 2026 LÍNEAS №57 y 58</t>
  </si>
  <si>
    <t>1126922-34-CL25</t>
  </si>
  <si>
    <t>SERV.TRP.ESCOLAR PARA ESTUDIANTES AÑOS 2025 Y 2026 LÍNEAS №44; 51 y 52</t>
  </si>
  <si>
    <t>1126922-33-CL25</t>
  </si>
  <si>
    <t>SERV.TRP.ESCOLAR PARA ESTUDIANTES AÑOS 2025 Y 2026 LÍNEAS №43; 45; 47; 59 y 68</t>
  </si>
  <si>
    <t>1126922-48-CL25</t>
  </si>
  <si>
    <t>SERV.TRP.ESCOLAR PARA ESTUDIANTES LÍNEAS №16; 28; 29; 30; 31; 32 y 33</t>
  </si>
  <si>
    <t>1126922-32-CL25</t>
  </si>
  <si>
    <t>1126922-37-CL25</t>
  </si>
  <si>
    <t>DOMINIO LECTOR PARA ESTUDIANTES 1 a 4 BÁSICO 2025</t>
  </si>
  <si>
    <t>1126922-23-LE25</t>
  </si>
  <si>
    <t>65.188.093-9</t>
  </si>
  <si>
    <t>FUNDACIÓN ULMO</t>
  </si>
  <si>
    <t>1126922-31-CL25</t>
  </si>
  <si>
    <t>SERVICIO GUARDIAS DE SEGURIDAD PARA SERVICIO LOCAL</t>
  </si>
  <si>
    <t>1126922-26-LE25</t>
  </si>
  <si>
    <t>1126922-42-CL25</t>
  </si>
  <si>
    <t>CONVENIO DE SUMINISTRO DE PETRÓLEO A GRANEL</t>
  </si>
  <si>
    <t>1126922-64-LR24</t>
  </si>
  <si>
    <t>COMERCIALIZADORA DE COMBUSTIBLES C&amp;J LIMITADA</t>
  </si>
  <si>
    <t>1436733-3-CL25</t>
  </si>
  <si>
    <t>SUMINISTRO DE SERVICIO DE TRANSPORTE</t>
  </si>
  <si>
    <t>1436733-6-LP25</t>
  </si>
  <si>
    <t>1436733-4-CL25</t>
  </si>
  <si>
    <t>SERVICIO DE INTERNET, TELEFONÍA Y SEGURIDAD PERIMETRAL P02</t>
  </si>
  <si>
    <t>1436733-62-SE25</t>
  </si>
  <si>
    <t>1305541-3-CL25</t>
  </si>
  <si>
    <t>Servicios de Internet Telefonía IP y serv. Cloud</t>
  </si>
  <si>
    <t>1305541-9-LQ24</t>
  </si>
  <si>
    <t>1233613-19-CL25</t>
  </si>
  <si>
    <t>CONVENIO DE SUMINISTRO DE TINTAS Y TONER</t>
  </si>
  <si>
    <t>1233613-71-LP25</t>
  </si>
  <si>
    <t>1233613-18-CL25</t>
  </si>
  <si>
    <t>SUMINISTRO DE SERVICIOS PARA EVENTOS Y CEREMONIAS</t>
  </si>
  <si>
    <t>1233613-70-LP25</t>
  </si>
  <si>
    <t>76.062.012-2</t>
  </si>
  <si>
    <t>DITECSUR LIMITADA</t>
  </si>
  <si>
    <t>1233613-16-CL25</t>
  </si>
  <si>
    <t>ESTRUCTURA DE RED ESTABLECIMIENTOS NATALES</t>
  </si>
  <si>
    <t>1233613-15-LP25</t>
  </si>
  <si>
    <t>1233613-17-CL25</t>
  </si>
  <si>
    <t>ADQUISICIÓN DE LICENCIAS PARA EDUCACION</t>
  </si>
  <si>
    <t>1233613-39-LP25</t>
  </si>
  <si>
    <t>77.588.034-1</t>
  </si>
  <si>
    <t>CONSULTORA TECNOLÓGICA GALATEK SPA</t>
  </si>
  <si>
    <t>1002588-11-CL25</t>
  </si>
  <si>
    <t>Planta de tratamiento de aguas servidas</t>
  </si>
  <si>
    <t>1002588-60-LE25</t>
  </si>
  <si>
    <t>76.040.004-1</t>
  </si>
  <si>
    <t>INGENIERIA GESTION Y DESARROLLO SOCIEDAD ANONIMA</t>
  </si>
  <si>
    <t>1002588-12-CL25</t>
  </si>
  <si>
    <t>SERVICIO DE IMPLEMENTACIÓN DE ACCESO A INTERNET</t>
  </si>
  <si>
    <t>1002588-31-LR25</t>
  </si>
  <si>
    <t>1002588-10-CL25</t>
  </si>
  <si>
    <t>Servicio de mantenimiento y reparaciones menores.</t>
  </si>
  <si>
    <t>1002588-33-LR25</t>
  </si>
  <si>
    <t>1233616-51-CL25</t>
  </si>
  <si>
    <t>SERV. DE SOPORTE TÉCNICO EQUIPOS COMPUTACIONES</t>
  </si>
  <si>
    <t>1233616-50-LE25</t>
  </si>
  <si>
    <t>1233616-50-CL25</t>
  </si>
  <si>
    <t>CONSERVACIÓN ESC. CENTRO ECOEDUCATIVO LAS TRANCAS</t>
  </si>
  <si>
    <t>1233616-36-LQ25</t>
  </si>
  <si>
    <t>1233616-79-CL25</t>
  </si>
  <si>
    <t>SERV. DE TRANSPORTE DE ESTUDIANTES SLEP - RECORRIDOS 78, 79, 82, 91, 107, 108, 109, 121, 122 Y 123</t>
  </si>
  <si>
    <t>1233616-80-LR24</t>
  </si>
  <si>
    <t>1233616-72-CL25</t>
  </si>
  <si>
    <t>SERV. DE TRANSPORTE DE ESTUDIANTES SLEP - RECORRIDO 48</t>
  </si>
  <si>
    <t>1233616-74-CL25</t>
  </si>
  <si>
    <t>SERV. DE TRANSPORTE DE ESTUDIANTES SLEP - RECORRIDOS 52, 63, 64 Y 161</t>
  </si>
  <si>
    <t>1233616-75-CL25</t>
  </si>
  <si>
    <t>SERV. DE TRANSPORTE DE ESTUDIANTES SLEP - RECORRIDOS 53, 54, 55 Y 61</t>
  </si>
  <si>
    <t>1233616-77-CL25</t>
  </si>
  <si>
    <t>SERV. DE TRANSPORTE DE ESTUDIANTES SLEP - RECORRIDO 72 Y 74</t>
  </si>
  <si>
    <t>1233616-63-CL25</t>
  </si>
  <si>
    <t>SERV. DE TRANSPORTE DE ESTUDIANTES SLEP - RECORRIDO 27, 28 Y 29</t>
  </si>
  <si>
    <t>1233616-66-CL25</t>
  </si>
  <si>
    <t>SERV. DE TRANSPORTE DE ESTUDIANTES SLEP - RECORRIDO 37, 40 Y 45</t>
  </si>
  <si>
    <t>1233616-65-CL25</t>
  </si>
  <si>
    <t>SERV. DE TRANSPORTE DE ESTUDIANTES SLEP - RECORRIDO 32</t>
  </si>
  <si>
    <t>1233616-70-CL25</t>
  </si>
  <si>
    <t>SERV. DE TRANSPORTE DE ESTUDIANTES SLEP -RECORRIDO 1 Y 2</t>
  </si>
  <si>
    <t>1233616-83-CL25</t>
  </si>
  <si>
    <t>SERV. DE TRANSPORTE DE ESTUDIANTES SLEP - RECORRIDO 98 Y 102</t>
  </si>
  <si>
    <t>1233616-76-CL25</t>
  </si>
  <si>
    <t>SERV. DE TRANSPORTE DE ESTUDIANTES SLEP - RECORRIDOS 69, 70, 71 Y 130</t>
  </si>
  <si>
    <t>1233616-78-CL25</t>
  </si>
  <si>
    <t>SERV. DE TRANSPORTE DE ESTUDIANTES SLEP - RECORRIDO 75, 76 Y 77</t>
  </si>
  <si>
    <t>1233616-56-CL25</t>
  </si>
  <si>
    <t>SERV. DE TRANSPORTE DE ESTUDIANTES SLEP - RECORRIDOS 11, 34, 35 Y 38</t>
  </si>
  <si>
    <t>1233616-57-CL25</t>
  </si>
  <si>
    <t>SERV. DE TRANSPORTE DE ESTUDIANTES SLEP - RECORRIDOS 12 Y 22</t>
  </si>
  <si>
    <t>1233616-58-CL25</t>
  </si>
  <si>
    <t>SERV. DE TRANSPORTE DE ESTUDIANTES SLEP - RECORRIDOS 15 Y 16</t>
  </si>
  <si>
    <t>1233616-59-CL25</t>
  </si>
  <si>
    <t>SERV. DE TRANSPORTE DE ESTUDIANTES SLEP - Readjudicada en Id 1233616-80-R125</t>
  </si>
  <si>
    <t>1233616-80-CL25</t>
  </si>
  <si>
    <t>SERV. DE TRANSPORTE DE ESTUDIANTES SLEP - RECORRIDOS 83, 90 Y 120</t>
  </si>
  <si>
    <t>1233616-81-CL25</t>
  </si>
  <si>
    <t>SERV. DE TRANSPORTE DE ESTUDIANTES SLEP - RECORRIDOS 84, 94, 104 Y 112</t>
  </si>
  <si>
    <t>1233616-82-CL25</t>
  </si>
  <si>
    <t>SERV. DE TRANSPORTE DE ESTUDIANTES SLEP - RECORRIDOS 93 Y 95</t>
  </si>
  <si>
    <t>1233616-84-CL25</t>
  </si>
  <si>
    <t>SERV. DE TRANSPORTE DE ESTUDIANTES SLEP - RECORRIDO 99 Y 100</t>
  </si>
  <si>
    <t>1233616-67-CL25</t>
  </si>
  <si>
    <t>SERV. DE TRANSPORTE DE ESTUDIANTES SLEP - RECORRIDO 39</t>
  </si>
  <si>
    <t>1233616-52-CL25</t>
  </si>
  <si>
    <t>SERV. DE TRANSPORTE DE ESTUDIANTES SLEP - RECORRIDOS 3, 4, 5, 9, 13, 14, 21, 24, 33 Y 44</t>
  </si>
  <si>
    <t>1233616-71-CL25</t>
  </si>
  <si>
    <t>SERV. DE TRANSPORTE DE ESTUDIANTES SLEP - RECORRIDOS 47, 51, 59, 60, 67 Y 214</t>
  </si>
  <si>
    <t>1233616-53-CL25</t>
  </si>
  <si>
    <t>SERV. DE TRANSPORTE DE ESTUDIANTES SLEP - RECORRIDO 6, 7 Y 36</t>
  </si>
  <si>
    <t>1233616-68-CL25</t>
  </si>
  <si>
    <t>SERV. DE TRANSPORTE DE ESTUDIANTES SLEP - RECORRIDO 41 Y 42</t>
  </si>
  <si>
    <t>1233616-69-CL25</t>
  </si>
  <si>
    <t>SERV. DE TRANSPORTE DE ESTUDIANTES SLEP - RECORRIDO 43</t>
  </si>
  <si>
    <t>1233616-60-CL25</t>
  </si>
  <si>
    <t>SERV. DE TRANSPORTE DE ESTUDIANTES SLEP - RECORRIDO 18 Y 19</t>
  </si>
  <si>
    <t>1233616-61-CL25</t>
  </si>
  <si>
    <t>SERV. DE TRANSPORTE DE ESTUDIANTES SLEP - RECORRIDO 23</t>
  </si>
  <si>
    <t>1233616-54-CL25</t>
  </si>
  <si>
    <t>SERV. DE TRANSPORTE DE ESTUDIANTES SLEP - RECORRIDO 8 Y 25</t>
  </si>
  <si>
    <t>1233616-62-CL25</t>
  </si>
  <si>
    <t>1233616-55-CL25</t>
  </si>
  <si>
    <t>SERV. DE TRANSPORTE DE ESTUDIANTES SLEP - RECORRIDO 10</t>
  </si>
  <si>
    <t>1233616-64-CL25</t>
  </si>
  <si>
    <t>SERV. DE TRANSPORTE DE ESTUDIANTES SLEP - RECORRIDO 30 Y 31</t>
  </si>
  <si>
    <t>1233616-73-CL25</t>
  </si>
  <si>
    <t>SERV. DE TRANSPORTE DE ESTUDIANTES SLEP - RECORRIDO 50</t>
  </si>
  <si>
    <t>1339159-13-CL25</t>
  </si>
  <si>
    <t>PROYECTO DE CONSERVACIÓN MANITOS DE COLORES</t>
  </si>
  <si>
    <t>1339159-9-LP25</t>
  </si>
  <si>
    <t>1339159-12-CL25</t>
  </si>
  <si>
    <t>GUARDIAS DE SEGURIDAD PARA ESTABLECIMIENTOS</t>
  </si>
  <si>
    <t>1339159-10-LE25</t>
  </si>
  <si>
    <t>1339159-11-CL25</t>
  </si>
  <si>
    <t>PROYECTO DE CONSERVACIÓN ESCUELA LA VICTORIA</t>
  </si>
  <si>
    <t>1339159-5-LP25</t>
  </si>
  <si>
    <t>77.585.867-2</t>
  </si>
  <si>
    <t>CONSTRUCCIONES M&amp;A LIMITADA</t>
  </si>
  <si>
    <t>1339159-10-CL25</t>
  </si>
  <si>
    <t>TRASLADO PARA SALIDAS Y ACTIVIDADES EXTRAESCOLARES</t>
  </si>
  <si>
    <t>1339159-7-LP25</t>
  </si>
  <si>
    <t>76.308.460-4</t>
  </si>
  <si>
    <t>TRANSPORTES NOVARA LIMITADA</t>
  </si>
  <si>
    <t>1339163-7-CL25</t>
  </si>
  <si>
    <t>SERVICIO DE VOTACIÓN ELECTRÓNICA ELECCIONES CLEP</t>
  </si>
  <si>
    <t>1339163-11-LE25</t>
  </si>
  <si>
    <t>1339163-5-CL25</t>
  </si>
  <si>
    <t>SERV.DE ARRIENDO DE IMPRESORAS Y PLOTTER.</t>
  </si>
  <si>
    <t>1339163-8-LP25</t>
  </si>
  <si>
    <t>29-00-2028</t>
  </si>
  <si>
    <t>1339163-6-CL25</t>
  </si>
  <si>
    <t>SERVICIO DE LEVANTAMIENTO ACTIVO FIJO</t>
  </si>
  <si>
    <t>1339163-6-LP25</t>
  </si>
  <si>
    <t>1339159-14-CL25</t>
  </si>
  <si>
    <t>SERVICIO MANTENCIÓN MENOR Y ATENCIÓN EMERGENCIAS</t>
  </si>
  <si>
    <t>1339159-7-LR24</t>
  </si>
  <si>
    <t>CONSTRUCTORA EDUARDO GUILLERMO ALVAREZ GONZALEZ E.I.R.L.</t>
  </si>
  <si>
    <t>Nombre archivo</t>
  </si>
  <si>
    <t>LICANCABUR.xlsx</t>
  </si>
  <si>
    <t>COSTACENTRAL.xlsx</t>
  </si>
  <si>
    <t>Fecha</t>
  </si>
  <si>
    <t>Cod</t>
  </si>
  <si>
    <t>Link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</si>
</sst>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$&quot;* #,##0.00_-;\-&quot;$&quot;* #,##0.00_-;_-&quot;$&quot;* &quot;-&quot;??_-;_-@_-"/>
    <numFmt numFmtId="165" formatCode="&quot;$&quot;#,##0.00"/>
  </numFmts>
  <fonts count="5" x14ac:knownFonts="1">
    <font>
      <sz val="11"/>
      <color theme="1"/>
      <name val="Calibri"/>
      <family val="2"/>
      <scheme val="minor"/>
    </font>
    <font>
      <b/>
      <sz val="18"/>
      <color theme="1"/>
      <name val="Verdana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0">
    <xf numFmtId="0" fontId="0" fillId="0" borderId="0" xfId="0"/>
    <xf numFmtId="14" fontId="0" fillId="0" borderId="0" xfId="0" applyNumberFormat="1"/>
    <xf numFmtId="11" fontId="0" fillId="0" borderId="0" xfId="0" applyNumberFormat="1"/>
    <xf numFmtId="165" fontId="0" fillId="0" borderId="0" xfId="1" applyNumberFormat="1" applyFont="1"/>
    <xf numFmtId="165" fontId="0" fillId="0" borderId="0" xfId="0" applyNumberFormat="1"/>
    <xf numFmtId="9" fontId="0" fillId="0" borderId="0" xfId="2" applyFont="1" applyAlignment="1">
      <alignment horizontal="center" vertical="center"/>
    </xf>
    <xf numFmtId="2" fontId="0" fillId="0" borderId="0" xfId="0" applyNumberFormat="1"/>
    <xf numFmtId="49" fontId="0" fillId="0" borderId="0" xfId="0" applyNumberFormat="1"/>
    <xf numFmtId="0" fontId="3" fillId="0" borderId="1" xfId="3" applyFill="1" applyBorder="1" applyAlignment="1">
      <alignment horizontal="center" vertical="center"/>
    </xf>
    <xf numFmtId="0" fontId="3" fillId="0" borderId="1" xfId="4" applyFill="1" applyBorder="1" applyAlignment="1">
      <alignment horizontal="center" vertical="center"/>
    </xf>
    <xf numFmtId="0" fontId="3" fillId="0" borderId="1" xfId="3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1" xfId="0" applyBorder="1"/>
    <xf numFmtId="4" fontId="0" fillId="0" borderId="1" xfId="0" applyNumberFormat="1" applyBorder="1"/>
    <xf numFmtId="3" fontId="0" fillId="0" borderId="1" xfId="0" applyNumberFormat="1" applyBorder="1"/>
    <xf numFmtId="0" fontId="4" fillId="0" borderId="1" xfId="0" applyFont="1" applyBorder="1"/>
    <xf numFmtId="14" fontId="4" fillId="0" borderId="1" xfId="0" applyNumberFormat="1" applyFont="1" applyBorder="1"/>
    <xf numFmtId="0" fontId="0" fillId="0" borderId="0" xfId="0" applyFont="1"/>
    <xf numFmtId="0" fontId="0" fillId="0" borderId="1" xfId="0" applyFont="1" applyFill="1" applyBorder="1"/>
    <xf numFmtId="11" fontId="0" fillId="0" borderId="1" xfId="0" applyNumberFormat="1" applyBorder="1"/>
  </cellXfs>
  <cellStyles count="5">
    <cellStyle name="Hipervínculo" xfId="3" builtinId="8"/>
    <cellStyle name="Hyperlink" xfId="4" xr:uid="{C4E81493-0E41-4D34-A2ED-680F793B3619}"/>
    <cellStyle name="Moneda" xfId="1" builtinId="4"/>
    <cellStyle name="Normal" xfId="0" builtinId="0"/>
    <cellStyle name="Porcentaje" xfId="2" builtinId="5"/>
  </cellStyles>
  <dxfs count="33">
    <dxf>
      <font>
        <strike val="0"/>
        <outline val="0"/>
        <shadow val="0"/>
        <vertAlign val="baseline"/>
        <sz val="1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fill>
        <patternFill patternType="none"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fill>
        <patternFill patternType="none"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fill>
        <patternFill patternType="none"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fill>
        <patternFill patternType="none"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fill>
        <patternFill patternType="none"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fill>
        <patternFill patternType="none">
          <bgColor auto="1"/>
        </patternFill>
      </fill>
    </dxf>
    <dxf>
      <font>
        <strike val="0"/>
        <outline val="0"/>
        <shadow val="0"/>
        <vertAlign val="baseline"/>
        <sz val="11"/>
        <name val="Calibri"/>
        <family val="2"/>
        <scheme val="minor"/>
      </font>
    </dxf>
    <dxf>
      <numFmt numFmtId="30" formatCode="@"/>
    </dxf>
    <dxf>
      <numFmt numFmtId="0" formatCode="General"/>
    </dxf>
    <dxf>
      <numFmt numFmtId="19" formatCode="dd/mm/yyyy"/>
    </dxf>
    <dxf>
      <numFmt numFmtId="19" formatCode="dd/mm/yyyy"/>
    </dxf>
    <dxf>
      <alignment horizontal="center" vertical="center" textRotation="0" wrapText="0" indent="0" justifyLastLine="0" shrinkToFit="0" readingOrder="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connections" Target="connections.xml"/><Relationship Id="rId9" Type="http://schemas.openxmlformats.org/officeDocument/2006/relationships/customXml" Target="../customXml/item2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3" xr16:uid="{51F6F120-FAA2-4786-A195-B928E2592456}" autoFormatId="16" applyNumberFormats="0" applyBorderFormats="0" applyFontFormats="0" applyPatternFormats="0" applyAlignmentFormats="0" applyWidthHeightFormats="0">
  <queryTableRefresh nextId="37" unboundColumnsRight="10">
    <queryTableFields count="36">
      <queryTableField id="1" name="Source.Name" tableColumnId="1"/>
      <queryTableField id="2" name="Número del contrato" tableColumnId="2"/>
      <queryTableField id="3" name="Nombre del contrato" tableColumnId="3"/>
      <queryTableField id="4" name="ID licitación / OC" tableColumnId="4"/>
      <queryTableField id="5" name="RUT organismo" tableColumnId="5"/>
      <queryTableField id="6" name="Nombre organismo" tableColumnId="6"/>
      <queryTableField id="7" name="Ejecución del contrato" tableColumnId="7"/>
      <queryTableField id="8" name="Categoría del contrato" tableColumnId="8"/>
      <queryTableField id="9" name="Tipo de contrato" tableColumnId="9"/>
      <queryTableField id="10" name="Unidad requirente" tableColumnId="10"/>
      <queryTableField id="11" name="Unidad de moneda" tableColumnId="11"/>
      <queryTableField id="12" name="del contrato" tableColumnId="12"/>
      <queryTableField id="13" name="ejecutado" tableColumnId="13"/>
      <queryTableField id="14" name="por ejecutar" tableColumnId="14"/>
      <queryTableField id="15" name="Fecha de inicio" tableColumnId="15"/>
      <queryTableField id="16" name="Fecha de término" tableColumnId="16"/>
      <queryTableField id="17" name="Estado del contrato" tableColumnId="17"/>
      <queryTableField id="18" name="Hitos de pago incumplidos" tableColumnId="18"/>
      <queryTableField id="19" name="por vencer" tableColumnId="19"/>
      <queryTableField id="20" name="vencidas" tableColumnId="20"/>
      <queryTableField id="21" name="cobradas" tableColumnId="21"/>
      <queryTableField id="22" name="solicitadas" tableColumnId="22"/>
      <queryTableField id="23" name="aplicadas" tableColumnId="23"/>
      <queryTableField id="24" name="Días de vigencia" tableColumnId="24"/>
      <queryTableField id="25" name="Días restantes" tableColumnId="25"/>
      <queryTableField id="26" name="Evaluación" tableColumnId="26"/>
      <queryTableField id="34" dataBound="0" tableColumnId="34"/>
      <queryTableField id="33" dataBound="0" tableColumnId="33"/>
      <queryTableField id="35" dataBound="0" tableColumnId="35"/>
      <queryTableField id="36" dataBound="0" tableColumnId="36"/>
      <queryTableField id="27" dataBound="0" tableColumnId="27"/>
      <queryTableField id="28" dataBound="0" tableColumnId="28"/>
      <queryTableField id="29" dataBound="0" tableColumnId="29"/>
      <queryTableField id="30" dataBound="0" tableColumnId="30"/>
      <queryTableField id="31" dataBound="0" tableColumnId="31"/>
      <queryTableField id="32" dataBound="0" tableColumnId="3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590575-BD57-4269-83E5-4FD9B3BC9AB0}" name="SLEP" displayName="SLEP" ref="A2:AJ1931" tableType="queryTable" totalsRowShown="0">
  <autoFilter ref="A2:AJ1931" xr:uid="{F2590575-BD57-4269-83E5-4FD9B3BC9AB0}"/>
  <tableColumns count="36">
    <tableColumn id="1" xr3:uid="{C069B8E3-E2C4-44F2-BBA9-A4A9E7357353}" uniqueName="1" name="Source.Name" queryTableFieldId="1" dataDxfId="32"/>
    <tableColumn id="2" xr3:uid="{B4D42A57-E54D-4B76-8A94-B191C07232CF}" uniqueName="2" name="Número del contrato" queryTableFieldId="2" dataDxfId="31"/>
    <tableColumn id="3" xr3:uid="{9C0F1071-368C-46C7-9243-0B43D49215FC}" uniqueName="3" name="Nombre del contrato" queryTableFieldId="3" dataDxfId="30"/>
    <tableColumn id="4" xr3:uid="{0C8CE5E6-AB39-4180-9830-C09821E9AFA9}" uniqueName="4" name="ID licitación / OC" queryTableFieldId="4" dataDxfId="29"/>
    <tableColumn id="5" xr3:uid="{A851F084-8FAC-4666-A0FE-2660E09A9605}" uniqueName="5" name="RUT organismo" queryTableFieldId="5" dataDxfId="28"/>
    <tableColumn id="6" xr3:uid="{185B9AF4-0D70-40D9-8E1B-572AD18AF297}" uniqueName="6" name="Nombre organismo" queryTableFieldId="6" dataDxfId="27"/>
    <tableColumn id="7" xr3:uid="{4739C22A-4F7C-4DDF-AACA-9C5F676F5B36}" uniqueName="7" name="Ejecución del contrato" queryTableFieldId="7" dataDxfId="26"/>
    <tableColumn id="8" xr3:uid="{5E6248D6-DAA7-45A8-B5C2-3346098AF6A8}" uniqueName="8" name="Categoría del contrato" queryTableFieldId="8" dataDxfId="25"/>
    <tableColumn id="9" xr3:uid="{A3EA2EE8-11F3-4FA2-B5EE-3E990AE54EC7}" uniqueName="9" name="Tipo de contrato" queryTableFieldId="9" dataDxfId="24"/>
    <tableColumn id="10" xr3:uid="{A2BFFE58-63CF-465A-BC00-126A79001FB8}" uniqueName="10" name="Unidad requirente" queryTableFieldId="10" dataDxfId="23"/>
    <tableColumn id="11" xr3:uid="{285C200F-4456-492D-BC74-DA8FA4DD0C47}" uniqueName="11" name="Unidad de moneda" queryTableFieldId="11" dataDxfId="22"/>
    <tableColumn id="12" xr3:uid="{C29D6F41-6F6D-494C-A65D-101C6776C47D}" uniqueName="12" name="del contrato" queryTableFieldId="12" dataDxfId="21" dataCellStyle="Moneda"/>
    <tableColumn id="13" xr3:uid="{7CF19C98-BBD0-405A-BD1A-4DC0C749F93C}" uniqueName="13" name="ejecutado" queryTableFieldId="13" dataDxfId="20"/>
    <tableColumn id="14" xr3:uid="{48084104-514D-4C2F-94AF-4937295BD095}" uniqueName="14" name="por ejecutar" queryTableFieldId="14" dataDxfId="19"/>
    <tableColumn id="15" xr3:uid="{6320507F-F39F-45F1-AA16-0A3917C87A23}" uniqueName="15" name="Fecha de inicio" queryTableFieldId="15" dataDxfId="18"/>
    <tableColumn id="16" xr3:uid="{B3670062-C7CB-4561-8D3E-5EE740ACC5A6}" uniqueName="16" name="Fecha de término" queryTableFieldId="16" dataDxfId="17"/>
    <tableColumn id="17" xr3:uid="{FC4937DA-94D1-455F-B4BC-C01A71198CDD}" uniqueName="17" name="Estado del contrato" queryTableFieldId="17" dataDxfId="16"/>
    <tableColumn id="18" xr3:uid="{4470B893-338F-4986-A2B2-5D85F148436E}" uniqueName="18" name="Hitos de pago incumplidos" queryTableFieldId="18"/>
    <tableColumn id="19" xr3:uid="{E3F11E78-2C94-49DC-878C-35BA1C01DC12}" uniqueName="19" name="por vencer" queryTableFieldId="19"/>
    <tableColumn id="20" xr3:uid="{00A3293D-D619-474E-8595-DCAFD9C939CF}" uniqueName="20" name="vencidas" queryTableFieldId="20"/>
    <tableColumn id="21" xr3:uid="{BC3D4CAC-9C04-4695-8DD4-95F1A5337006}" uniqueName="21" name="cobradas" queryTableFieldId="21"/>
    <tableColumn id="22" xr3:uid="{80876887-8151-4C87-A414-627310E9B7F6}" uniqueName="22" name="solicitadas" queryTableFieldId="22"/>
    <tableColumn id="23" xr3:uid="{B9AA665D-B7CE-4990-A340-30A334867263}" uniqueName="23" name="aplicadas" queryTableFieldId="23"/>
    <tableColumn id="24" xr3:uid="{A4C9A361-C8E2-466A-8869-DFE4B75D681C}" uniqueName="24" name="Días de vigencia" queryTableFieldId="24"/>
    <tableColumn id="25" xr3:uid="{4C3824C7-F2F6-40BA-9152-FC978013025F}" uniqueName="25" name="Días restantes" queryTableFieldId="25"/>
    <tableColumn id="26" xr3:uid="{11205D9A-8F62-4CC5-B93C-1577FB1BFF6B}" uniqueName="26" name="Evaluación" queryTableFieldId="26"/>
    <tableColumn id="34" xr3:uid="{E917367F-4239-470B-95AD-025BC7DA77BC}" uniqueName="34" name="MontoCLP" queryTableFieldId="34" dataDxfId="15">
      <calculatedColumnFormula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calculatedColumnFormula>
    </tableColumn>
    <tableColumn id="33" xr3:uid="{A83CDDCF-DDBA-4C58-996A-7546DA1FE462}" uniqueName="33" name="EjecutadoCLP" queryTableFieldId="33" dataDxfId="14">
      <calculatedColumnFormula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calculatedColumnFormula>
    </tableColumn>
    <tableColumn id="35" xr3:uid="{F2B4464D-8CF4-4263-9C5C-9A7599F921F8}" uniqueName="35" name="SaldoCLP" queryTableFieldId="35" dataDxfId="13">
      <calculatedColumnFormula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calculatedColumnFormula>
    </tableColumn>
    <tableColumn id="36" xr3:uid="{E21514F3-4576-4818-9266-9BA6AF4EA8B2}" uniqueName="36" name="Porcentaje" queryTableFieldId="36" dataDxfId="12" dataCellStyle="Porcentaje">
      <calculatedColumnFormula>VALUE(FIXED((SLEP[[#This Row],[EjecutadoCLP]]/SLEP[[#This Row],[MontoCLP]]),4,TRUE))</calculatedColumnFormula>
    </tableColumn>
    <tableColumn id="27" xr3:uid="{3E41DE1E-A09B-43B1-9C2D-4AC48466836D}" uniqueName="27" name="Inicio" queryTableFieldId="27" dataDxfId="11">
      <calculatedColumnFormula>IF(SLEP[[#This Row],[Termino]]=0,DATE(1992,10,11),SLEP[[#This Row],[Termino]]-SLEP[[#This Row],[Días de vigencia]])</calculatedColumnFormula>
    </tableColumn>
    <tableColumn id="28" xr3:uid="{7FD3661D-9827-4F97-96A6-D63681AA4977}" uniqueName="28" name="Termino" queryTableFieldId="28" dataDxfId="10">
      <calculatedColumnFormula>IF(SLEP[[#This Row],[Días restantes]]&lt;1,DATE(1992,10,11),DATE(2025,8,8)+SLEP[[#This Row],[Días restantes]])</calculatedColumnFormula>
    </tableColumn>
    <tableColumn id="29" xr3:uid="{6620AED8-C5AF-496E-BA1A-FEE76C7E43AF}" uniqueName="29" name="Dias" queryTableFieldId="29" dataDxfId="9">
      <calculatedColumnFormula>IF(SLEP[[#This Row],[Termino]]=0,0,SLEP[[#This Row],[Termino]]-TODAY())</calculatedColumnFormula>
    </tableColumn>
    <tableColumn id="30" xr3:uid="{C683AA4B-9274-4244-9832-16FEB6E06D6E}" uniqueName="30" name="Estado" queryTableFieldId="30" dataDxfId="8">
      <calculatedColumnFormula>IF(SLEP[[#This Row],[Dias]]&gt;0,"Vigente","Vencido")</calculatedColumnFormula>
    </tableColumn>
    <tableColumn id="31" xr3:uid="{DDBDD49D-A8F3-48DD-8BE1-B77709F6D74E}" uniqueName="31" name="SLEP" queryTableFieldId="31">
      <calculatedColumnFormula>_xlfn.XLOOKUP(SLEP[[#This Row],[Source.Name]],Tabla3[Nombre archivo],Tabla3[BASESLEP],"N/A",0,1)</calculatedColumnFormula>
    </tableColumn>
    <tableColumn id="32" xr3:uid="{53FF6F39-CC5E-4452-94ED-B19AFA18C3CF}" uniqueName="32" name="__PowerAppsId__" queryTableFieldId="3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2DB3105-4FF0-4A7F-BD37-E47F7DC3347C}" name="Tabla3" displayName="Tabla3" ref="A2:F29" totalsRowShown="0" headerRowDxfId="7" dataDxfId="6">
  <autoFilter ref="A2:F29" xr:uid="{72DB3105-4FF0-4A7F-BD37-E47F7DC3347C}"/>
  <sortState xmlns:xlrd2="http://schemas.microsoft.com/office/spreadsheetml/2017/richdata2" ref="B3:D29">
    <sortCondition ref="B2:B29"/>
  </sortState>
  <tableColumns count="6">
    <tableColumn id="5" xr3:uid="{584F2532-6438-4354-9F63-9C23063292B1}" name="Cod" dataDxfId="5"/>
    <tableColumn id="1" xr3:uid="{3DB0099A-293E-4427-8E67-78B6B0A33CAD}" name="BASESLEP" dataDxfId="4"/>
    <tableColumn id="2" xr3:uid="{6311FAA6-76C4-47FB-B07C-FBA76AEB05CB}" name="__PowerAppsId__" dataDxfId="3"/>
    <tableColumn id="3" xr3:uid="{78E4BC20-64B5-4F02-A666-137B83208E74}" name="Correo alerta" dataDxfId="2"/>
    <tableColumn id="4" xr3:uid="{C0A25AB6-6B7A-4A7A-B2C8-C47AD52432BF}" name="Nombre archivo" dataDxfId="1"/>
    <tableColumn id="6" xr3:uid="{DE6A64FE-DC8B-40D2-A5D9-D42E84A27E67}" name="Link" dataDxfId="0">
      <calculatedColumnFormula>IF(Tabla3[[#This Row],[Nombre archivo]]="","NOLINK",_xlfn.CONCAT("https://www.mercadopublico.cl//Contratos/Ciudadania/DescargarExcelInstitucion/?lo=&amp;cc=&amp;rn=&amp;cd=",Tabla3[[#This Row],[Cod]],"&amp;ec=null&amp;nc=Seleccione&amp;fi=&amp;ft=&amp;tec=0&amp;tcc=0&amp;tc=0&amp;uc=0"))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richard.perez@educacionpublica.cl" TargetMode="External"/><Relationship Id="rId13" Type="http://schemas.openxmlformats.org/officeDocument/2006/relationships/hyperlink" Target="mailto:ignacio.gutierrez.a@slepvalparaiso.cl" TargetMode="External"/><Relationship Id="rId18" Type="http://schemas.openxmlformats.org/officeDocument/2006/relationships/hyperlink" Target="mailto:felipe.leiva@sleploslibertadores.gob.cl" TargetMode="External"/><Relationship Id="rId26" Type="http://schemas.openxmlformats.org/officeDocument/2006/relationships/printerSettings" Target="../printerSettings/printerSettings1.bin"/><Relationship Id="rId3" Type="http://schemas.openxmlformats.org/officeDocument/2006/relationships/hyperlink" Target="mailto:viviana.arana@slepatacama.cl" TargetMode="External"/><Relationship Id="rId21" Type="http://schemas.openxmlformats.org/officeDocument/2006/relationships/hyperlink" Target="mailto:ingrid.romero@slepvaldivia.gob.cl" TargetMode="External"/><Relationship Id="rId7" Type="http://schemas.openxmlformats.org/officeDocument/2006/relationships/hyperlink" Target="mailto:alexis.moya@slepgm.cl" TargetMode="External"/><Relationship Id="rId12" Type="http://schemas.openxmlformats.org/officeDocument/2006/relationships/hyperlink" Target="mailto:monica.vargas@slepuertocordillera.cl" TargetMode="External"/><Relationship Id="rId17" Type="http://schemas.openxmlformats.org/officeDocument/2006/relationships/hyperlink" Target="mailto:ramon.corbalan@sleplicancabur.cl" TargetMode="External"/><Relationship Id="rId25" Type="http://schemas.openxmlformats.org/officeDocument/2006/relationships/hyperlink" Target="mailto:cesar.mayo@slepcolchagua.cl" TargetMode="External"/><Relationship Id="rId2" Type="http://schemas.openxmlformats.org/officeDocument/2006/relationships/hyperlink" Target="mailto:jacqueline.reichert@slepaysen.cl" TargetMode="External"/><Relationship Id="rId16" Type="http://schemas.openxmlformats.org/officeDocument/2006/relationships/hyperlink" Target="mailto:sofia.piedra@edudelpino.gob.cl" TargetMode="External"/><Relationship Id="rId20" Type="http://schemas.openxmlformats.org/officeDocument/2006/relationships/hyperlink" Target="mailto:fabian.ortiz@slepsantarosa.gob.cl" TargetMode="External"/><Relationship Id="rId1" Type="http://schemas.openxmlformats.org/officeDocument/2006/relationships/hyperlink" Target="mailto:cristobal.castillo@andaliensur.cl" TargetMode="External"/><Relationship Id="rId6" Type="http://schemas.openxmlformats.org/officeDocument/2006/relationships/hyperlink" Target="mailto:yenny.aguilera@slepca.cl" TargetMode="External"/><Relationship Id="rId11" Type="http://schemas.openxmlformats.org/officeDocument/2006/relationships/hyperlink" Target="mailto:stephano.cicarelli@slepmagallanes.cl" TargetMode="External"/><Relationship Id="rId24" Type="http://schemas.openxmlformats.org/officeDocument/2006/relationships/hyperlink" Target="mailto:jaime.quinones@slepandaliencosta.gob.cl" TargetMode="External"/><Relationship Id="rId5" Type="http://schemas.openxmlformats.org/officeDocument/2006/relationships/hyperlink" Target="mailto:roberto.fuentes@epchinchorro.cl" TargetMode="External"/><Relationship Id="rId15" Type="http://schemas.openxmlformats.org/officeDocument/2006/relationships/hyperlink" Target="mailto:mario.caro@slepmaulecosta.gob.cl" TargetMode="External"/><Relationship Id="rId23" Type="http://schemas.openxmlformats.org/officeDocument/2006/relationships/hyperlink" Target="mailto:ramon.fuentes@slepelqui.gob.cl" TargetMode="External"/><Relationship Id="rId10" Type="http://schemas.openxmlformats.org/officeDocument/2006/relationships/hyperlink" Target="mailto:cesar.paredes@slepllanquihue.cl" TargetMode="External"/><Relationship Id="rId19" Type="http://schemas.openxmlformats.org/officeDocument/2006/relationships/hyperlink" Target="mailto:sebastian.fuentes@slepsantacorina.gob.cl" TargetMode="External"/><Relationship Id="rId4" Type="http://schemas.openxmlformats.org/officeDocument/2006/relationships/hyperlink" Target="mailto:rodrigo.corales@slepb.cl" TargetMode="External"/><Relationship Id="rId9" Type="http://schemas.openxmlformats.org/officeDocument/2006/relationships/hyperlink" Target="mailto:rodrigo.cordova@slepiquique.cl" TargetMode="External"/><Relationship Id="rId14" Type="http://schemas.openxmlformats.org/officeDocument/2006/relationships/hyperlink" Target="mailto:camilo.encina@slepcostacentral.gob.cl" TargetMode="External"/><Relationship Id="rId22" Type="http://schemas.openxmlformats.org/officeDocument/2006/relationships/hyperlink" Target="mailto:orlando.gesell@slepchiloe.gob.cl" TargetMode="External"/><Relationship Id="rId27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0D074E-E699-4355-ACE1-B570DC3DBEF4}">
  <dimension ref="A1:AJ1931"/>
  <sheetViews>
    <sheetView topLeftCell="L1" zoomScale="115" zoomScaleNormal="115" workbookViewId="0">
      <selection activeCell="N3" sqref="N3"/>
    </sheetView>
  </sheetViews>
  <sheetFormatPr baseColWidth="10" defaultColWidth="11.44140625" defaultRowHeight="14.4" x14ac:dyDescent="0.3"/>
  <cols>
    <col min="1" max="1" width="22.21875" bestFit="1" customWidth="1"/>
    <col min="2" max="2" width="21" bestFit="1" customWidth="1"/>
    <col min="3" max="3" width="80.88671875" customWidth="1"/>
    <col min="4" max="4" width="19.44140625" bestFit="1" customWidth="1"/>
    <col min="5" max="5" width="16" bestFit="1" customWidth="1"/>
    <col min="6" max="6" width="80.88671875" customWidth="1"/>
    <col min="7" max="7" width="31.109375" bestFit="1" customWidth="1"/>
    <col min="8" max="8" width="22.109375" bestFit="1" customWidth="1"/>
    <col min="9" max="9" width="36.21875" bestFit="1" customWidth="1"/>
    <col min="10" max="10" width="50.5546875" bestFit="1" customWidth="1"/>
    <col min="11" max="11" width="19.44140625" bestFit="1" customWidth="1"/>
    <col min="12" max="13" width="17.21875" bestFit="1" customWidth="1"/>
    <col min="14" max="14" width="17.88671875" bestFit="1" customWidth="1"/>
    <col min="15" max="15" width="15.5546875" bestFit="1" customWidth="1"/>
    <col min="16" max="16" width="18" bestFit="1" customWidth="1"/>
    <col min="17" max="17" width="42.21875" bestFit="1" customWidth="1"/>
    <col min="18" max="18" width="25.6640625" bestFit="1" customWidth="1"/>
    <col min="19" max="19" width="12.21875" bestFit="1" customWidth="1"/>
    <col min="20" max="20" width="10.5546875" bestFit="1" customWidth="1"/>
    <col min="21" max="21" width="10.88671875" customWidth="1"/>
    <col min="22" max="22" width="11.88671875" bestFit="1" customWidth="1"/>
    <col min="23" max="23" width="11" bestFit="1" customWidth="1"/>
    <col min="24" max="24" width="16.6640625" bestFit="1" customWidth="1"/>
    <col min="25" max="25" width="15.21875" bestFit="1" customWidth="1"/>
    <col min="26" max="26" width="19.109375" bestFit="1" customWidth="1"/>
    <col min="27" max="28" width="18" bestFit="1" customWidth="1"/>
    <col min="29" max="29" width="17.44140625" bestFit="1" customWidth="1"/>
    <col min="30" max="30" width="14.44140625" bestFit="1" customWidth="1"/>
    <col min="31" max="32" width="11" bestFit="1" customWidth="1"/>
    <col min="33" max="33" width="7.109375" bestFit="1" customWidth="1"/>
    <col min="34" max="34" width="8.88671875" bestFit="1" customWidth="1"/>
    <col min="35" max="35" width="15.44140625" bestFit="1" customWidth="1"/>
    <col min="36" max="36" width="38.5546875" bestFit="1" customWidth="1"/>
  </cols>
  <sheetData>
    <row r="1" spans="1:36" ht="58.95" customHeight="1" x14ac:dyDescent="0.3">
      <c r="A1" s="11" t="s">
        <v>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 t="s">
        <v>1</v>
      </c>
      <c r="AB1" s="11"/>
      <c r="AC1" s="11"/>
      <c r="AD1" s="11"/>
      <c r="AE1" s="11"/>
      <c r="AF1" s="11"/>
      <c r="AG1" s="11"/>
      <c r="AH1" s="11"/>
      <c r="AI1" s="11"/>
    </row>
    <row r="2" spans="1:36" x14ac:dyDescent="0.3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M2" t="s">
        <v>14</v>
      </c>
      <c r="N2" t="s">
        <v>15</v>
      </c>
      <c r="O2" t="s">
        <v>16</v>
      </c>
      <c r="P2" t="s">
        <v>17</v>
      </c>
      <c r="Q2" t="s">
        <v>18</v>
      </c>
      <c r="R2" t="s">
        <v>19</v>
      </c>
      <c r="S2" t="s">
        <v>20</v>
      </c>
      <c r="T2" t="s">
        <v>21</v>
      </c>
      <c r="U2" t="s">
        <v>22</v>
      </c>
      <c r="V2" t="s">
        <v>23</v>
      </c>
      <c r="W2" t="s">
        <v>24</v>
      </c>
      <c r="X2" t="s">
        <v>25</v>
      </c>
      <c r="Y2" t="s">
        <v>26</v>
      </c>
      <c r="Z2" t="s">
        <v>27</v>
      </c>
      <c r="AA2" t="s">
        <v>28</v>
      </c>
      <c r="AB2" t="s">
        <v>29</v>
      </c>
      <c r="AC2" t="s">
        <v>30</v>
      </c>
      <c r="AD2" t="s">
        <v>31</v>
      </c>
      <c r="AE2" t="s">
        <v>32</v>
      </c>
      <c r="AF2" t="s">
        <v>33</v>
      </c>
      <c r="AG2" t="s">
        <v>34</v>
      </c>
      <c r="AH2" t="s">
        <v>35</v>
      </c>
      <c r="AI2" t="s">
        <v>36</v>
      </c>
      <c r="AJ2" t="s">
        <v>37</v>
      </c>
    </row>
    <row r="3" spans="1:36" x14ac:dyDescent="0.3">
      <c r="A3" t="s">
        <v>38</v>
      </c>
      <c r="B3" t="s">
        <v>8188</v>
      </c>
      <c r="C3" t="s">
        <v>8189</v>
      </c>
      <c r="D3" t="s">
        <v>8190</v>
      </c>
      <c r="E3" t="s">
        <v>8191</v>
      </c>
      <c r="F3" t="s">
        <v>8192</v>
      </c>
      <c r="G3" t="s">
        <v>44</v>
      </c>
      <c r="H3" t="s">
        <v>45</v>
      </c>
      <c r="I3" t="s">
        <v>46</v>
      </c>
      <c r="J3" t="s">
        <v>61</v>
      </c>
      <c r="K3" t="s">
        <v>48</v>
      </c>
      <c r="L3" s="3">
        <v>74295865</v>
      </c>
      <c r="M3" s="4">
        <v>0</v>
      </c>
      <c r="N3" s="4">
        <v>74295865</v>
      </c>
      <c r="O3" t="s">
        <v>189</v>
      </c>
      <c r="P3" t="s">
        <v>247</v>
      </c>
      <c r="Q3" t="s">
        <v>64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90</v>
      </c>
      <c r="Y3">
        <v>79</v>
      </c>
      <c r="Z3" t="s">
        <v>65</v>
      </c>
      <c r="AA3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74295865</v>
      </c>
      <c r="AB3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0</v>
      </c>
      <c r="AC3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74295865</v>
      </c>
      <c r="AD3" s="5">
        <f>VALUE(FIXED((SLEP[[#This Row],[EjecutadoCLP]]/SLEP[[#This Row],[MontoCLP]]),4,TRUE))</f>
        <v>0</v>
      </c>
      <c r="AE3" s="1">
        <f>IF(SLEP[[#This Row],[Termino]]=0,DATE(1992,10,11),SLEP[[#This Row],[Termino]]-SLEP[[#This Row],[Días de vigencia]])</f>
        <v>45866</v>
      </c>
      <c r="AF3" s="1">
        <f>IF(SLEP[[#This Row],[Días restantes]]&lt;1,DATE(1992,10,11),DATE(2025,8,8)+SLEP[[#This Row],[Días restantes]])</f>
        <v>45956</v>
      </c>
      <c r="AG3">
        <f ca="1">IF(SLEP[[#This Row],[Termino]]=0,0,SLEP[[#This Row],[Termino]]-TODAY())</f>
        <v>-3</v>
      </c>
      <c r="AH3" s="7" t="str">
        <f ca="1">IF(SLEP[[#This Row],[Dias]]&gt;0,"Vigente","Vencido")</f>
        <v>Vencido</v>
      </c>
      <c r="AI3" t="str">
        <f>_xlfn.XLOOKUP(SLEP[[#This Row],[Source.Name]],Tabla3[Nombre archivo],Tabla3[BASESLEP],"N/A",0,1)</f>
        <v>Andalién Costa</v>
      </c>
      <c r="AJ3" t="s">
        <v>54</v>
      </c>
    </row>
    <row r="4" spans="1:36" x14ac:dyDescent="0.3">
      <c r="A4" t="s">
        <v>38</v>
      </c>
      <c r="B4" t="s">
        <v>8193</v>
      </c>
      <c r="C4" t="s">
        <v>8194</v>
      </c>
      <c r="D4" t="s">
        <v>8195</v>
      </c>
      <c r="E4" t="s">
        <v>176</v>
      </c>
      <c r="F4" t="s">
        <v>177</v>
      </c>
      <c r="G4" t="s">
        <v>44</v>
      </c>
      <c r="H4" t="s">
        <v>178</v>
      </c>
      <c r="I4" t="s">
        <v>179</v>
      </c>
      <c r="J4" t="s">
        <v>61</v>
      </c>
      <c r="K4" t="s">
        <v>48</v>
      </c>
      <c r="L4" s="3">
        <v>100000000</v>
      </c>
      <c r="M4" s="4">
        <v>0</v>
      </c>
      <c r="N4" s="4">
        <v>100000000</v>
      </c>
      <c r="O4" t="s">
        <v>189</v>
      </c>
      <c r="P4" t="s">
        <v>169</v>
      </c>
      <c r="Q4" t="s">
        <v>64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105</v>
      </c>
      <c r="Y4">
        <v>64</v>
      </c>
      <c r="Z4" t="s">
        <v>65</v>
      </c>
      <c r="AA4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100000000</v>
      </c>
      <c r="AB4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0</v>
      </c>
      <c r="AC4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100000000</v>
      </c>
      <c r="AD4" s="5">
        <f>VALUE(FIXED((SLEP[[#This Row],[EjecutadoCLP]]/SLEP[[#This Row],[MontoCLP]]),4,TRUE))</f>
        <v>0</v>
      </c>
      <c r="AE4" s="1">
        <f>IF(SLEP[[#This Row],[Termino]]=0,DATE(1992,10,11),SLEP[[#This Row],[Termino]]-SLEP[[#This Row],[Días de vigencia]])</f>
        <v>45836</v>
      </c>
      <c r="AF4" s="1">
        <f>IF(SLEP[[#This Row],[Días restantes]]&lt;1,DATE(1992,10,11),DATE(2025,8,8)+SLEP[[#This Row],[Días restantes]])</f>
        <v>45941</v>
      </c>
      <c r="AG4">
        <f ca="1">IF(SLEP[[#This Row],[Termino]]=0,0,SLEP[[#This Row],[Termino]]-TODAY())</f>
        <v>-18</v>
      </c>
      <c r="AH4" s="7" t="str">
        <f ca="1">IF(SLEP[[#This Row],[Dias]]&gt;0,"Vigente","Vencido")</f>
        <v>Vencido</v>
      </c>
      <c r="AI4" t="str">
        <f>_xlfn.XLOOKUP(SLEP[[#This Row],[Source.Name]],Tabla3[Nombre archivo],Tabla3[BASESLEP],"N/A",0,1)</f>
        <v>Andalién Costa</v>
      </c>
      <c r="AJ4" t="s">
        <v>66</v>
      </c>
    </row>
    <row r="5" spans="1:36" x14ac:dyDescent="0.3">
      <c r="A5" t="s">
        <v>38</v>
      </c>
      <c r="B5" t="s">
        <v>8196</v>
      </c>
      <c r="C5" t="s">
        <v>8197</v>
      </c>
      <c r="D5" t="s">
        <v>8198</v>
      </c>
      <c r="E5" t="s">
        <v>1365</v>
      </c>
      <c r="F5" t="s">
        <v>1366</v>
      </c>
      <c r="G5" t="s">
        <v>44</v>
      </c>
      <c r="H5" t="s">
        <v>45</v>
      </c>
      <c r="I5" t="s">
        <v>46</v>
      </c>
      <c r="J5" t="s">
        <v>61</v>
      </c>
      <c r="K5" t="s">
        <v>48</v>
      </c>
      <c r="L5" s="3">
        <v>147138567</v>
      </c>
      <c r="M5" s="4">
        <v>0</v>
      </c>
      <c r="N5" s="4">
        <v>147138567</v>
      </c>
      <c r="O5" t="s">
        <v>189</v>
      </c>
      <c r="P5" t="s">
        <v>1459</v>
      </c>
      <c r="Q5" t="s">
        <v>64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70</v>
      </c>
      <c r="Y5">
        <v>29</v>
      </c>
      <c r="Z5" t="s">
        <v>65</v>
      </c>
      <c r="AA5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147138567</v>
      </c>
      <c r="AB5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0</v>
      </c>
      <c r="AC5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147138567</v>
      </c>
      <c r="AD5" s="5">
        <f>VALUE(FIXED((SLEP[[#This Row],[EjecutadoCLP]]/SLEP[[#This Row],[MontoCLP]]),4,TRUE))</f>
        <v>0</v>
      </c>
      <c r="AE5" s="1">
        <f>IF(SLEP[[#This Row],[Termino]]=0,DATE(1992,10,11),SLEP[[#This Row],[Termino]]-SLEP[[#This Row],[Días de vigencia]])</f>
        <v>45836</v>
      </c>
      <c r="AF5" s="1">
        <f>IF(SLEP[[#This Row],[Días restantes]]&lt;1,DATE(1992,10,11),DATE(2025,8,8)+SLEP[[#This Row],[Días restantes]])</f>
        <v>45906</v>
      </c>
      <c r="AG5">
        <f ca="1">IF(SLEP[[#This Row],[Termino]]=0,0,SLEP[[#This Row],[Termino]]-TODAY())</f>
        <v>-53</v>
      </c>
      <c r="AH5" s="7" t="str">
        <f ca="1">IF(SLEP[[#This Row],[Dias]]&gt;0,"Vigente","Vencido")</f>
        <v>Vencido</v>
      </c>
      <c r="AI5" t="str">
        <f>_xlfn.XLOOKUP(SLEP[[#This Row],[Source.Name]],Tabla3[Nombre archivo],Tabla3[BASESLEP],"N/A",0,1)</f>
        <v>Andalién Costa</v>
      </c>
      <c r="AJ5" t="s">
        <v>70</v>
      </c>
    </row>
    <row r="6" spans="1:36" x14ac:dyDescent="0.3">
      <c r="A6" t="s">
        <v>38</v>
      </c>
      <c r="B6" t="s">
        <v>8199</v>
      </c>
      <c r="C6" t="s">
        <v>8200</v>
      </c>
      <c r="D6" t="s">
        <v>8201</v>
      </c>
      <c r="E6" t="s">
        <v>72</v>
      </c>
      <c r="F6" t="s">
        <v>73</v>
      </c>
      <c r="G6" t="s">
        <v>44</v>
      </c>
      <c r="H6" t="s">
        <v>45</v>
      </c>
      <c r="I6" t="s">
        <v>60</v>
      </c>
      <c r="J6" t="s">
        <v>61</v>
      </c>
      <c r="K6" t="s">
        <v>48</v>
      </c>
      <c r="L6" s="3">
        <v>9125000</v>
      </c>
      <c r="M6" s="4">
        <v>0</v>
      </c>
      <c r="N6" s="4">
        <v>9125000</v>
      </c>
      <c r="O6" t="s">
        <v>103</v>
      </c>
      <c r="P6" t="s">
        <v>104</v>
      </c>
      <c r="Q6" t="s">
        <v>64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105</v>
      </c>
      <c r="Y6">
        <v>52</v>
      </c>
      <c r="Z6" t="s">
        <v>65</v>
      </c>
      <c r="AA6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9125000</v>
      </c>
      <c r="AB6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0</v>
      </c>
      <c r="AC6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9125000</v>
      </c>
      <c r="AD6" s="5">
        <f>VALUE(FIXED((SLEP[[#This Row],[EjecutadoCLP]]/SLEP[[#This Row],[MontoCLP]]),4,TRUE))</f>
        <v>0</v>
      </c>
      <c r="AE6" s="1">
        <f>IF(SLEP[[#This Row],[Termino]]=0,DATE(1992,10,11),SLEP[[#This Row],[Termino]]-SLEP[[#This Row],[Días de vigencia]])</f>
        <v>45824</v>
      </c>
      <c r="AF6" s="1">
        <f>IF(SLEP[[#This Row],[Días restantes]]&lt;1,DATE(1992,10,11),DATE(2025,8,8)+SLEP[[#This Row],[Días restantes]])</f>
        <v>45929</v>
      </c>
      <c r="AG6">
        <f ca="1">IF(SLEP[[#This Row],[Termino]]=0,0,SLEP[[#This Row],[Termino]]-TODAY())</f>
        <v>-30</v>
      </c>
      <c r="AH6" s="7" t="str">
        <f ca="1">IF(SLEP[[#This Row],[Dias]]&gt;0,"Vigente","Vencido")</f>
        <v>Vencido</v>
      </c>
      <c r="AI6" t="str">
        <f>_xlfn.XLOOKUP(SLEP[[#This Row],[Source.Name]],Tabla3[Nombre archivo],Tabla3[BASESLEP],"N/A",0,1)</f>
        <v>Andalién Costa</v>
      </c>
      <c r="AJ6" t="s">
        <v>75</v>
      </c>
    </row>
    <row r="7" spans="1:36" x14ac:dyDescent="0.3">
      <c r="A7" t="s">
        <v>38</v>
      </c>
      <c r="B7" t="s">
        <v>8202</v>
      </c>
      <c r="C7" t="s">
        <v>8203</v>
      </c>
      <c r="D7" t="s">
        <v>8204</v>
      </c>
      <c r="E7" t="s">
        <v>8191</v>
      </c>
      <c r="F7" t="s">
        <v>8192</v>
      </c>
      <c r="G7" t="s">
        <v>74</v>
      </c>
      <c r="H7" t="s">
        <v>45</v>
      </c>
      <c r="I7" t="s">
        <v>46</v>
      </c>
      <c r="J7" t="s">
        <v>61</v>
      </c>
      <c r="K7" t="s">
        <v>48</v>
      </c>
      <c r="L7" s="3">
        <v>73639223</v>
      </c>
      <c r="M7" s="4">
        <v>0</v>
      </c>
      <c r="N7" s="4">
        <v>73639223</v>
      </c>
      <c r="O7" t="s">
        <v>272</v>
      </c>
      <c r="P7" t="s">
        <v>223</v>
      </c>
      <c r="Q7" t="s">
        <v>64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90</v>
      </c>
      <c r="Y7">
        <v>36</v>
      </c>
      <c r="Z7" t="s">
        <v>65</v>
      </c>
      <c r="AA7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73639223</v>
      </c>
      <c r="AB7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0</v>
      </c>
      <c r="AC7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73639223</v>
      </c>
      <c r="AD7" s="5">
        <f>VALUE(FIXED((SLEP[[#This Row],[EjecutadoCLP]]/SLEP[[#This Row],[MontoCLP]]),4,TRUE))</f>
        <v>0</v>
      </c>
      <c r="AE7" s="1">
        <f>IF(SLEP[[#This Row],[Termino]]=0,DATE(1992,10,11),SLEP[[#This Row],[Termino]]-SLEP[[#This Row],[Días de vigencia]])</f>
        <v>45823</v>
      </c>
      <c r="AF7" s="1">
        <f>IF(SLEP[[#This Row],[Días restantes]]&lt;1,DATE(1992,10,11),DATE(2025,8,8)+SLEP[[#This Row],[Días restantes]])</f>
        <v>45913</v>
      </c>
      <c r="AG7">
        <f ca="1">IF(SLEP[[#This Row],[Termino]]=0,0,SLEP[[#This Row],[Termino]]-TODAY())</f>
        <v>-46</v>
      </c>
      <c r="AH7" s="7" t="str">
        <f ca="1">IF(SLEP[[#This Row],[Dias]]&gt;0,"Vigente","Vencido")</f>
        <v>Vencido</v>
      </c>
      <c r="AI7" t="str">
        <f>_xlfn.XLOOKUP(SLEP[[#This Row],[Source.Name]],Tabla3[Nombre archivo],Tabla3[BASESLEP],"N/A",0,1)</f>
        <v>Andalién Costa</v>
      </c>
      <c r="AJ7" t="s">
        <v>79</v>
      </c>
    </row>
    <row r="8" spans="1:36" x14ac:dyDescent="0.3">
      <c r="A8" t="s">
        <v>38</v>
      </c>
      <c r="B8" t="s">
        <v>8205</v>
      </c>
      <c r="C8" t="s">
        <v>8206</v>
      </c>
      <c r="D8" t="s">
        <v>8207</v>
      </c>
      <c r="E8" t="s">
        <v>77</v>
      </c>
      <c r="F8" t="s">
        <v>78</v>
      </c>
      <c r="G8" t="s">
        <v>44</v>
      </c>
      <c r="H8" t="s">
        <v>45</v>
      </c>
      <c r="I8" t="s">
        <v>60</v>
      </c>
      <c r="J8" t="s">
        <v>61</v>
      </c>
      <c r="K8" t="s">
        <v>48</v>
      </c>
      <c r="L8" s="3">
        <v>11400000</v>
      </c>
      <c r="M8" s="4">
        <v>2550000</v>
      </c>
      <c r="N8" s="4">
        <v>8850000</v>
      </c>
      <c r="O8" t="s">
        <v>256</v>
      </c>
      <c r="P8" t="s">
        <v>104</v>
      </c>
      <c r="Q8" t="s">
        <v>64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109</v>
      </c>
      <c r="Y8">
        <v>52</v>
      </c>
      <c r="Z8" t="s">
        <v>65</v>
      </c>
      <c r="AA8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11400000</v>
      </c>
      <c r="AB8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2550000</v>
      </c>
      <c r="AC8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8850000</v>
      </c>
      <c r="AD8" s="5">
        <f>VALUE(FIXED((SLEP[[#This Row],[EjecutadoCLP]]/SLEP[[#This Row],[MontoCLP]]),4,TRUE))</f>
        <v>0.22370000000000001</v>
      </c>
      <c r="AE8" s="1">
        <f>IF(SLEP[[#This Row],[Termino]]=0,DATE(1992,10,11),SLEP[[#This Row],[Termino]]-SLEP[[#This Row],[Días de vigencia]])</f>
        <v>45820</v>
      </c>
      <c r="AF8" s="1">
        <f>IF(SLEP[[#This Row],[Días restantes]]&lt;1,DATE(1992,10,11),DATE(2025,8,8)+SLEP[[#This Row],[Días restantes]])</f>
        <v>45929</v>
      </c>
      <c r="AG8">
        <f ca="1">IF(SLEP[[#This Row],[Termino]]=0,0,SLEP[[#This Row],[Termino]]-TODAY())</f>
        <v>-30</v>
      </c>
      <c r="AH8" s="7" t="str">
        <f ca="1">IF(SLEP[[#This Row],[Dias]]&gt;0,"Vigente","Vencido")</f>
        <v>Vencido</v>
      </c>
      <c r="AI8" t="str">
        <f>_xlfn.XLOOKUP(SLEP[[#This Row],[Source.Name]],Tabla3[Nombre archivo],Tabla3[BASESLEP],"N/A",0,1)</f>
        <v>Andalién Costa</v>
      </c>
      <c r="AJ8" t="s">
        <v>83</v>
      </c>
    </row>
    <row r="9" spans="1:36" x14ac:dyDescent="0.3">
      <c r="A9" t="s">
        <v>38</v>
      </c>
      <c r="B9" t="s">
        <v>8208</v>
      </c>
      <c r="C9" t="s">
        <v>8209</v>
      </c>
      <c r="D9" t="s">
        <v>8210</v>
      </c>
      <c r="E9" t="s">
        <v>155</v>
      </c>
      <c r="F9" t="s">
        <v>156</v>
      </c>
      <c r="G9" t="s">
        <v>44</v>
      </c>
      <c r="H9" t="s">
        <v>45</v>
      </c>
      <c r="I9" t="s">
        <v>60</v>
      </c>
      <c r="J9" t="s">
        <v>61</v>
      </c>
      <c r="K9" t="s">
        <v>48</v>
      </c>
      <c r="L9" s="3">
        <v>13680000</v>
      </c>
      <c r="M9" s="4">
        <v>11700000</v>
      </c>
      <c r="N9" s="4">
        <v>1980000</v>
      </c>
      <c r="O9" t="s">
        <v>256</v>
      </c>
      <c r="P9" t="s">
        <v>104</v>
      </c>
      <c r="Q9" t="s">
        <v>64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109</v>
      </c>
      <c r="Y9">
        <v>52</v>
      </c>
      <c r="Z9" t="s">
        <v>65</v>
      </c>
      <c r="AA9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13680000</v>
      </c>
      <c r="AB9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11700000</v>
      </c>
      <c r="AC9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1980000</v>
      </c>
      <c r="AD9" s="5">
        <f>VALUE(FIXED((SLEP[[#This Row],[EjecutadoCLP]]/SLEP[[#This Row],[MontoCLP]]),4,TRUE))</f>
        <v>0.85529999999999995</v>
      </c>
      <c r="AE9" s="1">
        <f>IF(SLEP[[#This Row],[Termino]]=0,DATE(1992,10,11),SLEP[[#This Row],[Termino]]-SLEP[[#This Row],[Días de vigencia]])</f>
        <v>45820</v>
      </c>
      <c r="AF9" s="1">
        <f>IF(SLEP[[#This Row],[Días restantes]]&lt;1,DATE(1992,10,11),DATE(2025,8,8)+SLEP[[#This Row],[Días restantes]])</f>
        <v>45929</v>
      </c>
      <c r="AG9">
        <f ca="1">IF(SLEP[[#This Row],[Termino]]=0,0,SLEP[[#This Row],[Termino]]-TODAY())</f>
        <v>-30</v>
      </c>
      <c r="AH9" s="7" t="str">
        <f ca="1">IF(SLEP[[#This Row],[Dias]]&gt;0,"Vigente","Vencido")</f>
        <v>Vencido</v>
      </c>
      <c r="AI9" t="str">
        <f>_xlfn.XLOOKUP(SLEP[[#This Row],[Source.Name]],Tabla3[Nombre archivo],Tabla3[BASESLEP],"N/A",0,1)</f>
        <v>Andalién Costa</v>
      </c>
      <c r="AJ9" t="s">
        <v>91</v>
      </c>
    </row>
    <row r="10" spans="1:36" x14ac:dyDescent="0.3">
      <c r="A10" t="s">
        <v>38</v>
      </c>
      <c r="B10" t="s">
        <v>8211</v>
      </c>
      <c r="C10" t="s">
        <v>8206</v>
      </c>
      <c r="D10" t="s">
        <v>8207</v>
      </c>
      <c r="E10" t="s">
        <v>144</v>
      </c>
      <c r="F10" t="s">
        <v>145</v>
      </c>
      <c r="G10" t="s">
        <v>44</v>
      </c>
      <c r="H10" t="s">
        <v>45</v>
      </c>
      <c r="I10" t="s">
        <v>60</v>
      </c>
      <c r="J10" t="s">
        <v>61</v>
      </c>
      <c r="K10" t="s">
        <v>48</v>
      </c>
      <c r="L10" s="3">
        <v>10640000</v>
      </c>
      <c r="M10" s="4">
        <v>2380000</v>
      </c>
      <c r="N10" s="4">
        <v>8260000</v>
      </c>
      <c r="O10" t="s">
        <v>256</v>
      </c>
      <c r="P10" t="s">
        <v>104</v>
      </c>
      <c r="Q10" t="s">
        <v>64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109</v>
      </c>
      <c r="Y10">
        <v>52</v>
      </c>
      <c r="Z10" t="s">
        <v>65</v>
      </c>
      <c r="AA10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10640000</v>
      </c>
      <c r="AB10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2380000</v>
      </c>
      <c r="AC10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8260000</v>
      </c>
      <c r="AD10" s="5">
        <f>VALUE(FIXED((SLEP[[#This Row],[EjecutadoCLP]]/SLEP[[#This Row],[MontoCLP]]),4,TRUE))</f>
        <v>0.22370000000000001</v>
      </c>
      <c r="AE10" s="1">
        <f>IF(SLEP[[#This Row],[Termino]]=0,DATE(1992,10,11),SLEP[[#This Row],[Termino]]-SLEP[[#This Row],[Días de vigencia]])</f>
        <v>45820</v>
      </c>
      <c r="AF10" s="1">
        <f>IF(SLEP[[#This Row],[Días restantes]]&lt;1,DATE(1992,10,11),DATE(2025,8,8)+SLEP[[#This Row],[Días restantes]])</f>
        <v>45929</v>
      </c>
      <c r="AG10">
        <f ca="1">IF(SLEP[[#This Row],[Termino]]=0,0,SLEP[[#This Row],[Termino]]-TODAY())</f>
        <v>-30</v>
      </c>
      <c r="AH10" s="7" t="str">
        <f ca="1">IF(SLEP[[#This Row],[Dias]]&gt;0,"Vigente","Vencido")</f>
        <v>Vencido</v>
      </c>
      <c r="AI10" t="str">
        <f>_xlfn.XLOOKUP(SLEP[[#This Row],[Source.Name]],Tabla3[Nombre archivo],Tabla3[BASESLEP],"N/A",0,1)</f>
        <v>Andalién Costa</v>
      </c>
      <c r="AJ10" t="s">
        <v>99</v>
      </c>
    </row>
    <row r="11" spans="1:36" x14ac:dyDescent="0.3">
      <c r="A11" t="s">
        <v>38</v>
      </c>
      <c r="B11" t="s">
        <v>8212</v>
      </c>
      <c r="C11" t="s">
        <v>8213</v>
      </c>
      <c r="D11" t="s">
        <v>8214</v>
      </c>
      <c r="E11" t="s">
        <v>144</v>
      </c>
      <c r="F11" t="s">
        <v>145</v>
      </c>
      <c r="G11" t="s">
        <v>44</v>
      </c>
      <c r="H11" t="s">
        <v>45</v>
      </c>
      <c r="I11" t="s">
        <v>60</v>
      </c>
      <c r="J11" t="s">
        <v>61</v>
      </c>
      <c r="K11" t="s">
        <v>48</v>
      </c>
      <c r="L11" s="3">
        <v>10640000</v>
      </c>
      <c r="M11" s="4">
        <v>2380000</v>
      </c>
      <c r="N11" s="4">
        <v>8260000</v>
      </c>
      <c r="O11" t="s">
        <v>256</v>
      </c>
      <c r="P11" t="s">
        <v>104</v>
      </c>
      <c r="Q11" t="s">
        <v>64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109</v>
      </c>
      <c r="Y11">
        <v>52</v>
      </c>
      <c r="Z11" t="s">
        <v>65</v>
      </c>
      <c r="AA11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10640000</v>
      </c>
      <c r="AB11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2380000</v>
      </c>
      <c r="AC11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8260000</v>
      </c>
      <c r="AD11" s="5">
        <f>VALUE(FIXED((SLEP[[#This Row],[EjecutadoCLP]]/SLEP[[#This Row],[MontoCLP]]),4,TRUE))</f>
        <v>0.22370000000000001</v>
      </c>
      <c r="AE11" s="1">
        <f>IF(SLEP[[#This Row],[Termino]]=0,DATE(1992,10,11),SLEP[[#This Row],[Termino]]-SLEP[[#This Row],[Días de vigencia]])</f>
        <v>45820</v>
      </c>
      <c r="AF11" s="1">
        <f>IF(SLEP[[#This Row],[Días restantes]]&lt;1,DATE(1992,10,11),DATE(2025,8,8)+SLEP[[#This Row],[Días restantes]])</f>
        <v>45929</v>
      </c>
      <c r="AG11">
        <f ca="1">IF(SLEP[[#This Row],[Termino]]=0,0,SLEP[[#This Row],[Termino]]-TODAY())</f>
        <v>-30</v>
      </c>
      <c r="AH11" s="7" t="str">
        <f ca="1">IF(SLEP[[#This Row],[Dias]]&gt;0,"Vigente","Vencido")</f>
        <v>Vencido</v>
      </c>
      <c r="AI11" t="str">
        <f>_xlfn.XLOOKUP(SLEP[[#This Row],[Source.Name]],Tabla3[Nombre archivo],Tabla3[BASESLEP],"N/A",0,1)</f>
        <v>Andalién Costa</v>
      </c>
      <c r="AJ11" t="s">
        <v>105</v>
      </c>
    </row>
    <row r="12" spans="1:36" x14ac:dyDescent="0.3">
      <c r="A12" t="s">
        <v>38</v>
      </c>
      <c r="B12" t="s">
        <v>8215</v>
      </c>
      <c r="C12" t="s">
        <v>8216</v>
      </c>
      <c r="D12" t="s">
        <v>8217</v>
      </c>
      <c r="E12" t="s">
        <v>8218</v>
      </c>
      <c r="F12" t="s">
        <v>8219</v>
      </c>
      <c r="G12" t="s">
        <v>44</v>
      </c>
      <c r="H12" t="s">
        <v>45</v>
      </c>
      <c r="I12" t="s">
        <v>46</v>
      </c>
      <c r="J12" t="s">
        <v>61</v>
      </c>
      <c r="K12" t="s">
        <v>48</v>
      </c>
      <c r="L12" s="3">
        <v>84521121</v>
      </c>
      <c r="M12" s="4">
        <v>0</v>
      </c>
      <c r="N12" s="4">
        <v>84521121</v>
      </c>
      <c r="O12" t="s">
        <v>139</v>
      </c>
      <c r="P12" t="s">
        <v>1459</v>
      </c>
      <c r="Q12" t="s">
        <v>64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120</v>
      </c>
      <c r="Y12">
        <v>59</v>
      </c>
      <c r="Z12" t="s">
        <v>65</v>
      </c>
      <c r="AA12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84521121</v>
      </c>
      <c r="AB12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0</v>
      </c>
      <c r="AC12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84521121</v>
      </c>
      <c r="AD12" s="5">
        <f>VALUE(FIXED((SLEP[[#This Row],[EjecutadoCLP]]/SLEP[[#This Row],[MontoCLP]]),4,TRUE))</f>
        <v>0</v>
      </c>
      <c r="AE12" s="1">
        <f>IF(SLEP[[#This Row],[Termino]]=0,DATE(1992,10,11),SLEP[[#This Row],[Termino]]-SLEP[[#This Row],[Días de vigencia]])</f>
        <v>45816</v>
      </c>
      <c r="AF12" s="1">
        <f>IF(SLEP[[#This Row],[Días restantes]]&lt;1,DATE(1992,10,11),DATE(2025,8,8)+SLEP[[#This Row],[Días restantes]])</f>
        <v>45936</v>
      </c>
      <c r="AG12">
        <f ca="1">IF(SLEP[[#This Row],[Termino]]=0,0,SLEP[[#This Row],[Termino]]-TODAY())</f>
        <v>-23</v>
      </c>
      <c r="AH12" s="7" t="str">
        <f ca="1">IF(SLEP[[#This Row],[Dias]]&gt;0,"Vigente","Vencido")</f>
        <v>Vencido</v>
      </c>
      <c r="AI12" t="str">
        <f>_xlfn.XLOOKUP(SLEP[[#This Row],[Source.Name]],Tabla3[Nombre archivo],Tabla3[BASESLEP],"N/A",0,1)</f>
        <v>Andalién Costa</v>
      </c>
      <c r="AJ12" t="s">
        <v>109</v>
      </c>
    </row>
    <row r="13" spans="1:36" x14ac:dyDescent="0.3">
      <c r="A13" t="s">
        <v>38</v>
      </c>
      <c r="B13" t="s">
        <v>8220</v>
      </c>
      <c r="C13" t="s">
        <v>8221</v>
      </c>
      <c r="D13" t="s">
        <v>8222</v>
      </c>
      <c r="E13" t="s">
        <v>81</v>
      </c>
      <c r="F13" t="s">
        <v>82</v>
      </c>
      <c r="G13" t="s">
        <v>44</v>
      </c>
      <c r="H13" t="s">
        <v>45</v>
      </c>
      <c r="I13" t="s">
        <v>60</v>
      </c>
      <c r="J13" t="s">
        <v>61</v>
      </c>
      <c r="K13" t="s">
        <v>48</v>
      </c>
      <c r="L13" s="3">
        <v>36738000</v>
      </c>
      <c r="M13" s="4">
        <v>8949000</v>
      </c>
      <c r="N13" s="4">
        <v>27789000</v>
      </c>
      <c r="O13" t="s">
        <v>456</v>
      </c>
      <c r="P13" t="s">
        <v>104</v>
      </c>
      <c r="Q13" t="s">
        <v>64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116</v>
      </c>
      <c r="Y13">
        <v>52</v>
      </c>
      <c r="Z13" t="s">
        <v>65</v>
      </c>
      <c r="AA13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36738000</v>
      </c>
      <c r="AB13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8949000</v>
      </c>
      <c r="AC13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27789000</v>
      </c>
      <c r="AD13" s="5">
        <f>VALUE(FIXED((SLEP[[#This Row],[EjecutadoCLP]]/SLEP[[#This Row],[MontoCLP]]),4,TRUE))</f>
        <v>0.24360000000000001</v>
      </c>
      <c r="AE13" s="1">
        <f>IF(SLEP[[#This Row],[Termino]]=0,DATE(1992,10,11),SLEP[[#This Row],[Termino]]-SLEP[[#This Row],[Días de vigencia]])</f>
        <v>45813</v>
      </c>
      <c r="AF13" s="1">
        <f>IF(SLEP[[#This Row],[Días restantes]]&lt;1,DATE(1992,10,11),DATE(2025,8,8)+SLEP[[#This Row],[Días restantes]])</f>
        <v>45929</v>
      </c>
      <c r="AG13">
        <f ca="1">IF(SLEP[[#This Row],[Termino]]=0,0,SLEP[[#This Row],[Termino]]-TODAY())</f>
        <v>-30</v>
      </c>
      <c r="AH13" s="7" t="str">
        <f ca="1">IF(SLEP[[#This Row],[Dias]]&gt;0,"Vigente","Vencido")</f>
        <v>Vencido</v>
      </c>
      <c r="AI13" t="str">
        <f>_xlfn.XLOOKUP(SLEP[[#This Row],[Source.Name]],Tabla3[Nombre archivo],Tabla3[BASESLEP],"N/A",0,1)</f>
        <v>Andalién Costa</v>
      </c>
      <c r="AJ13" t="s">
        <v>113</v>
      </c>
    </row>
    <row r="14" spans="1:36" x14ac:dyDescent="0.3">
      <c r="A14" t="s">
        <v>38</v>
      </c>
      <c r="B14" t="s">
        <v>8223</v>
      </c>
      <c r="C14" t="s">
        <v>8209</v>
      </c>
      <c r="D14" t="s">
        <v>8210</v>
      </c>
      <c r="E14" t="s">
        <v>77</v>
      </c>
      <c r="F14" t="s">
        <v>78</v>
      </c>
      <c r="G14" t="s">
        <v>44</v>
      </c>
      <c r="H14" t="s">
        <v>45</v>
      </c>
      <c r="I14" t="s">
        <v>60</v>
      </c>
      <c r="J14" t="s">
        <v>61</v>
      </c>
      <c r="K14" t="s">
        <v>48</v>
      </c>
      <c r="L14" s="3">
        <v>11205000</v>
      </c>
      <c r="M14" s="4">
        <v>2845000</v>
      </c>
      <c r="N14" s="4">
        <v>8360000</v>
      </c>
      <c r="O14" t="s">
        <v>180</v>
      </c>
      <c r="P14" t="s">
        <v>104</v>
      </c>
      <c r="Q14" t="s">
        <v>64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120</v>
      </c>
      <c r="Y14">
        <v>52</v>
      </c>
      <c r="Z14" t="s">
        <v>65</v>
      </c>
      <c r="AA14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11205000</v>
      </c>
      <c r="AB14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2845000</v>
      </c>
      <c r="AC14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8360000</v>
      </c>
      <c r="AD14" s="5">
        <f>VALUE(FIXED((SLEP[[#This Row],[EjecutadoCLP]]/SLEP[[#This Row],[MontoCLP]]),4,TRUE))</f>
        <v>0.25390000000000001</v>
      </c>
      <c r="AE14" s="1">
        <f>IF(SLEP[[#This Row],[Termino]]=0,DATE(1992,10,11),SLEP[[#This Row],[Termino]]-SLEP[[#This Row],[Días de vigencia]])</f>
        <v>45809</v>
      </c>
      <c r="AF14" s="1">
        <f>IF(SLEP[[#This Row],[Días restantes]]&lt;1,DATE(1992,10,11),DATE(2025,8,8)+SLEP[[#This Row],[Días restantes]])</f>
        <v>45929</v>
      </c>
      <c r="AG14">
        <f ca="1">IF(SLEP[[#This Row],[Termino]]=0,0,SLEP[[#This Row],[Termino]]-TODAY())</f>
        <v>-30</v>
      </c>
      <c r="AH14" s="7" t="str">
        <f ca="1">IF(SLEP[[#This Row],[Dias]]&gt;0,"Vigente","Vencido")</f>
        <v>Vencido</v>
      </c>
      <c r="AI14" t="str">
        <f>_xlfn.XLOOKUP(SLEP[[#This Row],[Source.Name]],Tabla3[Nombre archivo],Tabla3[BASESLEP],"N/A",0,1)</f>
        <v>Andalién Costa</v>
      </c>
      <c r="AJ14" t="s">
        <v>119</v>
      </c>
    </row>
    <row r="15" spans="1:36" x14ac:dyDescent="0.3">
      <c r="A15" t="s">
        <v>38</v>
      </c>
      <c r="B15" t="s">
        <v>8224</v>
      </c>
      <c r="C15" t="s">
        <v>8209</v>
      </c>
      <c r="D15" t="s">
        <v>8210</v>
      </c>
      <c r="E15" t="s">
        <v>77</v>
      </c>
      <c r="F15" t="s">
        <v>78</v>
      </c>
      <c r="G15" t="s">
        <v>44</v>
      </c>
      <c r="H15" t="s">
        <v>45</v>
      </c>
      <c r="I15" t="s">
        <v>60</v>
      </c>
      <c r="J15" t="s">
        <v>61</v>
      </c>
      <c r="K15" t="s">
        <v>48</v>
      </c>
      <c r="L15" s="3">
        <v>21450000</v>
      </c>
      <c r="M15" s="4">
        <v>2845000</v>
      </c>
      <c r="N15" s="4">
        <v>18605000</v>
      </c>
      <c r="O15" t="s">
        <v>180</v>
      </c>
      <c r="P15" t="s">
        <v>104</v>
      </c>
      <c r="Q15" t="s">
        <v>64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120</v>
      </c>
      <c r="Y15">
        <v>52</v>
      </c>
      <c r="Z15" t="s">
        <v>65</v>
      </c>
      <c r="AA15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21450000</v>
      </c>
      <c r="AB15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2845000</v>
      </c>
      <c r="AC15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18605000</v>
      </c>
      <c r="AD15" s="5">
        <f>VALUE(FIXED((SLEP[[#This Row],[EjecutadoCLP]]/SLEP[[#This Row],[MontoCLP]]),4,TRUE))</f>
        <v>0.1326</v>
      </c>
      <c r="AE15" s="1">
        <f>IF(SLEP[[#This Row],[Termino]]=0,DATE(1992,10,11),SLEP[[#This Row],[Termino]]-SLEP[[#This Row],[Días de vigencia]])</f>
        <v>45809</v>
      </c>
      <c r="AF15" s="1">
        <f>IF(SLEP[[#This Row],[Días restantes]]&lt;1,DATE(1992,10,11),DATE(2025,8,8)+SLEP[[#This Row],[Días restantes]])</f>
        <v>45929</v>
      </c>
      <c r="AG15">
        <f ca="1">IF(SLEP[[#This Row],[Termino]]=0,0,SLEP[[#This Row],[Termino]]-TODAY())</f>
        <v>-30</v>
      </c>
      <c r="AH15" s="7" t="str">
        <f ca="1">IF(SLEP[[#This Row],[Dias]]&gt;0,"Vigente","Vencido")</f>
        <v>Vencido</v>
      </c>
      <c r="AI15" t="str">
        <f>_xlfn.XLOOKUP(SLEP[[#This Row],[Source.Name]],Tabla3[Nombre archivo],Tabla3[BASESLEP],"N/A",0,1)</f>
        <v>Andalién Costa</v>
      </c>
      <c r="AJ15" t="s">
        <v>123</v>
      </c>
    </row>
    <row r="16" spans="1:36" x14ac:dyDescent="0.3">
      <c r="A16" t="s">
        <v>38</v>
      </c>
      <c r="B16" t="s">
        <v>8225</v>
      </c>
      <c r="C16" t="s">
        <v>8209</v>
      </c>
      <c r="D16" t="s">
        <v>8210</v>
      </c>
      <c r="E16" t="s">
        <v>81</v>
      </c>
      <c r="F16" t="s">
        <v>82</v>
      </c>
      <c r="G16" t="s">
        <v>44</v>
      </c>
      <c r="H16" t="s">
        <v>45</v>
      </c>
      <c r="I16" t="s">
        <v>60</v>
      </c>
      <c r="J16" t="s">
        <v>61</v>
      </c>
      <c r="K16" t="s">
        <v>48</v>
      </c>
      <c r="L16" s="3">
        <v>64086000</v>
      </c>
      <c r="M16" s="4">
        <v>28983000</v>
      </c>
      <c r="N16" s="4">
        <v>35103000</v>
      </c>
      <c r="O16" t="s">
        <v>180</v>
      </c>
      <c r="P16" t="s">
        <v>104</v>
      </c>
      <c r="Q16" t="s">
        <v>64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120</v>
      </c>
      <c r="Y16">
        <v>52</v>
      </c>
      <c r="Z16" t="s">
        <v>65</v>
      </c>
      <c r="AA16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64086000</v>
      </c>
      <c r="AB16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28983000</v>
      </c>
      <c r="AC16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35103000</v>
      </c>
      <c r="AD16" s="5">
        <f>VALUE(FIXED((SLEP[[#This Row],[EjecutadoCLP]]/SLEP[[#This Row],[MontoCLP]]),4,TRUE))</f>
        <v>0.45229999999999998</v>
      </c>
      <c r="AE16" s="1">
        <f>IF(SLEP[[#This Row],[Termino]]=0,DATE(1992,10,11),SLEP[[#This Row],[Termino]]-SLEP[[#This Row],[Días de vigencia]])</f>
        <v>45809</v>
      </c>
      <c r="AF16" s="1">
        <f>IF(SLEP[[#This Row],[Días restantes]]&lt;1,DATE(1992,10,11),DATE(2025,8,8)+SLEP[[#This Row],[Días restantes]])</f>
        <v>45929</v>
      </c>
      <c r="AG16">
        <f ca="1">IF(SLEP[[#This Row],[Termino]]=0,0,SLEP[[#This Row],[Termino]]-TODAY())</f>
        <v>-30</v>
      </c>
      <c r="AH16" s="7" t="str">
        <f ca="1">IF(SLEP[[#This Row],[Dias]]&gt;0,"Vigente","Vencido")</f>
        <v>Vencido</v>
      </c>
      <c r="AI16" t="str">
        <f>_xlfn.XLOOKUP(SLEP[[#This Row],[Source.Name]],Tabla3[Nombre archivo],Tabla3[BASESLEP],"N/A",0,1)</f>
        <v>Andalién Costa</v>
      </c>
      <c r="AJ16" t="s">
        <v>129</v>
      </c>
    </row>
    <row r="17" spans="1:36" x14ac:dyDescent="0.3">
      <c r="A17" t="s">
        <v>38</v>
      </c>
      <c r="B17" t="s">
        <v>8226</v>
      </c>
      <c r="C17" t="s">
        <v>8209</v>
      </c>
      <c r="D17" t="s">
        <v>8210</v>
      </c>
      <c r="E17" t="s">
        <v>58</v>
      </c>
      <c r="F17" t="s">
        <v>59</v>
      </c>
      <c r="G17" t="s">
        <v>74</v>
      </c>
      <c r="H17" t="s">
        <v>45</v>
      </c>
      <c r="I17" t="s">
        <v>60</v>
      </c>
      <c r="J17" t="s">
        <v>61</v>
      </c>
      <c r="K17" t="s">
        <v>48</v>
      </c>
      <c r="L17" s="3">
        <v>21859100</v>
      </c>
      <c r="M17" s="4">
        <v>30376700</v>
      </c>
      <c r="N17" s="4">
        <v>-8517600</v>
      </c>
      <c r="O17" t="s">
        <v>180</v>
      </c>
      <c r="P17" t="s">
        <v>104</v>
      </c>
      <c r="Q17" t="s">
        <v>64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120</v>
      </c>
      <c r="Y17">
        <v>52</v>
      </c>
      <c r="Z17" t="s">
        <v>65</v>
      </c>
      <c r="AA17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21859100</v>
      </c>
      <c r="AB17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30376700</v>
      </c>
      <c r="AC17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-8517600</v>
      </c>
      <c r="AD17" s="5">
        <f>VALUE(FIXED((SLEP[[#This Row],[EjecutadoCLP]]/SLEP[[#This Row],[MontoCLP]]),4,TRUE))</f>
        <v>1.3896999999999999</v>
      </c>
      <c r="AE17" s="1">
        <f>IF(SLEP[[#This Row],[Termino]]=0,DATE(1992,10,11),SLEP[[#This Row],[Termino]]-SLEP[[#This Row],[Días de vigencia]])</f>
        <v>45809</v>
      </c>
      <c r="AF17" s="1">
        <f>IF(SLEP[[#This Row],[Días restantes]]&lt;1,DATE(1992,10,11),DATE(2025,8,8)+SLEP[[#This Row],[Días restantes]])</f>
        <v>45929</v>
      </c>
      <c r="AG17">
        <f ca="1">IF(SLEP[[#This Row],[Termino]]=0,0,SLEP[[#This Row],[Termino]]-TODAY())</f>
        <v>-30</v>
      </c>
      <c r="AH17" s="7" t="str">
        <f ca="1">IF(SLEP[[#This Row],[Dias]]&gt;0,"Vigente","Vencido")</f>
        <v>Vencido</v>
      </c>
      <c r="AI17" t="str">
        <f>_xlfn.XLOOKUP(SLEP[[#This Row],[Source.Name]],Tabla3[Nombre archivo],Tabla3[BASESLEP],"N/A",0,1)</f>
        <v>Andalién Costa</v>
      </c>
      <c r="AJ17" t="s">
        <v>135</v>
      </c>
    </row>
    <row r="18" spans="1:36" x14ac:dyDescent="0.3">
      <c r="A18" t="s">
        <v>38</v>
      </c>
      <c r="B18" t="s">
        <v>8227</v>
      </c>
      <c r="C18" t="s">
        <v>8228</v>
      </c>
      <c r="D18" t="s">
        <v>8210</v>
      </c>
      <c r="E18" t="s">
        <v>81</v>
      </c>
      <c r="F18" t="s">
        <v>82</v>
      </c>
      <c r="G18" t="s">
        <v>44</v>
      </c>
      <c r="H18" t="s">
        <v>45</v>
      </c>
      <c r="I18" t="s">
        <v>60</v>
      </c>
      <c r="J18" t="s">
        <v>61</v>
      </c>
      <c r="K18" t="s">
        <v>48</v>
      </c>
      <c r="L18" s="3">
        <v>30213000</v>
      </c>
      <c r="M18" s="4">
        <v>28983000</v>
      </c>
      <c r="N18" s="4">
        <v>1230000</v>
      </c>
      <c r="O18" t="s">
        <v>180</v>
      </c>
      <c r="P18" t="s">
        <v>104</v>
      </c>
      <c r="Q18" t="s">
        <v>64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120</v>
      </c>
      <c r="Y18">
        <v>52</v>
      </c>
      <c r="Z18" t="s">
        <v>65</v>
      </c>
      <c r="AA18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30213000</v>
      </c>
      <c r="AB18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28983000</v>
      </c>
      <c r="AC18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1230000</v>
      </c>
      <c r="AD18" s="5">
        <f>VALUE(FIXED((SLEP[[#This Row],[EjecutadoCLP]]/SLEP[[#This Row],[MontoCLP]]),4,TRUE))</f>
        <v>0.95930000000000004</v>
      </c>
      <c r="AE18" s="1">
        <f>IF(SLEP[[#This Row],[Termino]]=0,DATE(1992,10,11),SLEP[[#This Row],[Termino]]-SLEP[[#This Row],[Días de vigencia]])</f>
        <v>45809</v>
      </c>
      <c r="AF18" s="1">
        <f>IF(SLEP[[#This Row],[Días restantes]]&lt;1,DATE(1992,10,11),DATE(2025,8,8)+SLEP[[#This Row],[Días restantes]])</f>
        <v>45929</v>
      </c>
      <c r="AG18">
        <f ca="1">IF(SLEP[[#This Row],[Termino]]=0,0,SLEP[[#This Row],[Termino]]-TODAY())</f>
        <v>-30</v>
      </c>
      <c r="AH18" s="7" t="str">
        <f ca="1">IF(SLEP[[#This Row],[Dias]]&gt;0,"Vigente","Vencido")</f>
        <v>Vencido</v>
      </c>
      <c r="AI18" t="str">
        <f>_xlfn.XLOOKUP(SLEP[[#This Row],[Source.Name]],Tabla3[Nombre archivo],Tabla3[BASESLEP],"N/A",0,1)</f>
        <v>Andalién Costa</v>
      </c>
      <c r="AJ18" t="s">
        <v>140</v>
      </c>
    </row>
    <row r="19" spans="1:36" x14ac:dyDescent="0.3">
      <c r="A19" t="s">
        <v>38</v>
      </c>
      <c r="B19" t="s">
        <v>8229</v>
      </c>
      <c r="C19" t="s">
        <v>8209</v>
      </c>
      <c r="D19" t="s">
        <v>8210</v>
      </c>
      <c r="E19" t="s">
        <v>81</v>
      </c>
      <c r="F19" t="s">
        <v>82</v>
      </c>
      <c r="G19" t="s">
        <v>44</v>
      </c>
      <c r="H19" t="s">
        <v>45</v>
      </c>
      <c r="I19" t="s">
        <v>60</v>
      </c>
      <c r="J19" t="s">
        <v>61</v>
      </c>
      <c r="K19" t="s">
        <v>48</v>
      </c>
      <c r="L19" s="3">
        <v>14235000</v>
      </c>
      <c r="M19" s="4">
        <v>28983000</v>
      </c>
      <c r="N19" s="4">
        <v>-14748000</v>
      </c>
      <c r="O19" t="s">
        <v>180</v>
      </c>
      <c r="P19" t="s">
        <v>104</v>
      </c>
      <c r="Q19" t="s">
        <v>64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120</v>
      </c>
      <c r="Y19">
        <v>52</v>
      </c>
      <c r="Z19" t="s">
        <v>65</v>
      </c>
      <c r="AA19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14235000</v>
      </c>
      <c r="AB19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28983000</v>
      </c>
      <c r="AC19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-14748000</v>
      </c>
      <c r="AD19" s="5">
        <f>VALUE(FIXED((SLEP[[#This Row],[EjecutadoCLP]]/SLEP[[#This Row],[MontoCLP]]),4,TRUE))</f>
        <v>2.036</v>
      </c>
      <c r="AE19" s="1">
        <f>IF(SLEP[[#This Row],[Termino]]=0,DATE(1992,10,11),SLEP[[#This Row],[Termino]]-SLEP[[#This Row],[Días de vigencia]])</f>
        <v>45809</v>
      </c>
      <c r="AF19" s="1">
        <f>IF(SLEP[[#This Row],[Días restantes]]&lt;1,DATE(1992,10,11),DATE(2025,8,8)+SLEP[[#This Row],[Días restantes]])</f>
        <v>45929</v>
      </c>
      <c r="AG19">
        <f ca="1">IF(SLEP[[#This Row],[Termino]]=0,0,SLEP[[#This Row],[Termino]]-TODAY())</f>
        <v>-30</v>
      </c>
      <c r="AH19" s="7" t="str">
        <f ca="1">IF(SLEP[[#This Row],[Dias]]&gt;0,"Vigente","Vencido")</f>
        <v>Vencido</v>
      </c>
      <c r="AI19" t="str">
        <f>_xlfn.XLOOKUP(SLEP[[#This Row],[Source.Name]],Tabla3[Nombre archivo],Tabla3[BASESLEP],"N/A",0,1)</f>
        <v>Andalién Costa</v>
      </c>
      <c r="AJ19" t="s">
        <v>146</v>
      </c>
    </row>
    <row r="20" spans="1:36" x14ac:dyDescent="0.3">
      <c r="A20" t="s">
        <v>38</v>
      </c>
      <c r="B20" t="s">
        <v>8230</v>
      </c>
      <c r="C20" t="s">
        <v>8209</v>
      </c>
      <c r="D20" t="s">
        <v>8210</v>
      </c>
      <c r="E20" t="s">
        <v>68</v>
      </c>
      <c r="F20" t="s">
        <v>69</v>
      </c>
      <c r="G20" t="s">
        <v>44</v>
      </c>
      <c r="H20" t="s">
        <v>45</v>
      </c>
      <c r="I20" t="s">
        <v>60</v>
      </c>
      <c r="J20" t="s">
        <v>61</v>
      </c>
      <c r="K20" t="s">
        <v>48</v>
      </c>
      <c r="L20" s="3">
        <v>25647000</v>
      </c>
      <c r="M20" s="4">
        <v>7267000</v>
      </c>
      <c r="N20" s="4">
        <v>18380000</v>
      </c>
      <c r="O20" t="s">
        <v>180</v>
      </c>
      <c r="P20" t="s">
        <v>104</v>
      </c>
      <c r="Q20" t="s">
        <v>64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120</v>
      </c>
      <c r="Y20">
        <v>52</v>
      </c>
      <c r="Z20" t="s">
        <v>65</v>
      </c>
      <c r="AA20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25647000</v>
      </c>
      <c r="AB20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7267000</v>
      </c>
      <c r="AC20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18380000</v>
      </c>
      <c r="AD20" s="5">
        <f>VALUE(FIXED((SLEP[[#This Row],[EjecutadoCLP]]/SLEP[[#This Row],[MontoCLP]]),4,TRUE))</f>
        <v>0.2833</v>
      </c>
      <c r="AE20" s="1">
        <f>IF(SLEP[[#This Row],[Termino]]=0,DATE(1992,10,11),SLEP[[#This Row],[Termino]]-SLEP[[#This Row],[Días de vigencia]])</f>
        <v>45809</v>
      </c>
      <c r="AF20" s="1">
        <f>IF(SLEP[[#This Row],[Días restantes]]&lt;1,DATE(1992,10,11),DATE(2025,8,8)+SLEP[[#This Row],[Días restantes]])</f>
        <v>45929</v>
      </c>
      <c r="AG20">
        <f ca="1">IF(SLEP[[#This Row],[Termino]]=0,0,SLEP[[#This Row],[Termino]]-TODAY())</f>
        <v>-30</v>
      </c>
      <c r="AH20" s="7" t="str">
        <f ca="1">IF(SLEP[[#This Row],[Dias]]&gt;0,"Vigente","Vencido")</f>
        <v>Vencido</v>
      </c>
      <c r="AI20" t="str">
        <f>_xlfn.XLOOKUP(SLEP[[#This Row],[Source.Name]],Tabla3[Nombre archivo],Tabla3[BASESLEP],"N/A",0,1)</f>
        <v>Andalién Costa</v>
      </c>
      <c r="AJ20" t="s">
        <v>148</v>
      </c>
    </row>
    <row r="21" spans="1:36" x14ac:dyDescent="0.3">
      <c r="A21" t="s">
        <v>38</v>
      </c>
      <c r="B21" t="s">
        <v>8231</v>
      </c>
      <c r="C21" t="s">
        <v>8209</v>
      </c>
      <c r="D21" t="s">
        <v>8210</v>
      </c>
      <c r="E21" t="s">
        <v>133</v>
      </c>
      <c r="F21" t="s">
        <v>134</v>
      </c>
      <c r="G21" t="s">
        <v>44</v>
      </c>
      <c r="H21" t="s">
        <v>45</v>
      </c>
      <c r="I21" t="s">
        <v>60</v>
      </c>
      <c r="J21" t="s">
        <v>61</v>
      </c>
      <c r="K21" t="s">
        <v>48</v>
      </c>
      <c r="L21" s="3">
        <v>10935000</v>
      </c>
      <c r="M21" s="4">
        <v>3375000</v>
      </c>
      <c r="N21" s="4">
        <v>7560000</v>
      </c>
      <c r="O21" t="s">
        <v>1806</v>
      </c>
      <c r="P21" t="s">
        <v>104</v>
      </c>
      <c r="Q21" t="s">
        <v>64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121</v>
      </c>
      <c r="Y21">
        <v>52</v>
      </c>
      <c r="Z21" t="s">
        <v>65</v>
      </c>
      <c r="AA21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10935000</v>
      </c>
      <c r="AB21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3375000</v>
      </c>
      <c r="AC21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7560000</v>
      </c>
      <c r="AD21" s="5">
        <f>VALUE(FIXED((SLEP[[#This Row],[EjecutadoCLP]]/SLEP[[#This Row],[MontoCLP]]),4,TRUE))</f>
        <v>0.30859999999999999</v>
      </c>
      <c r="AE21" s="1">
        <f>IF(SLEP[[#This Row],[Termino]]=0,DATE(1992,10,11),SLEP[[#This Row],[Termino]]-SLEP[[#This Row],[Días de vigencia]])</f>
        <v>45808</v>
      </c>
      <c r="AF21" s="1">
        <f>IF(SLEP[[#This Row],[Días restantes]]&lt;1,DATE(1992,10,11),DATE(2025,8,8)+SLEP[[#This Row],[Días restantes]])</f>
        <v>45929</v>
      </c>
      <c r="AG21">
        <f ca="1">IF(SLEP[[#This Row],[Termino]]=0,0,SLEP[[#This Row],[Termino]]-TODAY())</f>
        <v>-30</v>
      </c>
      <c r="AH21" s="7" t="str">
        <f ca="1">IF(SLEP[[#This Row],[Dias]]&gt;0,"Vigente","Vencido")</f>
        <v>Vencido</v>
      </c>
      <c r="AI21" t="str">
        <f>_xlfn.XLOOKUP(SLEP[[#This Row],[Source.Name]],Tabla3[Nombre archivo],Tabla3[BASESLEP],"N/A",0,1)</f>
        <v>Andalién Costa</v>
      </c>
      <c r="AJ21" t="s">
        <v>152</v>
      </c>
    </row>
    <row r="22" spans="1:36" x14ac:dyDescent="0.3">
      <c r="A22" t="s">
        <v>38</v>
      </c>
      <c r="B22" t="s">
        <v>8232</v>
      </c>
      <c r="C22" t="s">
        <v>8209</v>
      </c>
      <c r="D22" t="s">
        <v>8210</v>
      </c>
      <c r="E22" t="s">
        <v>155</v>
      </c>
      <c r="F22" t="s">
        <v>156</v>
      </c>
      <c r="G22" t="s">
        <v>44</v>
      </c>
      <c r="H22" t="s">
        <v>45</v>
      </c>
      <c r="I22" t="s">
        <v>60</v>
      </c>
      <c r="J22" t="s">
        <v>61</v>
      </c>
      <c r="K22" t="s">
        <v>48</v>
      </c>
      <c r="L22" s="3">
        <v>30240000</v>
      </c>
      <c r="M22" s="4">
        <v>11700000</v>
      </c>
      <c r="N22" s="4">
        <v>18540000</v>
      </c>
      <c r="O22" t="s">
        <v>1806</v>
      </c>
      <c r="P22" t="s">
        <v>104</v>
      </c>
      <c r="Q22" t="s">
        <v>64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121</v>
      </c>
      <c r="Y22">
        <v>52</v>
      </c>
      <c r="Z22" t="s">
        <v>65</v>
      </c>
      <c r="AA22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30240000</v>
      </c>
      <c r="AB22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11700000</v>
      </c>
      <c r="AC22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18540000</v>
      </c>
      <c r="AD22" s="5">
        <f>VALUE(FIXED((SLEP[[#This Row],[EjecutadoCLP]]/SLEP[[#This Row],[MontoCLP]]),4,TRUE))</f>
        <v>0.38690000000000002</v>
      </c>
      <c r="AE22" s="1">
        <f>IF(SLEP[[#This Row],[Termino]]=0,DATE(1992,10,11),SLEP[[#This Row],[Termino]]-SLEP[[#This Row],[Días de vigencia]])</f>
        <v>45808</v>
      </c>
      <c r="AF22" s="1">
        <f>IF(SLEP[[#This Row],[Días restantes]]&lt;1,DATE(1992,10,11),DATE(2025,8,8)+SLEP[[#This Row],[Días restantes]])</f>
        <v>45929</v>
      </c>
      <c r="AG22">
        <f ca="1">IF(SLEP[[#This Row],[Termino]]=0,0,SLEP[[#This Row],[Termino]]-TODAY())</f>
        <v>-30</v>
      </c>
      <c r="AH22" s="7" t="str">
        <f ca="1">IF(SLEP[[#This Row],[Dias]]&gt;0,"Vigente","Vencido")</f>
        <v>Vencido</v>
      </c>
      <c r="AI22" t="str">
        <f>_xlfn.XLOOKUP(SLEP[[#This Row],[Source.Name]],Tabla3[Nombre archivo],Tabla3[BASESLEP],"N/A",0,1)</f>
        <v>Andalién Costa</v>
      </c>
      <c r="AJ22" t="s">
        <v>157</v>
      </c>
    </row>
    <row r="23" spans="1:36" x14ac:dyDescent="0.3">
      <c r="A23" t="s">
        <v>38</v>
      </c>
      <c r="B23" t="s">
        <v>8233</v>
      </c>
      <c r="C23" t="s">
        <v>8209</v>
      </c>
      <c r="D23" t="s">
        <v>8210</v>
      </c>
      <c r="E23" t="s">
        <v>72</v>
      </c>
      <c r="F23" t="s">
        <v>73</v>
      </c>
      <c r="G23" t="s">
        <v>44</v>
      </c>
      <c r="H23" t="s">
        <v>45</v>
      </c>
      <c r="I23" t="s">
        <v>60</v>
      </c>
      <c r="J23" t="s">
        <v>61</v>
      </c>
      <c r="K23" t="s">
        <v>48</v>
      </c>
      <c r="L23" s="3">
        <v>21000000</v>
      </c>
      <c r="M23" s="4">
        <v>7875000</v>
      </c>
      <c r="N23" s="4">
        <v>13125000</v>
      </c>
      <c r="O23" t="s">
        <v>1806</v>
      </c>
      <c r="P23" t="s">
        <v>104</v>
      </c>
      <c r="Q23" t="s">
        <v>64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121</v>
      </c>
      <c r="Y23">
        <v>52</v>
      </c>
      <c r="Z23" t="s">
        <v>65</v>
      </c>
      <c r="AA23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21000000</v>
      </c>
      <c r="AB23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7875000</v>
      </c>
      <c r="AC23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13125000</v>
      </c>
      <c r="AD23" s="5">
        <f>VALUE(FIXED((SLEP[[#This Row],[EjecutadoCLP]]/SLEP[[#This Row],[MontoCLP]]),4,TRUE))</f>
        <v>0.375</v>
      </c>
      <c r="AE23" s="1">
        <f>IF(SLEP[[#This Row],[Termino]]=0,DATE(1992,10,11),SLEP[[#This Row],[Termino]]-SLEP[[#This Row],[Días de vigencia]])</f>
        <v>45808</v>
      </c>
      <c r="AF23" s="1">
        <f>IF(SLEP[[#This Row],[Días restantes]]&lt;1,DATE(1992,10,11),DATE(2025,8,8)+SLEP[[#This Row],[Días restantes]])</f>
        <v>45929</v>
      </c>
      <c r="AG23">
        <f ca="1">IF(SLEP[[#This Row],[Termino]]=0,0,SLEP[[#This Row],[Termino]]-TODAY())</f>
        <v>-30</v>
      </c>
      <c r="AH23" s="7" t="str">
        <f ca="1">IF(SLEP[[#This Row],[Dias]]&gt;0,"Vigente","Vencido")</f>
        <v>Vencido</v>
      </c>
      <c r="AI23" t="str">
        <f>_xlfn.XLOOKUP(SLEP[[#This Row],[Source.Name]],Tabla3[Nombre archivo],Tabla3[BASESLEP],"N/A",0,1)</f>
        <v>Andalién Costa</v>
      </c>
      <c r="AJ23" t="s">
        <v>159</v>
      </c>
    </row>
    <row r="24" spans="1:36" x14ac:dyDescent="0.3">
      <c r="A24" t="s">
        <v>38</v>
      </c>
      <c r="B24" t="s">
        <v>8234</v>
      </c>
      <c r="C24" t="s">
        <v>8209</v>
      </c>
      <c r="D24" t="s">
        <v>8210</v>
      </c>
      <c r="E24" t="s">
        <v>58</v>
      </c>
      <c r="F24" t="s">
        <v>59</v>
      </c>
      <c r="G24" t="s">
        <v>44</v>
      </c>
      <c r="H24" t="s">
        <v>45</v>
      </c>
      <c r="I24" t="s">
        <v>60</v>
      </c>
      <c r="J24" t="s">
        <v>61</v>
      </c>
      <c r="K24" t="s">
        <v>48</v>
      </c>
      <c r="L24" s="3">
        <v>84948000</v>
      </c>
      <c r="M24" s="4">
        <v>30376700</v>
      </c>
      <c r="N24" s="4">
        <v>54571300</v>
      </c>
      <c r="O24" t="s">
        <v>1806</v>
      </c>
      <c r="P24" t="s">
        <v>104</v>
      </c>
      <c r="Q24" t="s">
        <v>64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121</v>
      </c>
      <c r="Y24">
        <v>52</v>
      </c>
      <c r="Z24" t="s">
        <v>65</v>
      </c>
      <c r="AA24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84948000</v>
      </c>
      <c r="AB24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30376700</v>
      </c>
      <c r="AC24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54571300</v>
      </c>
      <c r="AD24" s="5">
        <f>VALUE(FIXED((SLEP[[#This Row],[EjecutadoCLP]]/SLEP[[#This Row],[MontoCLP]]),4,TRUE))</f>
        <v>0.35759999999999997</v>
      </c>
      <c r="AE24" s="1">
        <f>IF(SLEP[[#This Row],[Termino]]=0,DATE(1992,10,11),SLEP[[#This Row],[Termino]]-SLEP[[#This Row],[Días de vigencia]])</f>
        <v>45808</v>
      </c>
      <c r="AF24" s="1">
        <f>IF(SLEP[[#This Row],[Días restantes]]&lt;1,DATE(1992,10,11),DATE(2025,8,8)+SLEP[[#This Row],[Días restantes]])</f>
        <v>45929</v>
      </c>
      <c r="AG24">
        <f ca="1">IF(SLEP[[#This Row],[Termino]]=0,0,SLEP[[#This Row],[Termino]]-TODAY())</f>
        <v>-30</v>
      </c>
      <c r="AH24" s="7" t="str">
        <f ca="1">IF(SLEP[[#This Row],[Dias]]&gt;0,"Vigente","Vencido")</f>
        <v>Vencido</v>
      </c>
      <c r="AI24" t="str">
        <f>_xlfn.XLOOKUP(SLEP[[#This Row],[Source.Name]],Tabla3[Nombre archivo],Tabla3[BASESLEP],"N/A",0,1)</f>
        <v>Andalién Costa</v>
      </c>
      <c r="AJ24" t="s">
        <v>163</v>
      </c>
    </row>
    <row r="25" spans="1:36" x14ac:dyDescent="0.3">
      <c r="A25" t="s">
        <v>38</v>
      </c>
      <c r="B25" t="s">
        <v>8235</v>
      </c>
      <c r="C25" t="s">
        <v>8221</v>
      </c>
      <c r="D25" t="s">
        <v>8222</v>
      </c>
      <c r="E25" t="s">
        <v>68</v>
      </c>
      <c r="F25" t="s">
        <v>69</v>
      </c>
      <c r="G25" t="s">
        <v>44</v>
      </c>
      <c r="H25" t="s">
        <v>45</v>
      </c>
      <c r="I25" t="s">
        <v>60</v>
      </c>
      <c r="J25" t="s">
        <v>61</v>
      </c>
      <c r="K25" t="s">
        <v>48</v>
      </c>
      <c r="L25" s="3">
        <v>31460000</v>
      </c>
      <c r="M25" s="4">
        <v>7860000</v>
      </c>
      <c r="N25" s="4">
        <v>23600000</v>
      </c>
      <c r="O25" t="s">
        <v>104</v>
      </c>
      <c r="P25" t="s">
        <v>104</v>
      </c>
      <c r="Q25" t="s">
        <v>64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122</v>
      </c>
      <c r="Y25">
        <v>52</v>
      </c>
      <c r="Z25" t="s">
        <v>65</v>
      </c>
      <c r="AA25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31460000</v>
      </c>
      <c r="AB25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7860000</v>
      </c>
      <c r="AC25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23600000</v>
      </c>
      <c r="AD25" s="5">
        <f>VALUE(FIXED((SLEP[[#This Row],[EjecutadoCLP]]/SLEP[[#This Row],[MontoCLP]]),4,TRUE))</f>
        <v>0.24979999999999999</v>
      </c>
      <c r="AE25" s="1">
        <f>IF(SLEP[[#This Row],[Termino]]=0,DATE(1992,10,11),SLEP[[#This Row],[Termino]]-SLEP[[#This Row],[Días de vigencia]])</f>
        <v>45807</v>
      </c>
      <c r="AF25" s="1">
        <f>IF(SLEP[[#This Row],[Días restantes]]&lt;1,DATE(1992,10,11),DATE(2025,8,8)+SLEP[[#This Row],[Días restantes]])</f>
        <v>45929</v>
      </c>
      <c r="AG25">
        <f ca="1">IF(SLEP[[#This Row],[Termino]]=0,0,SLEP[[#This Row],[Termino]]-TODAY())</f>
        <v>-30</v>
      </c>
      <c r="AH25" s="7" t="str">
        <f ca="1">IF(SLEP[[#This Row],[Dias]]&gt;0,"Vigente","Vencido")</f>
        <v>Vencido</v>
      </c>
      <c r="AI25" t="str">
        <f>_xlfn.XLOOKUP(SLEP[[#This Row],[Source.Name]],Tabla3[Nombre archivo],Tabla3[BASESLEP],"N/A",0,1)</f>
        <v>Andalién Costa</v>
      </c>
      <c r="AJ25" t="s">
        <v>167</v>
      </c>
    </row>
    <row r="26" spans="1:36" x14ac:dyDescent="0.3">
      <c r="A26" t="s">
        <v>38</v>
      </c>
      <c r="B26" t="s">
        <v>8236</v>
      </c>
      <c r="C26" t="s">
        <v>8237</v>
      </c>
      <c r="D26" t="s">
        <v>8238</v>
      </c>
      <c r="E26" t="s">
        <v>58</v>
      </c>
      <c r="F26" t="s">
        <v>59</v>
      </c>
      <c r="G26" t="s">
        <v>44</v>
      </c>
      <c r="H26" t="s">
        <v>45</v>
      </c>
      <c r="I26" t="s">
        <v>60</v>
      </c>
      <c r="J26" t="s">
        <v>61</v>
      </c>
      <c r="K26" t="s">
        <v>48</v>
      </c>
      <c r="L26" s="3">
        <v>87000000</v>
      </c>
      <c r="M26" s="4">
        <v>45864000</v>
      </c>
      <c r="N26" s="4">
        <v>41136000</v>
      </c>
      <c r="O26" t="s">
        <v>231</v>
      </c>
      <c r="P26" t="s">
        <v>104</v>
      </c>
      <c r="Q26" t="s">
        <v>64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150</v>
      </c>
      <c r="Y26">
        <v>52</v>
      </c>
      <c r="Z26" t="s">
        <v>65</v>
      </c>
      <c r="AA26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87000000</v>
      </c>
      <c r="AB26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45864000</v>
      </c>
      <c r="AC26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41136000</v>
      </c>
      <c r="AD26" s="5">
        <f>VALUE(FIXED((SLEP[[#This Row],[EjecutadoCLP]]/SLEP[[#This Row],[MontoCLP]]),4,TRUE))</f>
        <v>0.5272</v>
      </c>
      <c r="AE26" s="1">
        <f>IF(SLEP[[#This Row],[Termino]]=0,DATE(1992,10,11),SLEP[[#This Row],[Termino]]-SLEP[[#This Row],[Días de vigencia]])</f>
        <v>45779</v>
      </c>
      <c r="AF26" s="1">
        <f>IF(SLEP[[#This Row],[Días restantes]]&lt;1,DATE(1992,10,11),DATE(2025,8,8)+SLEP[[#This Row],[Días restantes]])</f>
        <v>45929</v>
      </c>
      <c r="AG26">
        <f ca="1">IF(SLEP[[#This Row],[Termino]]=0,0,SLEP[[#This Row],[Termino]]-TODAY())</f>
        <v>-30</v>
      </c>
      <c r="AH26" s="7" t="str">
        <f ca="1">IF(SLEP[[#This Row],[Dias]]&gt;0,"Vigente","Vencido")</f>
        <v>Vencido</v>
      </c>
      <c r="AI26" t="str">
        <f>_xlfn.XLOOKUP(SLEP[[#This Row],[Source.Name]],Tabla3[Nombre archivo],Tabla3[BASESLEP],"N/A",0,1)</f>
        <v>Andalién Costa</v>
      </c>
      <c r="AJ26" t="s">
        <v>170</v>
      </c>
    </row>
    <row r="27" spans="1:36" x14ac:dyDescent="0.3">
      <c r="A27" t="s">
        <v>38</v>
      </c>
      <c r="B27" t="s">
        <v>39</v>
      </c>
      <c r="C27" t="s">
        <v>40</v>
      </c>
      <c r="D27" t="s">
        <v>41</v>
      </c>
      <c r="E27" t="s">
        <v>42</v>
      </c>
      <c r="F27" t="s">
        <v>43</v>
      </c>
      <c r="G27" t="s">
        <v>44</v>
      </c>
      <c r="H27" t="s">
        <v>45</v>
      </c>
      <c r="I27" t="s">
        <v>46</v>
      </c>
      <c r="J27" t="s">
        <v>47</v>
      </c>
      <c r="K27" t="s">
        <v>48</v>
      </c>
      <c r="L27" s="3">
        <v>104125000</v>
      </c>
      <c r="M27" s="4">
        <v>104125000</v>
      </c>
      <c r="N27" s="4">
        <v>0</v>
      </c>
      <c r="O27" t="s">
        <v>49</v>
      </c>
      <c r="P27" t="s">
        <v>50</v>
      </c>
      <c r="Q27" t="s">
        <v>51</v>
      </c>
      <c r="R27">
        <v>0</v>
      </c>
      <c r="S27">
        <v>1</v>
      </c>
      <c r="T27">
        <v>0</v>
      </c>
      <c r="U27">
        <v>0</v>
      </c>
      <c r="V27">
        <v>0</v>
      </c>
      <c r="W27">
        <v>0</v>
      </c>
      <c r="X27">
        <v>45</v>
      </c>
      <c r="Y27">
        <v>-1</v>
      </c>
      <c r="Z27" t="s">
        <v>52</v>
      </c>
      <c r="AA27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104125000</v>
      </c>
      <c r="AB27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104125000</v>
      </c>
      <c r="AC27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0</v>
      </c>
      <c r="AD27" s="5">
        <f>VALUE(FIXED((SLEP[[#This Row],[EjecutadoCLP]]/SLEP[[#This Row],[MontoCLP]]),4,TRUE))</f>
        <v>1</v>
      </c>
      <c r="AE27" s="1">
        <f>IF(SLEP[[#This Row],[Termino]]=0,DATE(1992,10,11),SLEP[[#This Row],[Termino]]-SLEP[[#This Row],[Días de vigencia]])</f>
        <v>33843</v>
      </c>
      <c r="AF27" s="1">
        <f>IF(SLEP[[#This Row],[Días restantes]]&lt;1,DATE(1992,10,11),DATE(2025,8,8)+SLEP[[#This Row],[Días restantes]])</f>
        <v>33888</v>
      </c>
      <c r="AG27">
        <f ca="1">IF(SLEP[[#This Row],[Termino]]=0,0,SLEP[[#This Row],[Termino]]-TODAY())</f>
        <v>-12071</v>
      </c>
      <c r="AH27" s="7" t="str">
        <f ca="1">IF(SLEP[[#This Row],[Dias]]&gt;0,"Vigente","Vencido")</f>
        <v>Vencido</v>
      </c>
      <c r="AI27" t="str">
        <f>_xlfn.XLOOKUP(SLEP[[#This Row],[Source.Name]],Tabla3[Nombre archivo],Tabla3[BASESLEP],"N/A",0,1)</f>
        <v>Andalién Costa</v>
      </c>
      <c r="AJ27" t="s">
        <v>172</v>
      </c>
    </row>
    <row r="28" spans="1:36" x14ac:dyDescent="0.3">
      <c r="A28" t="s">
        <v>38</v>
      </c>
      <c r="B28" t="s">
        <v>67</v>
      </c>
      <c r="C28" t="s">
        <v>56</v>
      </c>
      <c r="D28" t="s">
        <v>57</v>
      </c>
      <c r="E28" t="s">
        <v>68</v>
      </c>
      <c r="F28" t="s">
        <v>69</v>
      </c>
      <c r="G28" t="s">
        <v>44</v>
      </c>
      <c r="H28" t="s">
        <v>45</v>
      </c>
      <c r="I28" t="s">
        <v>60</v>
      </c>
      <c r="J28" t="s">
        <v>61</v>
      </c>
      <c r="K28" t="s">
        <v>48</v>
      </c>
      <c r="L28" s="3">
        <v>26985000</v>
      </c>
      <c r="M28" s="4">
        <v>25800000</v>
      </c>
      <c r="N28" s="4">
        <v>1185000</v>
      </c>
      <c r="O28" t="s">
        <v>62</v>
      </c>
      <c r="P28" t="s">
        <v>63</v>
      </c>
      <c r="Q28" t="s">
        <v>51</v>
      </c>
      <c r="R28">
        <v>0</v>
      </c>
      <c r="S28">
        <v>2</v>
      </c>
      <c r="T28">
        <v>0</v>
      </c>
      <c r="U28">
        <v>0</v>
      </c>
      <c r="V28">
        <v>0</v>
      </c>
      <c r="W28">
        <v>0</v>
      </c>
      <c r="X28">
        <v>120</v>
      </c>
      <c r="Y28">
        <v>-1</v>
      </c>
      <c r="Z28" t="s">
        <v>52</v>
      </c>
      <c r="AA28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26985000</v>
      </c>
      <c r="AB28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25800000</v>
      </c>
      <c r="AC28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1185000</v>
      </c>
      <c r="AD28" s="5">
        <f>VALUE(FIXED((SLEP[[#This Row],[EjecutadoCLP]]/SLEP[[#This Row],[MontoCLP]]),4,TRUE))</f>
        <v>0.95609999999999995</v>
      </c>
      <c r="AE28" s="1">
        <f>IF(SLEP[[#This Row],[Termino]]=0,DATE(1992,10,11),SLEP[[#This Row],[Termino]]-SLEP[[#This Row],[Días de vigencia]])</f>
        <v>33768</v>
      </c>
      <c r="AF28" s="1">
        <f>IF(SLEP[[#This Row],[Días restantes]]&lt;1,DATE(1992,10,11),DATE(2025,8,8)+SLEP[[#This Row],[Días restantes]])</f>
        <v>33888</v>
      </c>
      <c r="AG28">
        <f ca="1">IF(SLEP[[#This Row],[Termino]]=0,0,SLEP[[#This Row],[Termino]]-TODAY())</f>
        <v>-12071</v>
      </c>
      <c r="AH28" s="7" t="str">
        <f ca="1">IF(SLEP[[#This Row],[Dias]]&gt;0,"Vigente","Vencido")</f>
        <v>Vencido</v>
      </c>
      <c r="AI28" t="str">
        <f>_xlfn.XLOOKUP(SLEP[[#This Row],[Source.Name]],Tabla3[Nombre archivo],Tabla3[BASESLEP],"N/A",0,1)</f>
        <v>Andalién Costa</v>
      </c>
      <c r="AJ28" t="s">
        <v>182</v>
      </c>
    </row>
    <row r="29" spans="1:36" x14ac:dyDescent="0.3">
      <c r="A29" t="s">
        <v>38</v>
      </c>
      <c r="B29" t="s">
        <v>71</v>
      </c>
      <c r="C29" t="s">
        <v>56</v>
      </c>
      <c r="D29" t="s">
        <v>57</v>
      </c>
      <c r="E29" t="s">
        <v>72</v>
      </c>
      <c r="F29" t="s">
        <v>73</v>
      </c>
      <c r="G29" t="s">
        <v>74</v>
      </c>
      <c r="H29" t="s">
        <v>45</v>
      </c>
      <c r="I29" t="s">
        <v>60</v>
      </c>
      <c r="J29" t="s">
        <v>61</v>
      </c>
      <c r="K29" t="s">
        <v>48</v>
      </c>
      <c r="L29" s="3">
        <v>8083000</v>
      </c>
      <c r="M29" s="4">
        <v>7729000</v>
      </c>
      <c r="N29" s="4">
        <v>354000</v>
      </c>
      <c r="O29" t="s">
        <v>62</v>
      </c>
      <c r="P29" t="s">
        <v>63</v>
      </c>
      <c r="Q29" t="s">
        <v>51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120</v>
      </c>
      <c r="Y29">
        <v>-1</v>
      </c>
      <c r="Z29" t="s">
        <v>52</v>
      </c>
      <c r="AA29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8083000</v>
      </c>
      <c r="AB29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7729000</v>
      </c>
      <c r="AC29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354000</v>
      </c>
      <c r="AD29" s="5">
        <f>VALUE(FIXED((SLEP[[#This Row],[EjecutadoCLP]]/SLEP[[#This Row],[MontoCLP]]),4,TRUE))</f>
        <v>0.95620000000000005</v>
      </c>
      <c r="AE29" s="1">
        <f>IF(SLEP[[#This Row],[Termino]]=0,DATE(1992,10,11),SLEP[[#This Row],[Termino]]-SLEP[[#This Row],[Días de vigencia]])</f>
        <v>33768</v>
      </c>
      <c r="AF29" s="1">
        <f>IF(SLEP[[#This Row],[Días restantes]]&lt;1,DATE(1992,10,11),DATE(2025,8,8)+SLEP[[#This Row],[Días restantes]])</f>
        <v>33888</v>
      </c>
      <c r="AG29">
        <f ca="1">IF(SLEP[[#This Row],[Termino]]=0,0,SLEP[[#This Row],[Termino]]-TODAY())</f>
        <v>-12071</v>
      </c>
      <c r="AH29" s="7" t="str">
        <f ca="1">IF(SLEP[[#This Row],[Dias]]&gt;0,"Vigente","Vencido")</f>
        <v>Vencido</v>
      </c>
      <c r="AI29" t="str">
        <f>_xlfn.XLOOKUP(SLEP[[#This Row],[Source.Name]],Tabla3[Nombre archivo],Tabla3[BASESLEP],"N/A",0,1)</f>
        <v>Andalién Costa</v>
      </c>
      <c r="AJ29" t="s">
        <v>190</v>
      </c>
    </row>
    <row r="30" spans="1:36" x14ac:dyDescent="0.3">
      <c r="A30" t="s">
        <v>38</v>
      </c>
      <c r="B30" t="s">
        <v>76</v>
      </c>
      <c r="C30" t="s">
        <v>56</v>
      </c>
      <c r="D30" t="s">
        <v>57</v>
      </c>
      <c r="E30" t="s">
        <v>77</v>
      </c>
      <c r="F30" t="s">
        <v>78</v>
      </c>
      <c r="G30" t="s">
        <v>44</v>
      </c>
      <c r="H30" t="s">
        <v>45</v>
      </c>
      <c r="I30" t="s">
        <v>60</v>
      </c>
      <c r="J30" t="s">
        <v>61</v>
      </c>
      <c r="K30" t="s">
        <v>48</v>
      </c>
      <c r="L30" s="3">
        <v>10212000</v>
      </c>
      <c r="M30" s="4">
        <v>9768000</v>
      </c>
      <c r="N30" s="4">
        <v>444000</v>
      </c>
      <c r="O30" t="s">
        <v>62</v>
      </c>
      <c r="P30" t="s">
        <v>63</v>
      </c>
      <c r="Q30" t="s">
        <v>51</v>
      </c>
      <c r="R30">
        <v>0</v>
      </c>
      <c r="S30">
        <v>1</v>
      </c>
      <c r="T30">
        <v>0</v>
      </c>
      <c r="U30">
        <v>0</v>
      </c>
      <c r="V30">
        <v>0</v>
      </c>
      <c r="W30">
        <v>0</v>
      </c>
      <c r="X30">
        <v>120</v>
      </c>
      <c r="Y30">
        <v>-1</v>
      </c>
      <c r="Z30" t="s">
        <v>52</v>
      </c>
      <c r="AA30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10212000</v>
      </c>
      <c r="AB30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9768000</v>
      </c>
      <c r="AC30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444000</v>
      </c>
      <c r="AD30" s="5">
        <f>VALUE(FIXED((SLEP[[#This Row],[EjecutadoCLP]]/SLEP[[#This Row],[MontoCLP]]),4,TRUE))</f>
        <v>0.95650000000000002</v>
      </c>
      <c r="AE30" s="1">
        <f>IF(SLEP[[#This Row],[Termino]]=0,DATE(1992,10,11),SLEP[[#This Row],[Termino]]-SLEP[[#This Row],[Días de vigencia]])</f>
        <v>33768</v>
      </c>
      <c r="AF30" s="1">
        <f>IF(SLEP[[#This Row],[Días restantes]]&lt;1,DATE(1992,10,11),DATE(2025,8,8)+SLEP[[#This Row],[Días restantes]])</f>
        <v>33888</v>
      </c>
      <c r="AG30">
        <f ca="1">IF(SLEP[[#This Row],[Termino]]=0,0,SLEP[[#This Row],[Termino]]-TODAY())</f>
        <v>-12071</v>
      </c>
      <c r="AH30" s="7" t="str">
        <f ca="1">IF(SLEP[[#This Row],[Dias]]&gt;0,"Vigente","Vencido")</f>
        <v>Vencido</v>
      </c>
      <c r="AI30" t="str">
        <f>_xlfn.XLOOKUP(SLEP[[#This Row],[Source.Name]],Tabla3[Nombre archivo],Tabla3[BASESLEP],"N/A",0,1)</f>
        <v>Andalién Costa</v>
      </c>
      <c r="AJ30" t="s">
        <v>195</v>
      </c>
    </row>
    <row r="31" spans="1:36" x14ac:dyDescent="0.3">
      <c r="A31" t="s">
        <v>38</v>
      </c>
      <c r="B31" t="s">
        <v>80</v>
      </c>
      <c r="C31" t="s">
        <v>56</v>
      </c>
      <c r="D31" t="s">
        <v>57</v>
      </c>
      <c r="E31" t="s">
        <v>81</v>
      </c>
      <c r="F31" t="s">
        <v>82</v>
      </c>
      <c r="G31" t="s">
        <v>44</v>
      </c>
      <c r="H31" t="s">
        <v>45</v>
      </c>
      <c r="I31" t="s">
        <v>60</v>
      </c>
      <c r="J31" t="s">
        <v>61</v>
      </c>
      <c r="K31" t="s">
        <v>48</v>
      </c>
      <c r="L31" s="3">
        <v>52965000</v>
      </c>
      <c r="M31" s="4">
        <v>50490000</v>
      </c>
      <c r="N31" s="4">
        <v>2475000</v>
      </c>
      <c r="O31" t="s">
        <v>62</v>
      </c>
      <c r="P31" t="s">
        <v>63</v>
      </c>
      <c r="Q31" t="s">
        <v>51</v>
      </c>
      <c r="R31">
        <v>0</v>
      </c>
      <c r="S31">
        <v>2</v>
      </c>
      <c r="T31">
        <v>0</v>
      </c>
      <c r="U31">
        <v>0</v>
      </c>
      <c r="V31">
        <v>0</v>
      </c>
      <c r="W31">
        <v>0</v>
      </c>
      <c r="X31">
        <v>120</v>
      </c>
      <c r="Y31">
        <v>-1</v>
      </c>
      <c r="Z31" t="s">
        <v>52</v>
      </c>
      <c r="AA31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52965000</v>
      </c>
      <c r="AB31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50490000</v>
      </c>
      <c r="AC31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2475000</v>
      </c>
      <c r="AD31" s="5">
        <f>VALUE(FIXED((SLEP[[#This Row],[EjecutadoCLP]]/SLEP[[#This Row],[MontoCLP]]),4,TRUE))</f>
        <v>0.95330000000000004</v>
      </c>
      <c r="AE31" s="1">
        <f>IF(SLEP[[#This Row],[Termino]]=0,DATE(1992,10,11),SLEP[[#This Row],[Termino]]-SLEP[[#This Row],[Días de vigencia]])</f>
        <v>33768</v>
      </c>
      <c r="AF31" s="1">
        <f>IF(SLEP[[#This Row],[Días restantes]]&lt;1,DATE(1992,10,11),DATE(2025,8,8)+SLEP[[#This Row],[Días restantes]])</f>
        <v>33888</v>
      </c>
      <c r="AG31">
        <f ca="1">IF(SLEP[[#This Row],[Termino]]=0,0,SLEP[[#This Row],[Termino]]-TODAY())</f>
        <v>-12071</v>
      </c>
      <c r="AH31" s="7" t="str">
        <f ca="1">IF(SLEP[[#This Row],[Dias]]&gt;0,"Vigente","Vencido")</f>
        <v>Vencido</v>
      </c>
      <c r="AI31" t="str">
        <f>_xlfn.XLOOKUP(SLEP[[#This Row],[Source.Name]],Tabla3[Nombre archivo],Tabla3[BASESLEP],"N/A",0,1)</f>
        <v>Andalién Costa</v>
      </c>
      <c r="AJ31" t="s">
        <v>203</v>
      </c>
    </row>
    <row r="32" spans="1:36" x14ac:dyDescent="0.3">
      <c r="A32" t="s">
        <v>38</v>
      </c>
      <c r="B32" t="s">
        <v>55</v>
      </c>
      <c r="C32" t="s">
        <v>56</v>
      </c>
      <c r="D32" t="s">
        <v>57</v>
      </c>
      <c r="E32" t="s">
        <v>58</v>
      </c>
      <c r="F32" t="s">
        <v>59</v>
      </c>
      <c r="G32" t="s">
        <v>44</v>
      </c>
      <c r="H32" t="s">
        <v>45</v>
      </c>
      <c r="I32" t="s">
        <v>60</v>
      </c>
      <c r="J32" t="s">
        <v>61</v>
      </c>
      <c r="K32" t="s">
        <v>48</v>
      </c>
      <c r="L32" s="3">
        <v>13650000</v>
      </c>
      <c r="M32" s="4">
        <v>13065000</v>
      </c>
      <c r="N32" s="4">
        <v>585000</v>
      </c>
      <c r="O32" t="s">
        <v>62</v>
      </c>
      <c r="P32" t="s">
        <v>63</v>
      </c>
      <c r="Q32" t="s">
        <v>51</v>
      </c>
      <c r="R32">
        <v>0</v>
      </c>
      <c r="S32">
        <v>2</v>
      </c>
      <c r="T32">
        <v>0</v>
      </c>
      <c r="U32">
        <v>0</v>
      </c>
      <c r="V32">
        <v>0</v>
      </c>
      <c r="W32">
        <v>0</v>
      </c>
      <c r="X32">
        <v>120</v>
      </c>
      <c r="Y32">
        <v>-1</v>
      </c>
      <c r="Z32" t="s">
        <v>52</v>
      </c>
      <c r="AA32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13650000</v>
      </c>
      <c r="AB32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13065000</v>
      </c>
      <c r="AC32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585000</v>
      </c>
      <c r="AD32" s="5">
        <f>VALUE(FIXED((SLEP[[#This Row],[EjecutadoCLP]]/SLEP[[#This Row],[MontoCLP]]),4,TRUE))</f>
        <v>0.95709999999999995</v>
      </c>
      <c r="AE32" s="1">
        <f>IF(SLEP[[#This Row],[Termino]]=0,DATE(1992,10,11),SLEP[[#This Row],[Termino]]-SLEP[[#This Row],[Días de vigencia]])</f>
        <v>33768</v>
      </c>
      <c r="AF32" s="1">
        <f>IF(SLEP[[#This Row],[Días restantes]]&lt;1,DATE(1992,10,11),DATE(2025,8,8)+SLEP[[#This Row],[Días restantes]])</f>
        <v>33888</v>
      </c>
      <c r="AG32">
        <f ca="1">IF(SLEP[[#This Row],[Termino]]=0,0,SLEP[[#This Row],[Termino]]-TODAY())</f>
        <v>-12071</v>
      </c>
      <c r="AH32" s="7" t="str">
        <f ca="1">IF(SLEP[[#This Row],[Dias]]&gt;0,"Vigente","Vencido")</f>
        <v>Vencido</v>
      </c>
      <c r="AI32" t="str">
        <f>_xlfn.XLOOKUP(SLEP[[#This Row],[Source.Name]],Tabla3[Nombre archivo],Tabla3[BASESLEP],"N/A",0,1)</f>
        <v>Andalién Costa</v>
      </c>
      <c r="AJ32" t="s">
        <v>209</v>
      </c>
    </row>
    <row r="33" spans="1:36" x14ac:dyDescent="0.3">
      <c r="A33" t="s">
        <v>38</v>
      </c>
      <c r="B33" t="s">
        <v>84</v>
      </c>
      <c r="C33" t="s">
        <v>85</v>
      </c>
      <c r="D33" t="s">
        <v>86</v>
      </c>
      <c r="E33" t="s">
        <v>87</v>
      </c>
      <c r="F33" t="s">
        <v>88</v>
      </c>
      <c r="G33" t="s">
        <v>74</v>
      </c>
      <c r="H33" t="s">
        <v>45</v>
      </c>
      <c r="I33" t="s">
        <v>89</v>
      </c>
      <c r="J33" t="s">
        <v>61</v>
      </c>
      <c r="K33" t="s">
        <v>48</v>
      </c>
      <c r="L33" s="3">
        <v>68136460</v>
      </c>
      <c r="M33" s="4">
        <v>52185180</v>
      </c>
      <c r="N33" s="4">
        <v>15951280</v>
      </c>
      <c r="O33" t="s">
        <v>49</v>
      </c>
      <c r="P33" t="s">
        <v>90</v>
      </c>
      <c r="Q33" t="s">
        <v>51</v>
      </c>
      <c r="R33">
        <v>0</v>
      </c>
      <c r="S33">
        <v>1</v>
      </c>
      <c r="T33">
        <v>1</v>
      </c>
      <c r="U33">
        <v>0</v>
      </c>
      <c r="V33">
        <v>0</v>
      </c>
      <c r="W33">
        <v>0</v>
      </c>
      <c r="X33">
        <v>82</v>
      </c>
      <c r="Y33">
        <v>58</v>
      </c>
      <c r="Z33" t="s">
        <v>52</v>
      </c>
      <c r="AA33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68136460</v>
      </c>
      <c r="AB33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52185180</v>
      </c>
      <c r="AC33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15951280</v>
      </c>
      <c r="AD33" s="5">
        <f>VALUE(FIXED((SLEP[[#This Row],[EjecutadoCLP]]/SLEP[[#This Row],[MontoCLP]]),4,TRUE))</f>
        <v>0.76590000000000003</v>
      </c>
      <c r="AE33" s="1">
        <f>IF(SLEP[[#This Row],[Termino]]=0,DATE(1992,10,11),SLEP[[#This Row],[Termino]]-SLEP[[#This Row],[Días de vigencia]])</f>
        <v>45853</v>
      </c>
      <c r="AF33" s="1">
        <f>IF(SLEP[[#This Row],[Días restantes]]&lt;1,DATE(1992,10,11),DATE(2025,8,8)+SLEP[[#This Row],[Días restantes]])</f>
        <v>45935</v>
      </c>
      <c r="AG33">
        <f ca="1">IF(SLEP[[#This Row],[Termino]]=0,0,SLEP[[#This Row],[Termino]]-TODAY())</f>
        <v>-24</v>
      </c>
      <c r="AH33" s="7" t="str">
        <f ca="1">IF(SLEP[[#This Row],[Dias]]&gt;0,"Vigente","Vencido")</f>
        <v>Vencido</v>
      </c>
      <c r="AI33" t="str">
        <f>_xlfn.XLOOKUP(SLEP[[#This Row],[Source.Name]],Tabla3[Nombre archivo],Tabla3[BASESLEP],"N/A",0,1)</f>
        <v>Andalién Costa</v>
      </c>
      <c r="AJ33" t="s">
        <v>216</v>
      </c>
    </row>
    <row r="34" spans="1:36" x14ac:dyDescent="0.3">
      <c r="A34" t="s">
        <v>38</v>
      </c>
      <c r="B34" t="s">
        <v>92</v>
      </c>
      <c r="C34" t="s">
        <v>93</v>
      </c>
      <c r="D34" t="s">
        <v>94</v>
      </c>
      <c r="E34" t="s">
        <v>95</v>
      </c>
      <c r="F34" t="s">
        <v>96</v>
      </c>
      <c r="G34" t="s">
        <v>44</v>
      </c>
      <c r="H34" t="s">
        <v>45</v>
      </c>
      <c r="I34" t="s">
        <v>60</v>
      </c>
      <c r="J34" t="s">
        <v>61</v>
      </c>
      <c r="K34" t="s">
        <v>48</v>
      </c>
      <c r="L34" s="3">
        <v>120000000</v>
      </c>
      <c r="M34" s="4">
        <v>65092492</v>
      </c>
      <c r="N34" s="4">
        <v>54907508</v>
      </c>
      <c r="O34" t="s">
        <v>97</v>
      </c>
      <c r="P34" t="s">
        <v>98</v>
      </c>
      <c r="Q34" t="s">
        <v>64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319</v>
      </c>
      <c r="Y34">
        <v>95</v>
      </c>
      <c r="Z34" t="s">
        <v>65</v>
      </c>
      <c r="AA34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120000000</v>
      </c>
      <c r="AB34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65092492</v>
      </c>
      <c r="AC34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54907508</v>
      </c>
      <c r="AD34" s="5">
        <f>VALUE(FIXED((SLEP[[#This Row],[EjecutadoCLP]]/SLEP[[#This Row],[MontoCLP]]),4,TRUE))</f>
        <v>0.54239999999999999</v>
      </c>
      <c r="AE34" s="1">
        <f>IF(SLEP[[#This Row],[Termino]]=0,DATE(1992,10,11),SLEP[[#This Row],[Termino]]-SLEP[[#This Row],[Días de vigencia]])</f>
        <v>45653</v>
      </c>
      <c r="AF34" s="1">
        <f>IF(SLEP[[#This Row],[Días restantes]]&lt;1,DATE(1992,10,11),DATE(2025,8,8)+SLEP[[#This Row],[Días restantes]])</f>
        <v>45972</v>
      </c>
      <c r="AG34">
        <f ca="1">IF(SLEP[[#This Row],[Termino]]=0,0,SLEP[[#This Row],[Termino]]-TODAY())</f>
        <v>13</v>
      </c>
      <c r="AH34" s="7" t="str">
        <f ca="1">IF(SLEP[[#This Row],[Dias]]&gt;0,"Vigente","Vencido")</f>
        <v>Vigente</v>
      </c>
      <c r="AI34" t="str">
        <f>_xlfn.XLOOKUP(SLEP[[#This Row],[Source.Name]],Tabla3[Nombre archivo],Tabla3[BASESLEP],"N/A",0,1)</f>
        <v>Andalién Costa</v>
      </c>
      <c r="AJ34" t="s">
        <v>224</v>
      </c>
    </row>
    <row r="35" spans="1:36" x14ac:dyDescent="0.3">
      <c r="A35" t="s">
        <v>38</v>
      </c>
      <c r="B35" t="s">
        <v>141</v>
      </c>
      <c r="C35" t="s">
        <v>142</v>
      </c>
      <c r="D35" t="s">
        <v>143</v>
      </c>
      <c r="E35" t="s">
        <v>144</v>
      </c>
      <c r="F35" t="s">
        <v>145</v>
      </c>
      <c r="G35" t="s">
        <v>74</v>
      </c>
      <c r="H35" t="s">
        <v>45</v>
      </c>
      <c r="I35" t="s">
        <v>60</v>
      </c>
      <c r="J35" t="s">
        <v>47</v>
      </c>
      <c r="K35" t="s">
        <v>48</v>
      </c>
      <c r="L35" s="3">
        <v>26000000</v>
      </c>
      <c r="M35" s="4">
        <v>0</v>
      </c>
      <c r="N35" s="4">
        <v>26000000</v>
      </c>
      <c r="O35" t="s">
        <v>103</v>
      </c>
      <c r="P35" t="s">
        <v>2028</v>
      </c>
      <c r="Q35" t="s">
        <v>51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162</v>
      </c>
      <c r="Y35">
        <v>-1</v>
      </c>
      <c r="Z35" t="s">
        <v>52</v>
      </c>
      <c r="AA35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26000000</v>
      </c>
      <c r="AB35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0</v>
      </c>
      <c r="AC35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26000000</v>
      </c>
      <c r="AD35" s="5">
        <f>VALUE(FIXED((SLEP[[#This Row],[EjecutadoCLP]]/SLEP[[#This Row],[MontoCLP]]),4,TRUE))</f>
        <v>0</v>
      </c>
      <c r="AE35" s="1">
        <f>IF(SLEP[[#This Row],[Termino]]=0,DATE(1992,10,11),SLEP[[#This Row],[Termino]]-SLEP[[#This Row],[Días de vigencia]])</f>
        <v>33726</v>
      </c>
      <c r="AF35" s="1">
        <f>IF(SLEP[[#This Row],[Días restantes]]&lt;1,DATE(1992,10,11),DATE(2025,8,8)+SLEP[[#This Row],[Días restantes]])</f>
        <v>33888</v>
      </c>
      <c r="AG35">
        <f ca="1">IF(SLEP[[#This Row],[Termino]]=0,0,SLEP[[#This Row],[Termino]]-TODAY())</f>
        <v>-12071</v>
      </c>
      <c r="AH35" s="7" t="str">
        <f ca="1">IF(SLEP[[#This Row],[Dias]]&gt;0,"Vigente","Vencido")</f>
        <v>Vencido</v>
      </c>
      <c r="AI35" t="str">
        <f>_xlfn.XLOOKUP(SLEP[[#This Row],[Source.Name]],Tabla3[Nombre archivo],Tabla3[BASESLEP],"N/A",0,1)</f>
        <v>Andalién Costa</v>
      </c>
      <c r="AJ35" t="s">
        <v>233</v>
      </c>
    </row>
    <row r="36" spans="1:36" x14ac:dyDescent="0.3">
      <c r="A36" t="s">
        <v>38</v>
      </c>
      <c r="B36" t="s">
        <v>147</v>
      </c>
      <c r="C36" t="s">
        <v>142</v>
      </c>
      <c r="D36" t="s">
        <v>143</v>
      </c>
      <c r="E36" t="s">
        <v>72</v>
      </c>
      <c r="F36" t="s">
        <v>73</v>
      </c>
      <c r="G36" t="s">
        <v>74</v>
      </c>
      <c r="H36" t="s">
        <v>45</v>
      </c>
      <c r="I36" t="s">
        <v>60</v>
      </c>
      <c r="J36" t="s">
        <v>47</v>
      </c>
      <c r="K36" t="s">
        <v>48</v>
      </c>
      <c r="L36" s="3">
        <v>80752000</v>
      </c>
      <c r="M36" s="4">
        <v>0</v>
      </c>
      <c r="N36" s="4">
        <v>80752000</v>
      </c>
      <c r="O36" t="s">
        <v>103</v>
      </c>
      <c r="P36" t="s">
        <v>2028</v>
      </c>
      <c r="Q36" t="s">
        <v>51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162</v>
      </c>
      <c r="Y36">
        <v>-1</v>
      </c>
      <c r="Z36" t="s">
        <v>52</v>
      </c>
      <c r="AA36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80752000</v>
      </c>
      <c r="AB36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0</v>
      </c>
      <c r="AC36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80752000</v>
      </c>
      <c r="AD36" s="5">
        <f>VALUE(FIXED((SLEP[[#This Row],[EjecutadoCLP]]/SLEP[[#This Row],[MontoCLP]]),4,TRUE))</f>
        <v>0</v>
      </c>
      <c r="AE36" s="1">
        <f>IF(SLEP[[#This Row],[Termino]]=0,DATE(1992,10,11),SLEP[[#This Row],[Termino]]-SLEP[[#This Row],[Días de vigencia]])</f>
        <v>33726</v>
      </c>
      <c r="AF36" s="1">
        <f>IF(SLEP[[#This Row],[Días restantes]]&lt;1,DATE(1992,10,11),DATE(2025,8,8)+SLEP[[#This Row],[Días restantes]])</f>
        <v>33888</v>
      </c>
      <c r="AG36">
        <f ca="1">IF(SLEP[[#This Row],[Termino]]=0,0,SLEP[[#This Row],[Termino]]-TODAY())</f>
        <v>-12071</v>
      </c>
      <c r="AH36" s="7" t="str">
        <f ca="1">IF(SLEP[[#This Row],[Dias]]&gt;0,"Vigente","Vencido")</f>
        <v>Vencido</v>
      </c>
      <c r="AI36" t="str">
        <f>_xlfn.XLOOKUP(SLEP[[#This Row],[Source.Name]],Tabla3[Nombre archivo],Tabla3[BASESLEP],"N/A",0,1)</f>
        <v>Andalién Costa</v>
      </c>
      <c r="AJ36" t="s">
        <v>240</v>
      </c>
    </row>
    <row r="37" spans="1:36" x14ac:dyDescent="0.3">
      <c r="A37" t="s">
        <v>38</v>
      </c>
      <c r="B37" t="s">
        <v>168</v>
      </c>
      <c r="C37" t="s">
        <v>142</v>
      </c>
      <c r="D37" t="s">
        <v>143</v>
      </c>
      <c r="E37" t="s">
        <v>58</v>
      </c>
      <c r="F37" t="s">
        <v>59</v>
      </c>
      <c r="G37" t="s">
        <v>74</v>
      </c>
      <c r="H37" t="s">
        <v>45</v>
      </c>
      <c r="I37" t="s">
        <v>60</v>
      </c>
      <c r="J37" t="s">
        <v>47</v>
      </c>
      <c r="K37" t="s">
        <v>48</v>
      </c>
      <c r="L37" s="3">
        <v>59032000</v>
      </c>
      <c r="M37" s="4">
        <v>0</v>
      </c>
      <c r="N37" s="4">
        <v>59032000</v>
      </c>
      <c r="O37" t="s">
        <v>103</v>
      </c>
      <c r="P37" t="s">
        <v>2028</v>
      </c>
      <c r="Q37" t="s">
        <v>51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162</v>
      </c>
      <c r="Y37">
        <v>-1</v>
      </c>
      <c r="Z37" t="s">
        <v>52</v>
      </c>
      <c r="AA37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59032000</v>
      </c>
      <c r="AB37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0</v>
      </c>
      <c r="AC37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59032000</v>
      </c>
      <c r="AD37" s="5">
        <f>VALUE(FIXED((SLEP[[#This Row],[EjecutadoCLP]]/SLEP[[#This Row],[MontoCLP]]),4,TRUE))</f>
        <v>0</v>
      </c>
      <c r="AE37" s="1">
        <f>IF(SLEP[[#This Row],[Termino]]=0,DATE(1992,10,11),SLEP[[#This Row],[Termino]]-SLEP[[#This Row],[Días de vigencia]])</f>
        <v>33726</v>
      </c>
      <c r="AF37" s="1">
        <f>IF(SLEP[[#This Row],[Días restantes]]&lt;1,DATE(1992,10,11),DATE(2025,8,8)+SLEP[[#This Row],[Días restantes]])</f>
        <v>33888</v>
      </c>
      <c r="AG37">
        <f ca="1">IF(SLEP[[#This Row],[Termino]]=0,0,SLEP[[#This Row],[Termino]]-TODAY())</f>
        <v>-12071</v>
      </c>
      <c r="AH37" s="7" t="str">
        <f ca="1">IF(SLEP[[#This Row],[Dias]]&gt;0,"Vigente","Vencido")</f>
        <v>Vencido</v>
      </c>
      <c r="AI37" t="str">
        <f>_xlfn.XLOOKUP(SLEP[[#This Row],[Source.Name]],Tabla3[Nombre archivo],Tabla3[BASESLEP],"N/A",0,1)</f>
        <v>Andalién Costa</v>
      </c>
      <c r="AJ37" t="s">
        <v>248</v>
      </c>
    </row>
    <row r="38" spans="1:36" x14ac:dyDescent="0.3">
      <c r="A38" t="s">
        <v>38</v>
      </c>
      <c r="B38" t="s">
        <v>171</v>
      </c>
      <c r="C38" t="s">
        <v>142</v>
      </c>
      <c r="D38" t="s">
        <v>143</v>
      </c>
      <c r="E38" t="s">
        <v>77</v>
      </c>
      <c r="F38" t="s">
        <v>78</v>
      </c>
      <c r="G38" t="s">
        <v>44</v>
      </c>
      <c r="H38" t="s">
        <v>45</v>
      </c>
      <c r="I38" t="s">
        <v>60</v>
      </c>
      <c r="J38" t="s">
        <v>47</v>
      </c>
      <c r="K38" t="s">
        <v>48</v>
      </c>
      <c r="L38" s="3">
        <v>25700000</v>
      </c>
      <c r="M38" s="4">
        <v>0</v>
      </c>
      <c r="N38" s="4">
        <v>25700000</v>
      </c>
      <c r="O38" t="s">
        <v>103</v>
      </c>
      <c r="P38" t="s">
        <v>2028</v>
      </c>
      <c r="Q38" t="s">
        <v>51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162</v>
      </c>
      <c r="Y38">
        <v>-1</v>
      </c>
      <c r="Z38" t="s">
        <v>52</v>
      </c>
      <c r="AA38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25700000</v>
      </c>
      <c r="AB38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0</v>
      </c>
      <c r="AC38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25700000</v>
      </c>
      <c r="AD38" s="5">
        <f>VALUE(FIXED((SLEP[[#This Row],[EjecutadoCLP]]/SLEP[[#This Row],[MontoCLP]]),4,TRUE))</f>
        <v>0</v>
      </c>
      <c r="AE38" s="1">
        <f>IF(SLEP[[#This Row],[Termino]]=0,DATE(1992,10,11),SLEP[[#This Row],[Termino]]-SLEP[[#This Row],[Días de vigencia]])</f>
        <v>33726</v>
      </c>
      <c r="AF38" s="1">
        <f>IF(SLEP[[#This Row],[Días restantes]]&lt;1,DATE(1992,10,11),DATE(2025,8,8)+SLEP[[#This Row],[Días restantes]])</f>
        <v>33888</v>
      </c>
      <c r="AG38">
        <f ca="1">IF(SLEP[[#This Row],[Termino]]=0,0,SLEP[[#This Row],[Termino]]-TODAY())</f>
        <v>-12071</v>
      </c>
      <c r="AH38" s="7" t="str">
        <f ca="1">IF(SLEP[[#This Row],[Dias]]&gt;0,"Vigente","Vencido")</f>
        <v>Vencido</v>
      </c>
      <c r="AI38" t="str">
        <f>_xlfn.XLOOKUP(SLEP[[#This Row],[Source.Name]],Tabla3[Nombre archivo],Tabla3[BASESLEP],"N/A",0,1)</f>
        <v>Andalién Costa</v>
      </c>
      <c r="AJ38" t="s">
        <v>257</v>
      </c>
    </row>
    <row r="39" spans="1:36" x14ac:dyDescent="0.3">
      <c r="A39" t="s">
        <v>38</v>
      </c>
      <c r="B39" t="s">
        <v>164</v>
      </c>
      <c r="C39" t="s">
        <v>142</v>
      </c>
      <c r="D39" t="s">
        <v>154</v>
      </c>
      <c r="E39" t="s">
        <v>165</v>
      </c>
      <c r="F39" t="s">
        <v>166</v>
      </c>
      <c r="G39" t="s">
        <v>44</v>
      </c>
      <c r="H39" t="s">
        <v>45</v>
      </c>
      <c r="I39" t="s">
        <v>60</v>
      </c>
      <c r="J39" t="s">
        <v>47</v>
      </c>
      <c r="K39" t="s">
        <v>48</v>
      </c>
      <c r="L39" s="3">
        <v>140680400</v>
      </c>
      <c r="M39" s="4">
        <v>0</v>
      </c>
      <c r="N39" s="4">
        <v>140680400</v>
      </c>
      <c r="O39" t="s">
        <v>103</v>
      </c>
      <c r="P39" t="s">
        <v>104</v>
      </c>
      <c r="Q39" t="s">
        <v>64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289</v>
      </c>
      <c r="Y39">
        <v>52</v>
      </c>
      <c r="Z39" t="s">
        <v>65</v>
      </c>
      <c r="AA39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140680400</v>
      </c>
      <c r="AB39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0</v>
      </c>
      <c r="AC39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140680400</v>
      </c>
      <c r="AD39" s="5">
        <f>VALUE(FIXED((SLEP[[#This Row],[EjecutadoCLP]]/SLEP[[#This Row],[MontoCLP]]),4,TRUE))</f>
        <v>0</v>
      </c>
      <c r="AE39" s="1">
        <f>IF(SLEP[[#This Row],[Termino]]=0,DATE(1992,10,11),SLEP[[#This Row],[Termino]]-SLEP[[#This Row],[Días de vigencia]])</f>
        <v>45640</v>
      </c>
      <c r="AF39" s="1">
        <f>IF(SLEP[[#This Row],[Días restantes]]&lt;1,DATE(1992,10,11),DATE(2025,8,8)+SLEP[[#This Row],[Días restantes]])</f>
        <v>45929</v>
      </c>
      <c r="AG39">
        <f ca="1">IF(SLEP[[#This Row],[Termino]]=0,0,SLEP[[#This Row],[Termino]]-TODAY())</f>
        <v>-30</v>
      </c>
      <c r="AH39" s="7" t="str">
        <f ca="1">IF(SLEP[[#This Row],[Dias]]&gt;0,"Vigente","Vencido")</f>
        <v>Vencido</v>
      </c>
      <c r="AI39" t="str">
        <f>_xlfn.XLOOKUP(SLEP[[#This Row],[Source.Name]],Tabla3[Nombre archivo],Tabla3[BASESLEP],"N/A",0,1)</f>
        <v>Andalién Costa</v>
      </c>
      <c r="AJ39" t="s">
        <v>264</v>
      </c>
    </row>
    <row r="40" spans="1:36" x14ac:dyDescent="0.3">
      <c r="A40" t="s">
        <v>38</v>
      </c>
      <c r="B40" t="s">
        <v>158</v>
      </c>
      <c r="C40" t="s">
        <v>142</v>
      </c>
      <c r="D40" t="s">
        <v>154</v>
      </c>
      <c r="E40" t="s">
        <v>133</v>
      </c>
      <c r="F40" t="s">
        <v>134</v>
      </c>
      <c r="G40" t="s">
        <v>44</v>
      </c>
      <c r="H40" t="s">
        <v>45</v>
      </c>
      <c r="I40" t="s">
        <v>60</v>
      </c>
      <c r="J40" t="s">
        <v>47</v>
      </c>
      <c r="K40" t="s">
        <v>48</v>
      </c>
      <c r="L40" s="3">
        <v>22560000</v>
      </c>
      <c r="M40" s="4">
        <v>0</v>
      </c>
      <c r="N40" s="4">
        <v>22560000</v>
      </c>
      <c r="O40" t="s">
        <v>103</v>
      </c>
      <c r="P40" t="s">
        <v>104</v>
      </c>
      <c r="Q40" t="s">
        <v>64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289</v>
      </c>
      <c r="Y40">
        <v>52</v>
      </c>
      <c r="Z40" t="s">
        <v>65</v>
      </c>
      <c r="AA40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22560000</v>
      </c>
      <c r="AB40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0</v>
      </c>
      <c r="AC40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22560000</v>
      </c>
      <c r="AD40" s="5">
        <f>VALUE(FIXED((SLEP[[#This Row],[EjecutadoCLP]]/SLEP[[#This Row],[MontoCLP]]),4,TRUE))</f>
        <v>0</v>
      </c>
      <c r="AE40" s="1">
        <f>IF(SLEP[[#This Row],[Termino]]=0,DATE(1992,10,11),SLEP[[#This Row],[Termino]]-SLEP[[#This Row],[Días de vigencia]])</f>
        <v>45640</v>
      </c>
      <c r="AF40" s="1">
        <f>IF(SLEP[[#This Row],[Días restantes]]&lt;1,DATE(1992,10,11),DATE(2025,8,8)+SLEP[[#This Row],[Días restantes]])</f>
        <v>45929</v>
      </c>
      <c r="AG40">
        <f ca="1">IF(SLEP[[#This Row],[Termino]]=0,0,SLEP[[#This Row],[Termino]]-TODAY())</f>
        <v>-30</v>
      </c>
      <c r="AH40" s="7" t="str">
        <f ca="1">IF(SLEP[[#This Row],[Dias]]&gt;0,"Vigente","Vencido")</f>
        <v>Vencido</v>
      </c>
      <c r="AI40" t="str">
        <f>_xlfn.XLOOKUP(SLEP[[#This Row],[Source.Name]],Tabla3[Nombre archivo],Tabla3[BASESLEP],"N/A",0,1)</f>
        <v>Andalién Costa</v>
      </c>
      <c r="AJ40" t="s">
        <v>275</v>
      </c>
    </row>
    <row r="41" spans="1:36" x14ac:dyDescent="0.3">
      <c r="A41" t="s">
        <v>38</v>
      </c>
      <c r="B41" t="s">
        <v>160</v>
      </c>
      <c r="C41" t="s">
        <v>142</v>
      </c>
      <c r="D41" t="s">
        <v>154</v>
      </c>
      <c r="E41" t="s">
        <v>161</v>
      </c>
      <c r="F41" t="s">
        <v>162</v>
      </c>
      <c r="G41" t="s">
        <v>44</v>
      </c>
      <c r="H41" t="s">
        <v>45</v>
      </c>
      <c r="I41" t="s">
        <v>60</v>
      </c>
      <c r="J41" t="s">
        <v>47</v>
      </c>
      <c r="K41" t="s">
        <v>48</v>
      </c>
      <c r="L41" s="3">
        <v>20680000</v>
      </c>
      <c r="M41" s="4">
        <v>0</v>
      </c>
      <c r="N41" s="4">
        <v>20680000</v>
      </c>
      <c r="O41" t="s">
        <v>103</v>
      </c>
      <c r="P41" t="s">
        <v>104</v>
      </c>
      <c r="Q41" t="s">
        <v>64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289</v>
      </c>
      <c r="Y41">
        <v>52</v>
      </c>
      <c r="Z41" t="s">
        <v>65</v>
      </c>
      <c r="AA41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20680000</v>
      </c>
      <c r="AB41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0</v>
      </c>
      <c r="AC41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20680000</v>
      </c>
      <c r="AD41" s="5">
        <f>VALUE(FIXED((SLEP[[#This Row],[EjecutadoCLP]]/SLEP[[#This Row],[MontoCLP]]),4,TRUE))</f>
        <v>0</v>
      </c>
      <c r="AE41" s="1">
        <f>IF(SLEP[[#This Row],[Termino]]=0,DATE(1992,10,11),SLEP[[#This Row],[Termino]]-SLEP[[#This Row],[Días de vigencia]])</f>
        <v>45640</v>
      </c>
      <c r="AF41" s="1">
        <f>IF(SLEP[[#This Row],[Días restantes]]&lt;1,DATE(1992,10,11),DATE(2025,8,8)+SLEP[[#This Row],[Días restantes]])</f>
        <v>45929</v>
      </c>
      <c r="AG41">
        <f ca="1">IF(SLEP[[#This Row],[Termino]]=0,0,SLEP[[#This Row],[Termino]]-TODAY())</f>
        <v>-30</v>
      </c>
      <c r="AH41" s="7" t="str">
        <f ca="1">IF(SLEP[[#This Row],[Dias]]&gt;0,"Vigente","Vencido")</f>
        <v>Vencido</v>
      </c>
      <c r="AI41" t="str">
        <f>_xlfn.XLOOKUP(SLEP[[#This Row],[Source.Name]],Tabla3[Nombre archivo],Tabla3[BASESLEP],"N/A",0,1)</f>
        <v>Andalién Costa</v>
      </c>
      <c r="AJ41" t="s">
        <v>282</v>
      </c>
    </row>
    <row r="42" spans="1:36" x14ac:dyDescent="0.3">
      <c r="A42" t="s">
        <v>38</v>
      </c>
      <c r="B42" t="s">
        <v>149</v>
      </c>
      <c r="C42" t="s">
        <v>142</v>
      </c>
      <c r="D42" t="s">
        <v>143</v>
      </c>
      <c r="E42" t="s">
        <v>150</v>
      </c>
      <c r="F42" t="s">
        <v>151</v>
      </c>
      <c r="G42" t="s">
        <v>74</v>
      </c>
      <c r="H42" t="s">
        <v>45</v>
      </c>
      <c r="I42" t="s">
        <v>60</v>
      </c>
      <c r="J42" t="s">
        <v>47</v>
      </c>
      <c r="K42" t="s">
        <v>48</v>
      </c>
      <c r="L42" s="3">
        <v>23900000</v>
      </c>
      <c r="M42" s="4">
        <v>0</v>
      </c>
      <c r="N42" s="4">
        <v>23900000</v>
      </c>
      <c r="O42" t="s">
        <v>103</v>
      </c>
      <c r="P42" t="s">
        <v>104</v>
      </c>
      <c r="Q42" t="s">
        <v>64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289</v>
      </c>
      <c r="Y42">
        <v>52</v>
      </c>
      <c r="Z42" t="s">
        <v>65</v>
      </c>
      <c r="AA42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23900000</v>
      </c>
      <c r="AB42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0</v>
      </c>
      <c r="AC42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23900000</v>
      </c>
      <c r="AD42" s="5">
        <f>VALUE(FIXED((SLEP[[#This Row],[EjecutadoCLP]]/SLEP[[#This Row],[MontoCLP]]),4,TRUE))</f>
        <v>0</v>
      </c>
      <c r="AE42" s="1">
        <f>IF(SLEP[[#This Row],[Termino]]=0,DATE(1992,10,11),SLEP[[#This Row],[Termino]]-SLEP[[#This Row],[Días de vigencia]])</f>
        <v>45640</v>
      </c>
      <c r="AF42" s="1">
        <f>IF(SLEP[[#This Row],[Días restantes]]&lt;1,DATE(1992,10,11),DATE(2025,8,8)+SLEP[[#This Row],[Días restantes]])</f>
        <v>45929</v>
      </c>
      <c r="AG42">
        <f ca="1">IF(SLEP[[#This Row],[Termino]]=0,0,SLEP[[#This Row],[Termino]]-TODAY())</f>
        <v>-30</v>
      </c>
      <c r="AH42" s="7" t="str">
        <f ca="1">IF(SLEP[[#This Row],[Dias]]&gt;0,"Vigente","Vencido")</f>
        <v>Vencido</v>
      </c>
      <c r="AI42" t="str">
        <f>_xlfn.XLOOKUP(SLEP[[#This Row],[Source.Name]],Tabla3[Nombre archivo],Tabla3[BASESLEP],"N/A",0,1)</f>
        <v>Andalién Costa</v>
      </c>
      <c r="AJ42" t="s">
        <v>289</v>
      </c>
    </row>
    <row r="43" spans="1:36" x14ac:dyDescent="0.3">
      <c r="A43" t="s">
        <v>38</v>
      </c>
      <c r="B43" t="s">
        <v>153</v>
      </c>
      <c r="C43" t="s">
        <v>142</v>
      </c>
      <c r="D43" t="s">
        <v>154</v>
      </c>
      <c r="E43" t="s">
        <v>155</v>
      </c>
      <c r="F43" t="s">
        <v>156</v>
      </c>
      <c r="G43" t="s">
        <v>44</v>
      </c>
      <c r="H43" t="s">
        <v>45</v>
      </c>
      <c r="I43" t="s">
        <v>60</v>
      </c>
      <c r="J43" t="s">
        <v>47</v>
      </c>
      <c r="K43" t="s">
        <v>48</v>
      </c>
      <c r="L43" s="3">
        <v>146640000</v>
      </c>
      <c r="M43" s="4">
        <v>0</v>
      </c>
      <c r="N43" s="4">
        <v>146640000</v>
      </c>
      <c r="O43" t="s">
        <v>103</v>
      </c>
      <c r="P43" t="s">
        <v>104</v>
      </c>
      <c r="Q43" t="s">
        <v>64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289</v>
      </c>
      <c r="Y43">
        <v>52</v>
      </c>
      <c r="Z43" t="s">
        <v>65</v>
      </c>
      <c r="AA43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146640000</v>
      </c>
      <c r="AB43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0</v>
      </c>
      <c r="AC43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146640000</v>
      </c>
      <c r="AD43" s="5">
        <f>VALUE(FIXED((SLEP[[#This Row],[EjecutadoCLP]]/SLEP[[#This Row],[MontoCLP]]),4,TRUE))</f>
        <v>0</v>
      </c>
      <c r="AE43" s="1">
        <f>IF(SLEP[[#This Row],[Termino]]=0,DATE(1992,10,11),SLEP[[#This Row],[Termino]]-SLEP[[#This Row],[Días de vigencia]])</f>
        <v>45640</v>
      </c>
      <c r="AF43" s="1">
        <f>IF(SLEP[[#This Row],[Días restantes]]&lt;1,DATE(1992,10,11),DATE(2025,8,8)+SLEP[[#This Row],[Días restantes]])</f>
        <v>45929</v>
      </c>
      <c r="AG43">
        <f ca="1">IF(SLEP[[#This Row],[Termino]]=0,0,SLEP[[#This Row],[Termino]]-TODAY())</f>
        <v>-30</v>
      </c>
      <c r="AH43" s="7" t="str">
        <f ca="1">IF(SLEP[[#This Row],[Dias]]&gt;0,"Vigente","Vencido")</f>
        <v>Vencido</v>
      </c>
      <c r="AI43" t="str">
        <f>_xlfn.XLOOKUP(SLEP[[#This Row],[Source.Name]],Tabla3[Nombre archivo],Tabla3[BASESLEP],"N/A",0,1)</f>
        <v>Andalién Costa</v>
      </c>
      <c r="AJ43" t="s">
        <v>297</v>
      </c>
    </row>
    <row r="44" spans="1:36" x14ac:dyDescent="0.3">
      <c r="A44" t="s">
        <v>38</v>
      </c>
      <c r="B44" t="s">
        <v>124</v>
      </c>
      <c r="C44" t="s">
        <v>125</v>
      </c>
      <c r="D44" t="s">
        <v>126</v>
      </c>
      <c r="E44" t="s">
        <v>127</v>
      </c>
      <c r="F44" t="s">
        <v>128</v>
      </c>
      <c r="G44" t="s">
        <v>44</v>
      </c>
      <c r="H44" t="s">
        <v>45</v>
      </c>
      <c r="I44" t="s">
        <v>60</v>
      </c>
      <c r="J44" t="s">
        <v>61</v>
      </c>
      <c r="K44" t="s">
        <v>48</v>
      </c>
      <c r="L44" s="3">
        <v>2755000</v>
      </c>
      <c r="M44" s="4">
        <v>2755000</v>
      </c>
      <c r="N44" s="4">
        <v>0</v>
      </c>
      <c r="O44" t="s">
        <v>103</v>
      </c>
      <c r="P44" t="s">
        <v>2028</v>
      </c>
      <c r="Q44" t="s">
        <v>51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162</v>
      </c>
      <c r="Y44">
        <v>-51</v>
      </c>
      <c r="Z44" t="s">
        <v>52</v>
      </c>
      <c r="AA44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2755000</v>
      </c>
      <c r="AB44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2755000</v>
      </c>
      <c r="AC44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0</v>
      </c>
      <c r="AD44" s="5">
        <f>VALUE(FIXED((SLEP[[#This Row],[EjecutadoCLP]]/SLEP[[#This Row],[MontoCLP]]),4,TRUE))</f>
        <v>1</v>
      </c>
      <c r="AE44" s="1">
        <f>IF(SLEP[[#This Row],[Termino]]=0,DATE(1992,10,11),SLEP[[#This Row],[Termino]]-SLEP[[#This Row],[Días de vigencia]])</f>
        <v>33726</v>
      </c>
      <c r="AF44" s="1">
        <f>IF(SLEP[[#This Row],[Días restantes]]&lt;1,DATE(1992,10,11),DATE(2025,8,8)+SLEP[[#This Row],[Días restantes]])</f>
        <v>33888</v>
      </c>
      <c r="AG44">
        <f ca="1">IF(SLEP[[#This Row],[Termino]]=0,0,SLEP[[#This Row],[Termino]]-TODAY())</f>
        <v>-12071</v>
      </c>
      <c r="AH44" s="7" t="str">
        <f ca="1">IF(SLEP[[#This Row],[Dias]]&gt;0,"Vigente","Vencido")</f>
        <v>Vencido</v>
      </c>
      <c r="AI44" t="str">
        <f>_xlfn.XLOOKUP(SLEP[[#This Row],[Source.Name]],Tabla3[Nombre archivo],Tabla3[BASESLEP],"N/A",0,1)</f>
        <v>Andalién Costa</v>
      </c>
      <c r="AJ44" t="s">
        <v>304</v>
      </c>
    </row>
    <row r="45" spans="1:36" x14ac:dyDescent="0.3">
      <c r="A45" t="s">
        <v>38</v>
      </c>
      <c r="B45" t="s">
        <v>130</v>
      </c>
      <c r="C45" t="s">
        <v>131</v>
      </c>
      <c r="D45" t="s">
        <v>132</v>
      </c>
      <c r="E45" t="s">
        <v>133</v>
      </c>
      <c r="F45" t="s">
        <v>134</v>
      </c>
      <c r="G45" t="s">
        <v>44</v>
      </c>
      <c r="H45" t="s">
        <v>45</v>
      </c>
      <c r="I45" t="s">
        <v>60</v>
      </c>
      <c r="J45" t="s">
        <v>61</v>
      </c>
      <c r="K45" t="s">
        <v>48</v>
      </c>
      <c r="L45" s="3">
        <v>2565000</v>
      </c>
      <c r="M45" s="4">
        <v>2565000</v>
      </c>
      <c r="N45" s="4">
        <v>0</v>
      </c>
      <c r="O45" t="s">
        <v>103</v>
      </c>
      <c r="P45" t="s">
        <v>2028</v>
      </c>
      <c r="Q45" t="s">
        <v>51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162</v>
      </c>
      <c r="Y45">
        <v>-51</v>
      </c>
      <c r="Z45" t="s">
        <v>52</v>
      </c>
      <c r="AA45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2565000</v>
      </c>
      <c r="AB45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2565000</v>
      </c>
      <c r="AC45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0</v>
      </c>
      <c r="AD45" s="5">
        <f>VALUE(FIXED((SLEP[[#This Row],[EjecutadoCLP]]/SLEP[[#This Row],[MontoCLP]]),4,TRUE))</f>
        <v>1</v>
      </c>
      <c r="AE45" s="1">
        <f>IF(SLEP[[#This Row],[Termino]]=0,DATE(1992,10,11),SLEP[[#This Row],[Termino]]-SLEP[[#This Row],[Días de vigencia]])</f>
        <v>33726</v>
      </c>
      <c r="AF45" s="1">
        <f>IF(SLEP[[#This Row],[Días restantes]]&lt;1,DATE(1992,10,11),DATE(2025,8,8)+SLEP[[#This Row],[Días restantes]])</f>
        <v>33888</v>
      </c>
      <c r="AG45">
        <f ca="1">IF(SLEP[[#This Row],[Termino]]=0,0,SLEP[[#This Row],[Termino]]-TODAY())</f>
        <v>-12071</v>
      </c>
      <c r="AH45" s="7" t="str">
        <f ca="1">IF(SLEP[[#This Row],[Dias]]&gt;0,"Vigente","Vencido")</f>
        <v>Vencido</v>
      </c>
      <c r="AI45" t="str">
        <f>_xlfn.XLOOKUP(SLEP[[#This Row],[Source.Name]],Tabla3[Nombre archivo],Tabla3[BASESLEP],"N/A",0,1)</f>
        <v>Andalién Costa</v>
      </c>
      <c r="AJ45" t="s">
        <v>311</v>
      </c>
    </row>
    <row r="46" spans="1:36" x14ac:dyDescent="0.3">
      <c r="A46" t="s">
        <v>38</v>
      </c>
      <c r="B46" t="s">
        <v>8239</v>
      </c>
      <c r="C46" t="s">
        <v>111</v>
      </c>
      <c r="D46" t="s">
        <v>8240</v>
      </c>
      <c r="E46" t="s">
        <v>81</v>
      </c>
      <c r="F46" t="s">
        <v>82</v>
      </c>
      <c r="G46" t="s">
        <v>44</v>
      </c>
      <c r="H46" t="s">
        <v>45</v>
      </c>
      <c r="I46" t="s">
        <v>60</v>
      </c>
      <c r="J46" t="s">
        <v>61</v>
      </c>
      <c r="K46" t="s">
        <v>48</v>
      </c>
      <c r="L46" s="3">
        <v>4845000</v>
      </c>
      <c r="M46" s="4">
        <v>4845000</v>
      </c>
      <c r="N46" s="4">
        <v>0</v>
      </c>
      <c r="O46" t="s">
        <v>103</v>
      </c>
      <c r="P46" t="s">
        <v>2028</v>
      </c>
      <c r="Q46" t="s">
        <v>51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162</v>
      </c>
      <c r="Y46">
        <v>-54</v>
      </c>
      <c r="Z46" t="s">
        <v>52</v>
      </c>
      <c r="AA46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4845000</v>
      </c>
      <c r="AB46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4845000</v>
      </c>
      <c r="AC46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0</v>
      </c>
      <c r="AD46" s="5">
        <f>VALUE(FIXED((SLEP[[#This Row],[EjecutadoCLP]]/SLEP[[#This Row],[MontoCLP]]),4,TRUE))</f>
        <v>1</v>
      </c>
      <c r="AE46" s="1">
        <f>IF(SLEP[[#This Row],[Termino]]=0,DATE(1992,10,11),SLEP[[#This Row],[Termino]]-SLEP[[#This Row],[Días de vigencia]])</f>
        <v>33726</v>
      </c>
      <c r="AF46" s="1">
        <f>IF(SLEP[[#This Row],[Días restantes]]&lt;1,DATE(1992,10,11),DATE(2025,8,8)+SLEP[[#This Row],[Días restantes]])</f>
        <v>33888</v>
      </c>
      <c r="AG46">
        <f ca="1">IF(SLEP[[#This Row],[Termino]]=0,0,SLEP[[#This Row],[Termino]]-TODAY())</f>
        <v>-12071</v>
      </c>
      <c r="AH46" s="7" t="str">
        <f ca="1">IF(SLEP[[#This Row],[Dias]]&gt;0,"Vigente","Vencido")</f>
        <v>Vencido</v>
      </c>
      <c r="AI46" t="str">
        <f>_xlfn.XLOOKUP(SLEP[[#This Row],[Source.Name]],Tabla3[Nombre archivo],Tabla3[BASESLEP],"N/A",0,1)</f>
        <v>Andalién Costa</v>
      </c>
      <c r="AJ46" t="s">
        <v>318</v>
      </c>
    </row>
    <row r="47" spans="1:36" x14ac:dyDescent="0.3">
      <c r="A47" t="s">
        <v>38</v>
      </c>
      <c r="B47" t="s">
        <v>136</v>
      </c>
      <c r="C47" t="s">
        <v>137</v>
      </c>
      <c r="D47" t="s">
        <v>138</v>
      </c>
      <c r="E47" t="s">
        <v>81</v>
      </c>
      <c r="F47" t="s">
        <v>82</v>
      </c>
      <c r="G47" t="s">
        <v>44</v>
      </c>
      <c r="H47" t="s">
        <v>45</v>
      </c>
      <c r="I47" t="s">
        <v>60</v>
      </c>
      <c r="J47" t="s">
        <v>61</v>
      </c>
      <c r="K47" t="s">
        <v>48</v>
      </c>
      <c r="L47" s="3">
        <v>86688000</v>
      </c>
      <c r="M47" s="4">
        <v>83664000</v>
      </c>
      <c r="N47" s="4">
        <v>3024000</v>
      </c>
      <c r="O47" t="s">
        <v>103</v>
      </c>
      <c r="P47" t="s">
        <v>139</v>
      </c>
      <c r="Q47" t="s">
        <v>51</v>
      </c>
      <c r="R47">
        <v>0</v>
      </c>
      <c r="S47">
        <v>1</v>
      </c>
      <c r="T47">
        <v>1</v>
      </c>
      <c r="U47">
        <v>0</v>
      </c>
      <c r="V47">
        <v>0</v>
      </c>
      <c r="W47">
        <v>0</v>
      </c>
      <c r="X47">
        <v>145</v>
      </c>
      <c r="Y47">
        <v>-1</v>
      </c>
      <c r="Z47" t="s">
        <v>52</v>
      </c>
      <c r="AA47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86688000</v>
      </c>
      <c r="AB47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83664000</v>
      </c>
      <c r="AC47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3024000</v>
      </c>
      <c r="AD47" s="5">
        <f>VALUE(FIXED((SLEP[[#This Row],[EjecutadoCLP]]/SLEP[[#This Row],[MontoCLP]]),4,TRUE))</f>
        <v>0.96509999999999996</v>
      </c>
      <c r="AE47" s="1">
        <f>IF(SLEP[[#This Row],[Termino]]=0,DATE(1992,10,11),SLEP[[#This Row],[Termino]]-SLEP[[#This Row],[Días de vigencia]])</f>
        <v>33743</v>
      </c>
      <c r="AF47" s="1">
        <f>IF(SLEP[[#This Row],[Días restantes]]&lt;1,DATE(1992,10,11),DATE(2025,8,8)+SLEP[[#This Row],[Días restantes]])</f>
        <v>33888</v>
      </c>
      <c r="AG47">
        <f ca="1">IF(SLEP[[#This Row],[Termino]]=0,0,SLEP[[#This Row],[Termino]]-TODAY())</f>
        <v>-12071</v>
      </c>
      <c r="AH47" s="7" t="str">
        <f ca="1">IF(SLEP[[#This Row],[Dias]]&gt;0,"Vigente","Vencido")</f>
        <v>Vencido</v>
      </c>
      <c r="AI47" t="str">
        <f>_xlfn.XLOOKUP(SLEP[[#This Row],[Source.Name]],Tabla3[Nombre archivo],Tabla3[BASESLEP],"N/A",0,1)</f>
        <v>Andalién Costa</v>
      </c>
      <c r="AJ47" t="s">
        <v>325</v>
      </c>
    </row>
    <row r="48" spans="1:36" x14ac:dyDescent="0.3">
      <c r="A48" t="s">
        <v>38</v>
      </c>
      <c r="B48" t="s">
        <v>100</v>
      </c>
      <c r="C48" t="s">
        <v>101</v>
      </c>
      <c r="D48" t="s">
        <v>102</v>
      </c>
      <c r="E48" t="s">
        <v>68</v>
      </c>
      <c r="F48" t="s">
        <v>69</v>
      </c>
      <c r="G48" t="s">
        <v>44</v>
      </c>
      <c r="H48" t="s">
        <v>45</v>
      </c>
      <c r="I48" t="s">
        <v>60</v>
      </c>
      <c r="J48" t="s">
        <v>61</v>
      </c>
      <c r="K48" t="s">
        <v>48</v>
      </c>
      <c r="L48" s="3">
        <v>4940000</v>
      </c>
      <c r="M48" s="4">
        <v>4940000</v>
      </c>
      <c r="N48" s="4">
        <v>0</v>
      </c>
      <c r="O48" t="s">
        <v>103</v>
      </c>
      <c r="P48" t="s">
        <v>2028</v>
      </c>
      <c r="Q48" t="s">
        <v>51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162</v>
      </c>
      <c r="Y48">
        <v>-51</v>
      </c>
      <c r="Z48" t="s">
        <v>52</v>
      </c>
      <c r="AA48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4940000</v>
      </c>
      <c r="AB48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4940000</v>
      </c>
      <c r="AC48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0</v>
      </c>
      <c r="AD48" s="5">
        <f>VALUE(FIXED((SLEP[[#This Row],[EjecutadoCLP]]/SLEP[[#This Row],[MontoCLP]]),4,TRUE))</f>
        <v>1</v>
      </c>
      <c r="AE48" s="1">
        <f>IF(SLEP[[#This Row],[Termino]]=0,DATE(1992,10,11),SLEP[[#This Row],[Termino]]-SLEP[[#This Row],[Días de vigencia]])</f>
        <v>33726</v>
      </c>
      <c r="AF48" s="1">
        <f>IF(SLEP[[#This Row],[Días restantes]]&lt;1,DATE(1992,10,11),DATE(2025,8,8)+SLEP[[#This Row],[Días restantes]])</f>
        <v>33888</v>
      </c>
      <c r="AG48">
        <f ca="1">IF(SLEP[[#This Row],[Termino]]=0,0,SLEP[[#This Row],[Termino]]-TODAY())</f>
        <v>-12071</v>
      </c>
      <c r="AH48" s="7" t="str">
        <f ca="1">IF(SLEP[[#This Row],[Dias]]&gt;0,"Vigente","Vencido")</f>
        <v>Vencido</v>
      </c>
      <c r="AI48" t="str">
        <f>_xlfn.XLOOKUP(SLEP[[#This Row],[Source.Name]],Tabla3[Nombre archivo],Tabla3[BASESLEP],"N/A",0,1)</f>
        <v>Andalién Costa</v>
      </c>
      <c r="AJ48" t="s">
        <v>331</v>
      </c>
    </row>
    <row r="49" spans="1:36" x14ac:dyDescent="0.3">
      <c r="A49" t="s">
        <v>38</v>
      </c>
      <c r="B49" t="s">
        <v>106</v>
      </c>
      <c r="C49" t="s">
        <v>107</v>
      </c>
      <c r="D49" t="s">
        <v>108</v>
      </c>
      <c r="E49" t="s">
        <v>58</v>
      </c>
      <c r="F49" t="s">
        <v>59</v>
      </c>
      <c r="G49" t="s">
        <v>44</v>
      </c>
      <c r="H49" t="s">
        <v>45</v>
      </c>
      <c r="I49" t="s">
        <v>60</v>
      </c>
      <c r="J49" t="s">
        <v>61</v>
      </c>
      <c r="K49" t="s">
        <v>48</v>
      </c>
      <c r="L49" s="3">
        <v>2565000</v>
      </c>
      <c r="M49" s="4">
        <v>2565000</v>
      </c>
      <c r="N49" s="4">
        <v>0</v>
      </c>
      <c r="O49" t="s">
        <v>103</v>
      </c>
      <c r="P49" t="s">
        <v>2028</v>
      </c>
      <c r="Q49" t="s">
        <v>51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162</v>
      </c>
      <c r="Y49">
        <v>-54</v>
      </c>
      <c r="Z49" t="s">
        <v>52</v>
      </c>
      <c r="AA49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2565000</v>
      </c>
      <c r="AB49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2565000</v>
      </c>
      <c r="AC49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0</v>
      </c>
      <c r="AD49" s="5">
        <f>VALUE(FIXED((SLEP[[#This Row],[EjecutadoCLP]]/SLEP[[#This Row],[MontoCLP]]),4,TRUE))</f>
        <v>1</v>
      </c>
      <c r="AE49" s="1">
        <f>IF(SLEP[[#This Row],[Termino]]=0,DATE(1992,10,11),SLEP[[#This Row],[Termino]]-SLEP[[#This Row],[Días de vigencia]])</f>
        <v>33726</v>
      </c>
      <c r="AF49" s="1">
        <f>IF(SLEP[[#This Row],[Días restantes]]&lt;1,DATE(1992,10,11),DATE(2025,8,8)+SLEP[[#This Row],[Días restantes]])</f>
        <v>33888</v>
      </c>
      <c r="AG49">
        <f ca="1">IF(SLEP[[#This Row],[Termino]]=0,0,SLEP[[#This Row],[Termino]]-TODAY())</f>
        <v>-12071</v>
      </c>
      <c r="AH49" s="7" t="str">
        <f ca="1">IF(SLEP[[#This Row],[Dias]]&gt;0,"Vigente","Vencido")</f>
        <v>Vencido</v>
      </c>
      <c r="AI49" t="str">
        <f>_xlfn.XLOOKUP(SLEP[[#This Row],[Source.Name]],Tabla3[Nombre archivo],Tabla3[BASESLEP],"N/A",0,1)</f>
        <v>Andalién Costa</v>
      </c>
      <c r="AJ49" t="s">
        <v>338</v>
      </c>
    </row>
    <row r="50" spans="1:36" x14ac:dyDescent="0.3">
      <c r="A50" t="s">
        <v>38</v>
      </c>
      <c r="B50" t="s">
        <v>110</v>
      </c>
      <c r="C50" t="s">
        <v>111</v>
      </c>
      <c r="D50" t="s">
        <v>112</v>
      </c>
      <c r="E50" t="s">
        <v>81</v>
      </c>
      <c r="F50" t="s">
        <v>82</v>
      </c>
      <c r="G50" t="s">
        <v>44</v>
      </c>
      <c r="H50" t="s">
        <v>45</v>
      </c>
      <c r="I50" t="s">
        <v>60</v>
      </c>
      <c r="J50" t="s">
        <v>61</v>
      </c>
      <c r="K50" t="s">
        <v>48</v>
      </c>
      <c r="L50" s="3">
        <v>2470000</v>
      </c>
      <c r="M50" s="4">
        <v>2470000</v>
      </c>
      <c r="N50" s="4">
        <v>0</v>
      </c>
      <c r="O50" t="s">
        <v>103</v>
      </c>
      <c r="P50" t="s">
        <v>2028</v>
      </c>
      <c r="Q50" t="s">
        <v>51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162</v>
      </c>
      <c r="Y50">
        <v>-54</v>
      </c>
      <c r="Z50" t="s">
        <v>52</v>
      </c>
      <c r="AA50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2470000</v>
      </c>
      <c r="AB50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2470000</v>
      </c>
      <c r="AC50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0</v>
      </c>
      <c r="AD50" s="5">
        <f>VALUE(FIXED((SLEP[[#This Row],[EjecutadoCLP]]/SLEP[[#This Row],[MontoCLP]]),4,TRUE))</f>
        <v>1</v>
      </c>
      <c r="AE50" s="1">
        <f>IF(SLEP[[#This Row],[Termino]]=0,DATE(1992,10,11),SLEP[[#This Row],[Termino]]-SLEP[[#This Row],[Días de vigencia]])</f>
        <v>33726</v>
      </c>
      <c r="AF50" s="1">
        <f>IF(SLEP[[#This Row],[Días restantes]]&lt;1,DATE(1992,10,11),DATE(2025,8,8)+SLEP[[#This Row],[Días restantes]])</f>
        <v>33888</v>
      </c>
      <c r="AG50">
        <f ca="1">IF(SLEP[[#This Row],[Termino]]=0,0,SLEP[[#This Row],[Termino]]-TODAY())</f>
        <v>-12071</v>
      </c>
      <c r="AH50" s="7" t="str">
        <f ca="1">IF(SLEP[[#This Row],[Dias]]&gt;0,"Vigente","Vencido")</f>
        <v>Vencido</v>
      </c>
      <c r="AI50" t="str">
        <f>_xlfn.XLOOKUP(SLEP[[#This Row],[Source.Name]],Tabla3[Nombre archivo],Tabla3[BASESLEP],"N/A",0,1)</f>
        <v>Andalién Costa</v>
      </c>
      <c r="AJ50" t="s">
        <v>345</v>
      </c>
    </row>
    <row r="51" spans="1:36" x14ac:dyDescent="0.3">
      <c r="A51" t="s">
        <v>38</v>
      </c>
      <c r="B51" t="s">
        <v>114</v>
      </c>
      <c r="C51" t="s">
        <v>115</v>
      </c>
      <c r="D51" t="s">
        <v>116</v>
      </c>
      <c r="E51" t="s">
        <v>117</v>
      </c>
      <c r="F51" t="s">
        <v>118</v>
      </c>
      <c r="G51" t="s">
        <v>44</v>
      </c>
      <c r="H51" t="s">
        <v>45</v>
      </c>
      <c r="I51" t="s">
        <v>60</v>
      </c>
      <c r="J51" t="s">
        <v>61</v>
      </c>
      <c r="K51" t="s">
        <v>48</v>
      </c>
      <c r="L51" s="3">
        <v>2755000</v>
      </c>
      <c r="M51" s="4">
        <v>2755000</v>
      </c>
      <c r="N51" s="4">
        <v>0</v>
      </c>
      <c r="O51" t="s">
        <v>103</v>
      </c>
      <c r="P51" t="s">
        <v>2028</v>
      </c>
      <c r="Q51" t="s">
        <v>51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162</v>
      </c>
      <c r="Y51">
        <v>-51</v>
      </c>
      <c r="Z51" t="s">
        <v>52</v>
      </c>
      <c r="AA51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2755000</v>
      </c>
      <c r="AB51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2755000</v>
      </c>
      <c r="AC51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0</v>
      </c>
      <c r="AD51" s="5">
        <f>VALUE(FIXED((SLEP[[#This Row],[EjecutadoCLP]]/SLEP[[#This Row],[MontoCLP]]),4,TRUE))</f>
        <v>1</v>
      </c>
      <c r="AE51" s="1">
        <f>IF(SLEP[[#This Row],[Termino]]=0,DATE(1992,10,11),SLEP[[#This Row],[Termino]]-SLEP[[#This Row],[Días de vigencia]])</f>
        <v>33726</v>
      </c>
      <c r="AF51" s="1">
        <f>IF(SLEP[[#This Row],[Días restantes]]&lt;1,DATE(1992,10,11),DATE(2025,8,8)+SLEP[[#This Row],[Días restantes]])</f>
        <v>33888</v>
      </c>
      <c r="AG51">
        <f ca="1">IF(SLEP[[#This Row],[Termino]]=0,0,SLEP[[#This Row],[Termino]]-TODAY())</f>
        <v>-12071</v>
      </c>
      <c r="AH51" s="7" t="str">
        <f ca="1">IF(SLEP[[#This Row],[Dias]]&gt;0,"Vigente","Vencido")</f>
        <v>Vencido</v>
      </c>
      <c r="AI51" t="str">
        <f>_xlfn.XLOOKUP(SLEP[[#This Row],[Source.Name]],Tabla3[Nombre archivo],Tabla3[BASESLEP],"N/A",0,1)</f>
        <v>Andalién Costa</v>
      </c>
      <c r="AJ51" t="s">
        <v>351</v>
      </c>
    </row>
    <row r="52" spans="1:36" x14ac:dyDescent="0.3">
      <c r="A52" t="s">
        <v>38</v>
      </c>
      <c r="B52" t="s">
        <v>120</v>
      </c>
      <c r="C52" t="s">
        <v>121</v>
      </c>
      <c r="D52" t="s">
        <v>122</v>
      </c>
      <c r="E52" t="s">
        <v>77</v>
      </c>
      <c r="F52" t="s">
        <v>78</v>
      </c>
      <c r="G52" t="s">
        <v>44</v>
      </c>
      <c r="H52" t="s">
        <v>45</v>
      </c>
      <c r="I52" t="s">
        <v>60</v>
      </c>
      <c r="J52" t="s">
        <v>61</v>
      </c>
      <c r="K52" t="s">
        <v>48</v>
      </c>
      <c r="L52" s="3">
        <v>2565000</v>
      </c>
      <c r="M52" s="4">
        <v>2565000</v>
      </c>
      <c r="N52" s="4">
        <v>0</v>
      </c>
      <c r="O52" t="s">
        <v>103</v>
      </c>
      <c r="P52" t="s">
        <v>2028</v>
      </c>
      <c r="Q52" t="s">
        <v>51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162</v>
      </c>
      <c r="Y52">
        <v>-54</v>
      </c>
      <c r="Z52" t="s">
        <v>52</v>
      </c>
      <c r="AA52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2565000</v>
      </c>
      <c r="AB52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2565000</v>
      </c>
      <c r="AC52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0</v>
      </c>
      <c r="AD52" s="5">
        <f>VALUE(FIXED((SLEP[[#This Row],[EjecutadoCLP]]/SLEP[[#This Row],[MontoCLP]]),4,TRUE))</f>
        <v>1</v>
      </c>
      <c r="AE52" s="1">
        <f>IF(SLEP[[#This Row],[Termino]]=0,DATE(1992,10,11),SLEP[[#This Row],[Termino]]-SLEP[[#This Row],[Días de vigencia]])</f>
        <v>33726</v>
      </c>
      <c r="AF52" s="1">
        <f>IF(SLEP[[#This Row],[Días restantes]]&lt;1,DATE(1992,10,11),DATE(2025,8,8)+SLEP[[#This Row],[Días restantes]])</f>
        <v>33888</v>
      </c>
      <c r="AG52">
        <f ca="1">IF(SLEP[[#This Row],[Termino]]=0,0,SLEP[[#This Row],[Termino]]-TODAY())</f>
        <v>-12071</v>
      </c>
      <c r="AH52" s="7" t="str">
        <f ca="1">IF(SLEP[[#This Row],[Dias]]&gt;0,"Vigente","Vencido")</f>
        <v>Vencido</v>
      </c>
      <c r="AI52" t="str">
        <f>_xlfn.XLOOKUP(SLEP[[#This Row],[Source.Name]],Tabla3[Nombre archivo],Tabla3[BASESLEP],"N/A",0,1)</f>
        <v>Andalién Costa</v>
      </c>
      <c r="AJ52" t="s">
        <v>357</v>
      </c>
    </row>
    <row r="53" spans="1:36" x14ac:dyDescent="0.3">
      <c r="A53" t="s">
        <v>38</v>
      </c>
      <c r="B53" t="s">
        <v>173</v>
      </c>
      <c r="C53" t="s">
        <v>174</v>
      </c>
      <c r="D53" t="s">
        <v>175</v>
      </c>
      <c r="E53" t="s">
        <v>176</v>
      </c>
      <c r="F53" t="s">
        <v>177</v>
      </c>
      <c r="G53" t="s">
        <v>44</v>
      </c>
      <c r="H53" t="s">
        <v>178</v>
      </c>
      <c r="I53" t="s">
        <v>179</v>
      </c>
      <c r="J53" t="s">
        <v>47</v>
      </c>
      <c r="K53" t="s">
        <v>48</v>
      </c>
      <c r="L53" s="3">
        <v>100000000</v>
      </c>
      <c r="M53" s="4">
        <v>0</v>
      </c>
      <c r="N53" s="4">
        <v>100000000</v>
      </c>
      <c r="O53" t="s">
        <v>180</v>
      </c>
      <c r="P53" t="s">
        <v>181</v>
      </c>
      <c r="Q53" t="s">
        <v>64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365</v>
      </c>
      <c r="Y53">
        <v>116</v>
      </c>
      <c r="Z53" t="s">
        <v>65</v>
      </c>
      <c r="AA53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100000000</v>
      </c>
      <c r="AB53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0</v>
      </c>
      <c r="AC53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100000000</v>
      </c>
      <c r="AD53" s="5">
        <f>VALUE(FIXED((SLEP[[#This Row],[EjecutadoCLP]]/SLEP[[#This Row],[MontoCLP]]),4,TRUE))</f>
        <v>0</v>
      </c>
      <c r="AE53" s="1">
        <f>IF(SLEP[[#This Row],[Termino]]=0,DATE(1992,10,11),SLEP[[#This Row],[Termino]]-SLEP[[#This Row],[Días de vigencia]])</f>
        <v>45628</v>
      </c>
      <c r="AF53" s="1">
        <f>IF(SLEP[[#This Row],[Días restantes]]&lt;1,DATE(1992,10,11),DATE(2025,8,8)+SLEP[[#This Row],[Días restantes]])</f>
        <v>45993</v>
      </c>
      <c r="AG53">
        <f ca="1">IF(SLEP[[#This Row],[Termino]]=0,0,SLEP[[#This Row],[Termino]]-TODAY())</f>
        <v>34</v>
      </c>
      <c r="AH53" s="7" t="str">
        <f ca="1">IF(SLEP[[#This Row],[Dias]]&gt;0,"Vigente","Vencido")</f>
        <v>Vigente</v>
      </c>
      <c r="AI53" t="str">
        <f>_xlfn.XLOOKUP(SLEP[[#This Row],[Source.Name]],Tabla3[Nombre archivo],Tabla3[BASESLEP],"N/A",0,1)</f>
        <v>Andalién Costa</v>
      </c>
      <c r="AJ53" t="s">
        <v>364</v>
      </c>
    </row>
    <row r="54" spans="1:36" x14ac:dyDescent="0.3">
      <c r="A54" t="s">
        <v>38</v>
      </c>
      <c r="B54" t="s">
        <v>183</v>
      </c>
      <c r="C54" t="s">
        <v>184</v>
      </c>
      <c r="D54" t="s">
        <v>185</v>
      </c>
      <c r="E54" t="s">
        <v>186</v>
      </c>
      <c r="F54" t="s">
        <v>187</v>
      </c>
      <c r="G54" t="s">
        <v>74</v>
      </c>
      <c r="H54" t="s">
        <v>45</v>
      </c>
      <c r="I54" t="s">
        <v>188</v>
      </c>
      <c r="J54" t="s">
        <v>47</v>
      </c>
      <c r="K54" t="s">
        <v>48</v>
      </c>
      <c r="L54" s="3">
        <v>43114414</v>
      </c>
      <c r="M54" s="4">
        <v>0</v>
      </c>
      <c r="N54" s="4">
        <v>43114414</v>
      </c>
      <c r="O54" t="s">
        <v>189</v>
      </c>
      <c r="P54" t="s">
        <v>169</v>
      </c>
      <c r="Q54" t="s">
        <v>64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317</v>
      </c>
      <c r="Y54">
        <v>64</v>
      </c>
      <c r="Z54" t="s">
        <v>65</v>
      </c>
      <c r="AA54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43114414</v>
      </c>
      <c r="AB54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0</v>
      </c>
      <c r="AC54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43114414</v>
      </c>
      <c r="AD54" s="5">
        <f>VALUE(FIXED((SLEP[[#This Row],[EjecutadoCLP]]/SLEP[[#This Row],[MontoCLP]]),4,TRUE))</f>
        <v>0</v>
      </c>
      <c r="AE54" s="1">
        <f>IF(SLEP[[#This Row],[Termino]]=0,DATE(1992,10,11),SLEP[[#This Row],[Termino]]-SLEP[[#This Row],[Días de vigencia]])</f>
        <v>45624</v>
      </c>
      <c r="AF54" s="1">
        <f>IF(SLEP[[#This Row],[Días restantes]]&lt;1,DATE(1992,10,11),DATE(2025,8,8)+SLEP[[#This Row],[Días restantes]])</f>
        <v>45941</v>
      </c>
      <c r="AG54">
        <f ca="1">IF(SLEP[[#This Row],[Termino]]=0,0,SLEP[[#This Row],[Termino]]-TODAY())</f>
        <v>-18</v>
      </c>
      <c r="AH54" s="7" t="str">
        <f ca="1">IF(SLEP[[#This Row],[Dias]]&gt;0,"Vigente","Vencido")</f>
        <v>Vencido</v>
      </c>
      <c r="AI54" t="str">
        <f>_xlfn.XLOOKUP(SLEP[[#This Row],[Source.Name]],Tabla3[Nombre archivo],Tabla3[BASESLEP],"N/A",0,1)</f>
        <v>Andalién Costa</v>
      </c>
      <c r="AJ54" t="s">
        <v>372</v>
      </c>
    </row>
    <row r="55" spans="1:36" x14ac:dyDescent="0.3">
      <c r="A55" t="s">
        <v>38</v>
      </c>
      <c r="B55" t="s">
        <v>191</v>
      </c>
      <c r="C55" t="s">
        <v>184</v>
      </c>
      <c r="D55" t="s">
        <v>185</v>
      </c>
      <c r="E55" t="s">
        <v>192</v>
      </c>
      <c r="F55" t="s">
        <v>193</v>
      </c>
      <c r="G55" t="s">
        <v>74</v>
      </c>
      <c r="H55" t="s">
        <v>45</v>
      </c>
      <c r="I55" t="s">
        <v>188</v>
      </c>
      <c r="J55" t="s">
        <v>47</v>
      </c>
      <c r="K55" t="s">
        <v>48</v>
      </c>
      <c r="L55" s="3">
        <v>61718874</v>
      </c>
      <c r="M55" s="4">
        <v>0</v>
      </c>
      <c r="N55" s="4">
        <v>61718874</v>
      </c>
      <c r="O55" t="s">
        <v>194</v>
      </c>
      <c r="P55" t="s">
        <v>169</v>
      </c>
      <c r="Q55" t="s">
        <v>64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322</v>
      </c>
      <c r="Y55">
        <v>64</v>
      </c>
      <c r="Z55" t="s">
        <v>65</v>
      </c>
      <c r="AA55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61718874</v>
      </c>
      <c r="AB55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0</v>
      </c>
      <c r="AC55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61718874</v>
      </c>
      <c r="AD55" s="5">
        <f>VALUE(FIXED((SLEP[[#This Row],[EjecutadoCLP]]/SLEP[[#This Row],[MontoCLP]]),4,TRUE))</f>
        <v>0</v>
      </c>
      <c r="AE55" s="1">
        <f>IF(SLEP[[#This Row],[Termino]]=0,DATE(1992,10,11),SLEP[[#This Row],[Termino]]-SLEP[[#This Row],[Días de vigencia]])</f>
        <v>45619</v>
      </c>
      <c r="AF55" s="1">
        <f>IF(SLEP[[#This Row],[Días restantes]]&lt;1,DATE(1992,10,11),DATE(2025,8,8)+SLEP[[#This Row],[Días restantes]])</f>
        <v>45941</v>
      </c>
      <c r="AG55">
        <f ca="1">IF(SLEP[[#This Row],[Termino]]=0,0,SLEP[[#This Row],[Termino]]-TODAY())</f>
        <v>-18</v>
      </c>
      <c r="AH55" s="7" t="str">
        <f ca="1">IF(SLEP[[#This Row],[Dias]]&gt;0,"Vigente","Vencido")</f>
        <v>Vencido</v>
      </c>
      <c r="AI55" t="str">
        <f>_xlfn.XLOOKUP(SLEP[[#This Row],[Source.Name]],Tabla3[Nombre archivo],Tabla3[BASESLEP],"N/A",0,1)</f>
        <v>Andalién Costa</v>
      </c>
      <c r="AJ55" t="s">
        <v>376</v>
      </c>
    </row>
    <row r="56" spans="1:36" x14ac:dyDescent="0.3">
      <c r="A56" t="s">
        <v>38</v>
      </c>
      <c r="B56" t="s">
        <v>196</v>
      </c>
      <c r="C56" t="s">
        <v>197</v>
      </c>
      <c r="D56" t="s">
        <v>198</v>
      </c>
      <c r="E56" t="s">
        <v>199</v>
      </c>
      <c r="F56" t="s">
        <v>200</v>
      </c>
      <c r="G56" t="s">
        <v>44</v>
      </c>
      <c r="H56" t="s">
        <v>45</v>
      </c>
      <c r="I56" t="s">
        <v>46</v>
      </c>
      <c r="J56" t="s">
        <v>47</v>
      </c>
      <c r="K56" t="s">
        <v>48</v>
      </c>
      <c r="L56" s="3">
        <v>249500000</v>
      </c>
      <c r="M56" s="4">
        <v>0</v>
      </c>
      <c r="N56" s="4">
        <v>249500000</v>
      </c>
      <c r="O56" t="s">
        <v>201</v>
      </c>
      <c r="P56" t="s">
        <v>202</v>
      </c>
      <c r="Q56" t="s">
        <v>64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365</v>
      </c>
      <c r="Y56">
        <v>105</v>
      </c>
      <c r="Z56" t="s">
        <v>65</v>
      </c>
      <c r="AA56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249500000</v>
      </c>
      <c r="AB56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0</v>
      </c>
      <c r="AC56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249500000</v>
      </c>
      <c r="AD56" s="5">
        <f>VALUE(FIXED((SLEP[[#This Row],[EjecutadoCLP]]/SLEP[[#This Row],[MontoCLP]]),4,TRUE))</f>
        <v>0</v>
      </c>
      <c r="AE56" s="1">
        <f>IF(SLEP[[#This Row],[Termino]]=0,DATE(1992,10,11),SLEP[[#This Row],[Termino]]-SLEP[[#This Row],[Días de vigencia]])</f>
        <v>45617</v>
      </c>
      <c r="AF56" s="1">
        <f>IF(SLEP[[#This Row],[Días restantes]]&lt;1,DATE(1992,10,11),DATE(2025,8,8)+SLEP[[#This Row],[Días restantes]])</f>
        <v>45982</v>
      </c>
      <c r="AG56">
        <f ca="1">IF(SLEP[[#This Row],[Termino]]=0,0,SLEP[[#This Row],[Termino]]-TODAY())</f>
        <v>23</v>
      </c>
      <c r="AH56" s="7" t="str">
        <f ca="1">IF(SLEP[[#This Row],[Dias]]&gt;0,"Vigente","Vencido")</f>
        <v>Vigente</v>
      </c>
      <c r="AI56" t="str">
        <f>_xlfn.XLOOKUP(SLEP[[#This Row],[Source.Name]],Tabla3[Nombre archivo],Tabla3[BASESLEP],"N/A",0,1)</f>
        <v>Andalién Costa</v>
      </c>
      <c r="AJ56" t="s">
        <v>380</v>
      </c>
    </row>
    <row r="57" spans="1:36" x14ac:dyDescent="0.3">
      <c r="A57" t="s">
        <v>38</v>
      </c>
      <c r="B57" t="s">
        <v>204</v>
      </c>
      <c r="C57" t="s">
        <v>205</v>
      </c>
      <c r="D57" t="s">
        <v>206</v>
      </c>
      <c r="E57" t="s">
        <v>199</v>
      </c>
      <c r="F57" t="s">
        <v>200</v>
      </c>
      <c r="G57" t="s">
        <v>44</v>
      </c>
      <c r="H57" t="s">
        <v>45</v>
      </c>
      <c r="I57" t="s">
        <v>207</v>
      </c>
      <c r="J57" t="s">
        <v>47</v>
      </c>
      <c r="K57" t="s">
        <v>48</v>
      </c>
      <c r="L57" s="3">
        <v>120000000</v>
      </c>
      <c r="M57" s="4">
        <v>0</v>
      </c>
      <c r="N57" s="4">
        <v>120000000</v>
      </c>
      <c r="O57" t="s">
        <v>90</v>
      </c>
      <c r="P57" t="s">
        <v>208</v>
      </c>
      <c r="Q57" t="s">
        <v>64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365</v>
      </c>
      <c r="Y57">
        <v>94</v>
      </c>
      <c r="Z57" t="s">
        <v>65</v>
      </c>
      <c r="AA57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120000000</v>
      </c>
      <c r="AB57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0</v>
      </c>
      <c r="AC57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120000000</v>
      </c>
      <c r="AD57" s="5">
        <f>VALUE(FIXED((SLEP[[#This Row],[EjecutadoCLP]]/SLEP[[#This Row],[MontoCLP]]),4,TRUE))</f>
        <v>0</v>
      </c>
      <c r="AE57" s="1">
        <f>IF(SLEP[[#This Row],[Termino]]=0,DATE(1992,10,11),SLEP[[#This Row],[Termino]]-SLEP[[#This Row],[Días de vigencia]])</f>
        <v>45606</v>
      </c>
      <c r="AF57" s="1">
        <f>IF(SLEP[[#This Row],[Días restantes]]&lt;1,DATE(1992,10,11),DATE(2025,8,8)+SLEP[[#This Row],[Días restantes]])</f>
        <v>45971</v>
      </c>
      <c r="AG57">
        <f ca="1">IF(SLEP[[#This Row],[Termino]]=0,0,SLEP[[#This Row],[Termino]]-TODAY())</f>
        <v>12</v>
      </c>
      <c r="AH57" s="7" t="str">
        <f ca="1">IF(SLEP[[#This Row],[Dias]]&gt;0,"Vigente","Vencido")</f>
        <v>Vigente</v>
      </c>
      <c r="AI57" t="str">
        <f>_xlfn.XLOOKUP(SLEP[[#This Row],[Source.Name]],Tabla3[Nombre archivo],Tabla3[BASESLEP],"N/A",0,1)</f>
        <v>Andalién Costa</v>
      </c>
      <c r="AJ57" t="s">
        <v>384</v>
      </c>
    </row>
    <row r="58" spans="1:36" x14ac:dyDescent="0.3">
      <c r="A58" t="s">
        <v>38</v>
      </c>
      <c r="B58" t="s">
        <v>210</v>
      </c>
      <c r="C58" t="s">
        <v>211</v>
      </c>
      <c r="D58" t="s">
        <v>212</v>
      </c>
      <c r="E58" t="s">
        <v>213</v>
      </c>
      <c r="F58" t="s">
        <v>214</v>
      </c>
      <c r="G58" t="s">
        <v>44</v>
      </c>
      <c r="H58" t="s">
        <v>178</v>
      </c>
      <c r="I58" t="s">
        <v>207</v>
      </c>
      <c r="J58" t="s">
        <v>47</v>
      </c>
      <c r="K58" t="s">
        <v>48</v>
      </c>
      <c r="L58" s="3">
        <v>70000000</v>
      </c>
      <c r="M58" s="4">
        <v>0</v>
      </c>
      <c r="N58" s="4">
        <v>70000000</v>
      </c>
      <c r="O58" t="s">
        <v>63</v>
      </c>
      <c r="P58" t="s">
        <v>215</v>
      </c>
      <c r="Q58" t="s">
        <v>64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365</v>
      </c>
      <c r="Y58">
        <v>91</v>
      </c>
      <c r="Z58" t="s">
        <v>65</v>
      </c>
      <c r="AA58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70000000</v>
      </c>
      <c r="AB58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0</v>
      </c>
      <c r="AC58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70000000</v>
      </c>
      <c r="AD58" s="5">
        <f>VALUE(FIXED((SLEP[[#This Row],[EjecutadoCLP]]/SLEP[[#This Row],[MontoCLP]]),4,TRUE))</f>
        <v>0</v>
      </c>
      <c r="AE58" s="1">
        <f>IF(SLEP[[#This Row],[Termino]]=0,DATE(1992,10,11),SLEP[[#This Row],[Termino]]-SLEP[[#This Row],[Días de vigencia]])</f>
        <v>45603</v>
      </c>
      <c r="AF58" s="1">
        <f>IF(SLEP[[#This Row],[Días restantes]]&lt;1,DATE(1992,10,11),DATE(2025,8,8)+SLEP[[#This Row],[Días restantes]])</f>
        <v>45968</v>
      </c>
      <c r="AG58">
        <f ca="1">IF(SLEP[[#This Row],[Termino]]=0,0,SLEP[[#This Row],[Termino]]-TODAY())</f>
        <v>9</v>
      </c>
      <c r="AH58" s="7" t="str">
        <f ca="1">IF(SLEP[[#This Row],[Dias]]&gt;0,"Vigente","Vencido")</f>
        <v>Vigente</v>
      </c>
      <c r="AI58" t="str">
        <f>_xlfn.XLOOKUP(SLEP[[#This Row],[Source.Name]],Tabla3[Nombre archivo],Tabla3[BASESLEP],"N/A",0,1)</f>
        <v>Andalién Costa</v>
      </c>
      <c r="AJ58" t="s">
        <v>390</v>
      </c>
    </row>
    <row r="59" spans="1:36" x14ac:dyDescent="0.3">
      <c r="A59" t="s">
        <v>38</v>
      </c>
      <c r="B59" t="s">
        <v>217</v>
      </c>
      <c r="C59" t="s">
        <v>218</v>
      </c>
      <c r="D59" t="s">
        <v>219</v>
      </c>
      <c r="E59" t="s">
        <v>220</v>
      </c>
      <c r="F59" t="s">
        <v>221</v>
      </c>
      <c r="G59" t="s">
        <v>74</v>
      </c>
      <c r="H59" t="s">
        <v>45</v>
      </c>
      <c r="I59" t="s">
        <v>222</v>
      </c>
      <c r="J59" t="s">
        <v>47</v>
      </c>
      <c r="K59" t="s">
        <v>48</v>
      </c>
      <c r="L59" s="3">
        <v>79618140</v>
      </c>
      <c r="M59" s="4">
        <v>63424620</v>
      </c>
      <c r="N59" s="4">
        <v>16193520</v>
      </c>
      <c r="O59" t="s">
        <v>63</v>
      </c>
      <c r="P59" t="s">
        <v>223</v>
      </c>
      <c r="Q59" t="s">
        <v>51</v>
      </c>
      <c r="R59">
        <v>0</v>
      </c>
      <c r="S59">
        <v>0</v>
      </c>
      <c r="T59">
        <v>2</v>
      </c>
      <c r="U59">
        <v>0</v>
      </c>
      <c r="V59">
        <v>0</v>
      </c>
      <c r="W59">
        <v>0</v>
      </c>
      <c r="X59">
        <v>35</v>
      </c>
      <c r="Y59">
        <v>-19</v>
      </c>
      <c r="Z59" t="s">
        <v>52</v>
      </c>
      <c r="AA59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79618140</v>
      </c>
      <c r="AB59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63424620</v>
      </c>
      <c r="AC59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16193520</v>
      </c>
      <c r="AD59" s="5">
        <f>VALUE(FIXED((SLEP[[#This Row],[EjecutadoCLP]]/SLEP[[#This Row],[MontoCLP]]),4,TRUE))</f>
        <v>0.79659999999999997</v>
      </c>
      <c r="AE59" s="1">
        <f>IF(SLEP[[#This Row],[Termino]]=0,DATE(1992,10,11),SLEP[[#This Row],[Termino]]-SLEP[[#This Row],[Días de vigencia]])</f>
        <v>33853</v>
      </c>
      <c r="AF59" s="1">
        <f>IF(SLEP[[#This Row],[Días restantes]]&lt;1,DATE(1992,10,11),DATE(2025,8,8)+SLEP[[#This Row],[Días restantes]])</f>
        <v>33888</v>
      </c>
      <c r="AG59">
        <f ca="1">IF(SLEP[[#This Row],[Termino]]=0,0,SLEP[[#This Row],[Termino]]-TODAY())</f>
        <v>-12071</v>
      </c>
      <c r="AH59" s="7" t="str">
        <f ca="1">IF(SLEP[[#This Row],[Dias]]&gt;0,"Vigente","Vencido")</f>
        <v>Vencido</v>
      </c>
      <c r="AI59" t="str">
        <f>_xlfn.XLOOKUP(SLEP[[#This Row],[Source.Name]],Tabla3[Nombre archivo],Tabla3[BASESLEP],"N/A",0,1)</f>
        <v>Andalién Costa</v>
      </c>
      <c r="AJ59" t="s">
        <v>395</v>
      </c>
    </row>
    <row r="60" spans="1:36" x14ac:dyDescent="0.3">
      <c r="A60" t="s">
        <v>38</v>
      </c>
      <c r="B60" t="s">
        <v>225</v>
      </c>
      <c r="C60" t="s">
        <v>226</v>
      </c>
      <c r="D60" t="s">
        <v>227</v>
      </c>
      <c r="E60" t="s">
        <v>228</v>
      </c>
      <c r="F60" t="s">
        <v>229</v>
      </c>
      <c r="G60" t="s">
        <v>44</v>
      </c>
      <c r="H60" t="s">
        <v>178</v>
      </c>
      <c r="I60" t="s">
        <v>230</v>
      </c>
      <c r="J60" t="s">
        <v>47</v>
      </c>
      <c r="K60" t="s">
        <v>48</v>
      </c>
      <c r="L60" s="3">
        <v>195000000</v>
      </c>
      <c r="M60" s="4">
        <v>0</v>
      </c>
      <c r="N60" s="4">
        <v>195000000</v>
      </c>
      <c r="O60" t="s">
        <v>231</v>
      </c>
      <c r="P60" t="s">
        <v>232</v>
      </c>
      <c r="Q60" t="s">
        <v>64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365</v>
      </c>
      <c r="Y60">
        <v>86</v>
      </c>
      <c r="Z60" t="s">
        <v>65</v>
      </c>
      <c r="AA60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195000000</v>
      </c>
      <c r="AB60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0</v>
      </c>
      <c r="AC60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195000000</v>
      </c>
      <c r="AD60" s="5">
        <f>VALUE(FIXED((SLEP[[#This Row],[EjecutadoCLP]]/SLEP[[#This Row],[MontoCLP]]),4,TRUE))</f>
        <v>0</v>
      </c>
      <c r="AE60" s="1">
        <f>IF(SLEP[[#This Row],[Termino]]=0,DATE(1992,10,11),SLEP[[#This Row],[Termino]]-SLEP[[#This Row],[Días de vigencia]])</f>
        <v>45598</v>
      </c>
      <c r="AF60" s="1">
        <f>IF(SLEP[[#This Row],[Días restantes]]&lt;1,DATE(1992,10,11),DATE(2025,8,8)+SLEP[[#This Row],[Días restantes]])</f>
        <v>45963</v>
      </c>
      <c r="AG60">
        <f ca="1">IF(SLEP[[#This Row],[Termino]]=0,0,SLEP[[#This Row],[Termino]]-TODAY())</f>
        <v>4</v>
      </c>
      <c r="AH60" s="7" t="str">
        <f ca="1">IF(SLEP[[#This Row],[Dias]]&gt;0,"Vigente","Vencido")</f>
        <v>Vigente</v>
      </c>
      <c r="AI60" t="str">
        <f>_xlfn.XLOOKUP(SLEP[[#This Row],[Source.Name]],Tabla3[Nombre archivo],Tabla3[BASESLEP],"N/A",0,1)</f>
        <v>Andalién Costa</v>
      </c>
      <c r="AJ60" t="s">
        <v>399</v>
      </c>
    </row>
    <row r="61" spans="1:36" x14ac:dyDescent="0.3">
      <c r="A61" t="s">
        <v>38</v>
      </c>
      <c r="B61" t="s">
        <v>234</v>
      </c>
      <c r="C61" t="s">
        <v>235</v>
      </c>
      <c r="D61" t="s">
        <v>236</v>
      </c>
      <c r="E61" t="s">
        <v>237</v>
      </c>
      <c r="F61" t="s">
        <v>238</v>
      </c>
      <c r="G61" t="s">
        <v>44</v>
      </c>
      <c r="H61" t="s">
        <v>45</v>
      </c>
      <c r="I61" t="s">
        <v>46</v>
      </c>
      <c r="J61" t="s">
        <v>47</v>
      </c>
      <c r="K61" t="s">
        <v>48</v>
      </c>
      <c r="L61" s="3">
        <v>140000000</v>
      </c>
      <c r="M61" s="4">
        <v>0</v>
      </c>
      <c r="N61" s="4">
        <v>140000000</v>
      </c>
      <c r="O61" t="s">
        <v>189</v>
      </c>
      <c r="P61" t="s">
        <v>239</v>
      </c>
      <c r="Q61" t="s">
        <v>64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365</v>
      </c>
      <c r="Y61">
        <v>81</v>
      </c>
      <c r="Z61" t="s">
        <v>65</v>
      </c>
      <c r="AA61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140000000</v>
      </c>
      <c r="AB61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0</v>
      </c>
      <c r="AC61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140000000</v>
      </c>
      <c r="AD61" s="5">
        <f>VALUE(FIXED((SLEP[[#This Row],[EjecutadoCLP]]/SLEP[[#This Row],[MontoCLP]]),4,TRUE))</f>
        <v>0</v>
      </c>
      <c r="AE61" s="1">
        <f>IF(SLEP[[#This Row],[Termino]]=0,DATE(1992,10,11),SLEP[[#This Row],[Termino]]-SLEP[[#This Row],[Días de vigencia]])</f>
        <v>45593</v>
      </c>
      <c r="AF61" s="1">
        <f>IF(SLEP[[#This Row],[Días restantes]]&lt;1,DATE(1992,10,11),DATE(2025,8,8)+SLEP[[#This Row],[Días restantes]])</f>
        <v>45958</v>
      </c>
      <c r="AG61">
        <f ca="1">IF(SLEP[[#This Row],[Termino]]=0,0,SLEP[[#This Row],[Termino]]-TODAY())</f>
        <v>-1</v>
      </c>
      <c r="AH61" s="7" t="str">
        <f ca="1">IF(SLEP[[#This Row],[Dias]]&gt;0,"Vigente","Vencido")</f>
        <v>Vencido</v>
      </c>
      <c r="AI61" t="str">
        <f>_xlfn.XLOOKUP(SLEP[[#This Row],[Source.Name]],Tabla3[Nombre archivo],Tabla3[BASESLEP],"N/A",0,1)</f>
        <v>Andalién Costa</v>
      </c>
      <c r="AJ61" t="s">
        <v>403</v>
      </c>
    </row>
    <row r="62" spans="1:36" x14ac:dyDescent="0.3">
      <c r="A62" t="s">
        <v>38</v>
      </c>
      <c r="B62" t="s">
        <v>241</v>
      </c>
      <c r="C62" t="s">
        <v>242</v>
      </c>
      <c r="D62" t="s">
        <v>243</v>
      </c>
      <c r="E62" t="s">
        <v>244</v>
      </c>
      <c r="F62" t="s">
        <v>245</v>
      </c>
      <c r="G62" t="s">
        <v>44</v>
      </c>
      <c r="H62" t="s">
        <v>178</v>
      </c>
      <c r="I62" t="s">
        <v>230</v>
      </c>
      <c r="J62" t="s">
        <v>47</v>
      </c>
      <c r="K62" t="s">
        <v>48</v>
      </c>
      <c r="L62" s="3">
        <v>80000000</v>
      </c>
      <c r="M62" s="4">
        <v>21421666</v>
      </c>
      <c r="N62" s="4">
        <v>58578334</v>
      </c>
      <c r="O62" t="s">
        <v>246</v>
      </c>
      <c r="P62" t="s">
        <v>247</v>
      </c>
      <c r="Q62" t="s">
        <v>64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365</v>
      </c>
      <c r="Y62">
        <v>79</v>
      </c>
      <c r="Z62" t="s">
        <v>65</v>
      </c>
      <c r="AA62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80000000</v>
      </c>
      <c r="AB62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21421666</v>
      </c>
      <c r="AC62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58578334</v>
      </c>
      <c r="AD62" s="5">
        <f>VALUE(FIXED((SLEP[[#This Row],[EjecutadoCLP]]/SLEP[[#This Row],[MontoCLP]]),4,TRUE))</f>
        <v>0.26779999999999998</v>
      </c>
      <c r="AE62" s="1">
        <f>IF(SLEP[[#This Row],[Termino]]=0,DATE(1992,10,11),SLEP[[#This Row],[Termino]]-SLEP[[#This Row],[Días de vigencia]])</f>
        <v>45591</v>
      </c>
      <c r="AF62" s="1">
        <f>IF(SLEP[[#This Row],[Días restantes]]&lt;1,DATE(1992,10,11),DATE(2025,8,8)+SLEP[[#This Row],[Días restantes]])</f>
        <v>45956</v>
      </c>
      <c r="AG62">
        <f ca="1">IF(SLEP[[#This Row],[Termino]]=0,0,SLEP[[#This Row],[Termino]]-TODAY())</f>
        <v>-3</v>
      </c>
      <c r="AH62" s="7" t="str">
        <f ca="1">IF(SLEP[[#This Row],[Dias]]&gt;0,"Vigente","Vencido")</f>
        <v>Vencido</v>
      </c>
      <c r="AI62" t="str">
        <f>_xlfn.XLOOKUP(SLEP[[#This Row],[Source.Name]],Tabla3[Nombre archivo],Tabla3[BASESLEP],"N/A",0,1)</f>
        <v>Andalién Costa</v>
      </c>
      <c r="AJ62" t="s">
        <v>407</v>
      </c>
    </row>
    <row r="63" spans="1:36" x14ac:dyDescent="0.3">
      <c r="A63" t="s">
        <v>38</v>
      </c>
      <c r="B63" t="s">
        <v>249</v>
      </c>
      <c r="C63" t="s">
        <v>250</v>
      </c>
      <c r="D63" t="s">
        <v>251</v>
      </c>
      <c r="E63" t="s">
        <v>252</v>
      </c>
      <c r="F63" t="s">
        <v>253</v>
      </c>
      <c r="G63" t="s">
        <v>44</v>
      </c>
      <c r="H63" t="s">
        <v>45</v>
      </c>
      <c r="I63" t="s">
        <v>254</v>
      </c>
      <c r="J63" t="s">
        <v>47</v>
      </c>
      <c r="K63" t="s">
        <v>48</v>
      </c>
      <c r="L63" s="3">
        <v>26453700</v>
      </c>
      <c r="M63" s="4">
        <v>26453700</v>
      </c>
      <c r="N63" s="4">
        <v>0</v>
      </c>
      <c r="O63" t="s">
        <v>255</v>
      </c>
      <c r="P63" t="s">
        <v>256</v>
      </c>
      <c r="Q63" t="s">
        <v>51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365</v>
      </c>
      <c r="Y63">
        <v>-1</v>
      </c>
      <c r="Z63" t="s">
        <v>52</v>
      </c>
      <c r="AA63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26453700</v>
      </c>
      <c r="AB63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26453700</v>
      </c>
      <c r="AC63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0</v>
      </c>
      <c r="AD63" s="5">
        <f>VALUE(FIXED((SLEP[[#This Row],[EjecutadoCLP]]/SLEP[[#This Row],[MontoCLP]]),4,TRUE))</f>
        <v>1</v>
      </c>
      <c r="AE63" s="1">
        <f>IF(SLEP[[#This Row],[Termino]]=0,DATE(1992,10,11),SLEP[[#This Row],[Termino]]-SLEP[[#This Row],[Días de vigencia]])</f>
        <v>33523</v>
      </c>
      <c r="AF63" s="1">
        <f>IF(SLEP[[#This Row],[Días restantes]]&lt;1,DATE(1992,10,11),DATE(2025,8,8)+SLEP[[#This Row],[Días restantes]])</f>
        <v>33888</v>
      </c>
      <c r="AG63">
        <f ca="1">IF(SLEP[[#This Row],[Termino]]=0,0,SLEP[[#This Row],[Termino]]-TODAY())</f>
        <v>-12071</v>
      </c>
      <c r="AH63" s="7" t="str">
        <f ca="1">IF(SLEP[[#This Row],[Dias]]&gt;0,"Vigente","Vencido")</f>
        <v>Vencido</v>
      </c>
      <c r="AI63" t="str">
        <f>_xlfn.XLOOKUP(SLEP[[#This Row],[Source.Name]],Tabla3[Nombre archivo],Tabla3[BASESLEP],"N/A",0,1)</f>
        <v>Andalién Costa</v>
      </c>
      <c r="AJ63" t="s">
        <v>409</v>
      </c>
    </row>
    <row r="64" spans="1:36" x14ac:dyDescent="0.3">
      <c r="A64" t="s">
        <v>38</v>
      </c>
      <c r="B64" t="s">
        <v>258</v>
      </c>
      <c r="C64" t="s">
        <v>259</v>
      </c>
      <c r="D64" t="s">
        <v>260</v>
      </c>
      <c r="E64" t="s">
        <v>261</v>
      </c>
      <c r="F64" t="s">
        <v>262</v>
      </c>
      <c r="G64" t="s">
        <v>44</v>
      </c>
      <c r="H64" t="s">
        <v>45</v>
      </c>
      <c r="I64" t="s">
        <v>60</v>
      </c>
      <c r="J64" t="s">
        <v>47</v>
      </c>
      <c r="K64" t="s">
        <v>48</v>
      </c>
      <c r="L64" s="3">
        <v>198000000</v>
      </c>
      <c r="M64" s="4">
        <v>57144893</v>
      </c>
      <c r="N64" s="4">
        <v>140855107</v>
      </c>
      <c r="O64" t="s">
        <v>263</v>
      </c>
      <c r="P64" t="s">
        <v>98</v>
      </c>
      <c r="Q64" t="s">
        <v>64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853</v>
      </c>
      <c r="Y64">
        <v>429</v>
      </c>
      <c r="Z64" t="s">
        <v>65</v>
      </c>
      <c r="AA64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198000000</v>
      </c>
      <c r="AB64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57144893</v>
      </c>
      <c r="AC64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140855107</v>
      </c>
      <c r="AD64" s="5">
        <f>VALUE(FIXED((SLEP[[#This Row],[EjecutadoCLP]]/SLEP[[#This Row],[MontoCLP]]),4,TRUE))</f>
        <v>0.28860000000000002</v>
      </c>
      <c r="AE64" s="1">
        <f>IF(SLEP[[#This Row],[Termino]]=0,DATE(1992,10,11),SLEP[[#This Row],[Termino]]-SLEP[[#This Row],[Días de vigencia]])</f>
        <v>45453</v>
      </c>
      <c r="AF64" s="1">
        <f>IF(SLEP[[#This Row],[Días restantes]]&lt;1,DATE(1992,10,11),DATE(2025,8,8)+SLEP[[#This Row],[Días restantes]])</f>
        <v>46306</v>
      </c>
      <c r="AG64">
        <f ca="1">IF(SLEP[[#This Row],[Termino]]=0,0,SLEP[[#This Row],[Termino]]-TODAY())</f>
        <v>347</v>
      </c>
      <c r="AH64" s="7" t="str">
        <f ca="1">IF(SLEP[[#This Row],[Dias]]&gt;0,"Vigente","Vencido")</f>
        <v>Vigente</v>
      </c>
      <c r="AI64" t="str">
        <f>_xlfn.XLOOKUP(SLEP[[#This Row],[Source.Name]],Tabla3[Nombre archivo],Tabla3[BASESLEP],"N/A",0,1)</f>
        <v>Andalién Costa</v>
      </c>
      <c r="AJ64" t="s">
        <v>413</v>
      </c>
    </row>
    <row r="65" spans="1:36" x14ac:dyDescent="0.3">
      <c r="A65" t="s">
        <v>265</v>
      </c>
      <c r="B65" t="s">
        <v>8241</v>
      </c>
      <c r="C65" t="s">
        <v>8242</v>
      </c>
      <c r="D65" t="s">
        <v>8243</v>
      </c>
      <c r="E65" t="s">
        <v>286</v>
      </c>
      <c r="F65" t="s">
        <v>287</v>
      </c>
      <c r="G65" t="s">
        <v>44</v>
      </c>
      <c r="H65" t="s">
        <v>45</v>
      </c>
      <c r="I65" t="s">
        <v>60</v>
      </c>
      <c r="J65" t="s">
        <v>271</v>
      </c>
      <c r="K65" t="s">
        <v>48</v>
      </c>
      <c r="L65" s="3">
        <v>3601977352</v>
      </c>
      <c r="M65" s="4">
        <v>0</v>
      </c>
      <c r="N65" s="4">
        <v>3601977352</v>
      </c>
      <c r="O65" t="s">
        <v>273</v>
      </c>
      <c r="P65" t="s">
        <v>8244</v>
      </c>
      <c r="Q65" t="s">
        <v>64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600</v>
      </c>
      <c r="Y65">
        <v>574</v>
      </c>
      <c r="Z65" t="s">
        <v>65</v>
      </c>
      <c r="AA65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3601977352</v>
      </c>
      <c r="AB65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0</v>
      </c>
      <c r="AC65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3601977352</v>
      </c>
      <c r="AD65" s="5">
        <f>VALUE(FIXED((SLEP[[#This Row],[EjecutadoCLP]]/SLEP[[#This Row],[MontoCLP]]),4,TRUE))</f>
        <v>0</v>
      </c>
      <c r="AE65" s="1">
        <f>IF(SLEP[[#This Row],[Termino]]=0,DATE(1992,10,11),SLEP[[#This Row],[Termino]]-SLEP[[#This Row],[Días de vigencia]])</f>
        <v>45851</v>
      </c>
      <c r="AF65" s="1">
        <f>IF(SLEP[[#This Row],[Días restantes]]&lt;1,DATE(1992,10,11),DATE(2025,8,8)+SLEP[[#This Row],[Días restantes]])</f>
        <v>46451</v>
      </c>
      <c r="AG65">
        <f ca="1">IF(SLEP[[#This Row],[Termino]]=0,0,SLEP[[#This Row],[Termino]]-TODAY())</f>
        <v>492</v>
      </c>
      <c r="AH65" s="7" t="str">
        <f ca="1">IF(SLEP[[#This Row],[Dias]]&gt;0,"Vigente","Vencido")</f>
        <v>Vigente</v>
      </c>
      <c r="AI65" t="str">
        <f>_xlfn.XLOOKUP(SLEP[[#This Row],[Source.Name]],Tabla3[Nombre archivo],Tabla3[BASESLEP],"N/A",0,1)</f>
        <v>Andalién Sur</v>
      </c>
      <c r="AJ65" t="s">
        <v>417</v>
      </c>
    </row>
    <row r="66" spans="1:36" x14ac:dyDescent="0.3">
      <c r="A66" t="s">
        <v>265</v>
      </c>
      <c r="B66" t="s">
        <v>8245</v>
      </c>
      <c r="C66" t="s">
        <v>8246</v>
      </c>
      <c r="D66" t="s">
        <v>8247</v>
      </c>
      <c r="E66" t="s">
        <v>8248</v>
      </c>
      <c r="F66" t="s">
        <v>8249</v>
      </c>
      <c r="G66" t="s">
        <v>44</v>
      </c>
      <c r="H66" t="s">
        <v>45</v>
      </c>
      <c r="I66" t="s">
        <v>207</v>
      </c>
      <c r="J66" t="s">
        <v>271</v>
      </c>
      <c r="K66" t="s">
        <v>48</v>
      </c>
      <c r="L66" s="3">
        <v>50000000</v>
      </c>
      <c r="M66" s="4">
        <v>1138592</v>
      </c>
      <c r="N66" s="4">
        <v>48861408</v>
      </c>
      <c r="O66" t="s">
        <v>90</v>
      </c>
      <c r="P66" t="s">
        <v>6114</v>
      </c>
      <c r="Q66" t="s">
        <v>64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730</v>
      </c>
      <c r="Y66">
        <v>702</v>
      </c>
      <c r="Z66" t="s">
        <v>65</v>
      </c>
      <c r="AA66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50000000</v>
      </c>
      <c r="AB66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1138592</v>
      </c>
      <c r="AC66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48861408</v>
      </c>
      <c r="AD66" s="5">
        <f>VALUE(FIXED((SLEP[[#This Row],[EjecutadoCLP]]/SLEP[[#This Row],[MontoCLP]]),4,TRUE))</f>
        <v>2.2800000000000001E-2</v>
      </c>
      <c r="AE66" s="1">
        <f>IF(SLEP[[#This Row],[Termino]]=0,DATE(1992,10,11),SLEP[[#This Row],[Termino]]-SLEP[[#This Row],[Días de vigencia]])</f>
        <v>45849</v>
      </c>
      <c r="AF66" s="1">
        <f>IF(SLEP[[#This Row],[Días restantes]]&lt;1,DATE(1992,10,11),DATE(2025,8,8)+SLEP[[#This Row],[Días restantes]])</f>
        <v>46579</v>
      </c>
      <c r="AG66">
        <f ca="1">IF(SLEP[[#This Row],[Termino]]=0,0,SLEP[[#This Row],[Termino]]-TODAY())</f>
        <v>620</v>
      </c>
      <c r="AH66" s="7" t="str">
        <f ca="1">IF(SLEP[[#This Row],[Dias]]&gt;0,"Vigente","Vencido")</f>
        <v>Vigente</v>
      </c>
      <c r="AI66" t="str">
        <f>_xlfn.XLOOKUP(SLEP[[#This Row],[Source.Name]],Tabla3[Nombre archivo],Tabla3[BASESLEP],"N/A",0,1)</f>
        <v>Andalién Sur</v>
      </c>
      <c r="AJ66" t="s">
        <v>419</v>
      </c>
    </row>
    <row r="67" spans="1:36" x14ac:dyDescent="0.3">
      <c r="A67" t="s">
        <v>265</v>
      </c>
      <c r="B67" t="s">
        <v>8250</v>
      </c>
      <c r="C67" t="s">
        <v>8251</v>
      </c>
      <c r="D67" t="s">
        <v>8252</v>
      </c>
      <c r="E67" t="s">
        <v>7849</v>
      </c>
      <c r="F67" t="s">
        <v>7850</v>
      </c>
      <c r="G67" t="s">
        <v>44</v>
      </c>
      <c r="H67" t="s">
        <v>45</v>
      </c>
      <c r="I67" t="s">
        <v>207</v>
      </c>
      <c r="J67" t="s">
        <v>271</v>
      </c>
      <c r="K67" t="s">
        <v>48</v>
      </c>
      <c r="L67" s="3">
        <v>670000000</v>
      </c>
      <c r="M67" s="4">
        <v>0</v>
      </c>
      <c r="N67" s="4">
        <v>670000000</v>
      </c>
      <c r="O67" t="s">
        <v>90</v>
      </c>
      <c r="P67" t="s">
        <v>8253</v>
      </c>
      <c r="Q67" t="s">
        <v>64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1096</v>
      </c>
      <c r="Y67">
        <v>1068</v>
      </c>
      <c r="Z67" t="s">
        <v>65</v>
      </c>
      <c r="AA67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670000000</v>
      </c>
      <c r="AB67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0</v>
      </c>
      <c r="AC67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670000000</v>
      </c>
      <c r="AD67" s="5">
        <f>VALUE(FIXED((SLEP[[#This Row],[EjecutadoCLP]]/SLEP[[#This Row],[MontoCLP]]),4,TRUE))</f>
        <v>0</v>
      </c>
      <c r="AE67" s="1">
        <f>IF(SLEP[[#This Row],[Termino]]=0,DATE(1992,10,11),SLEP[[#This Row],[Termino]]-SLEP[[#This Row],[Días de vigencia]])</f>
        <v>45849</v>
      </c>
      <c r="AF67" s="1">
        <f>IF(SLEP[[#This Row],[Días restantes]]&lt;1,DATE(1992,10,11),DATE(2025,8,8)+SLEP[[#This Row],[Días restantes]])</f>
        <v>46945</v>
      </c>
      <c r="AG67">
        <f ca="1">IF(SLEP[[#This Row],[Termino]]=0,0,SLEP[[#This Row],[Termino]]-TODAY())</f>
        <v>986</v>
      </c>
      <c r="AH67" s="7" t="str">
        <f ca="1">IF(SLEP[[#This Row],[Dias]]&gt;0,"Vigente","Vencido")</f>
        <v>Vigente</v>
      </c>
      <c r="AI67" t="str">
        <f>_xlfn.XLOOKUP(SLEP[[#This Row],[Source.Name]],Tabla3[Nombre archivo],Tabla3[BASESLEP],"N/A",0,1)</f>
        <v>Andalién Sur</v>
      </c>
      <c r="AJ67" t="s">
        <v>423</v>
      </c>
    </row>
    <row r="68" spans="1:36" x14ac:dyDescent="0.3">
      <c r="A68" t="s">
        <v>265</v>
      </c>
      <c r="B68" t="s">
        <v>8254</v>
      </c>
      <c r="C68" t="s">
        <v>8255</v>
      </c>
      <c r="D68" t="s">
        <v>8256</v>
      </c>
      <c r="E68" t="s">
        <v>269</v>
      </c>
      <c r="F68" t="s">
        <v>270</v>
      </c>
      <c r="G68" t="s">
        <v>44</v>
      </c>
      <c r="H68" t="s">
        <v>45</v>
      </c>
      <c r="I68" t="s">
        <v>60</v>
      </c>
      <c r="J68" t="s">
        <v>271</v>
      </c>
      <c r="K68" t="s">
        <v>48</v>
      </c>
      <c r="L68" s="3">
        <v>242305837</v>
      </c>
      <c r="M68" s="4">
        <v>0</v>
      </c>
      <c r="N68" s="4">
        <v>242305837</v>
      </c>
      <c r="O68" t="s">
        <v>201</v>
      </c>
      <c r="P68" t="s">
        <v>494</v>
      </c>
      <c r="Q68" t="s">
        <v>64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120</v>
      </c>
      <c r="Y68">
        <v>72</v>
      </c>
      <c r="Z68" t="s">
        <v>65</v>
      </c>
      <c r="AA68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242305837</v>
      </c>
      <c r="AB68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0</v>
      </c>
      <c r="AC68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242305837</v>
      </c>
      <c r="AD68" s="5">
        <f>VALUE(FIXED((SLEP[[#This Row],[EjecutadoCLP]]/SLEP[[#This Row],[MontoCLP]]),4,TRUE))</f>
        <v>0</v>
      </c>
      <c r="AE68" s="1">
        <f>IF(SLEP[[#This Row],[Termino]]=0,DATE(1992,10,11),SLEP[[#This Row],[Termino]]-SLEP[[#This Row],[Días de vigencia]])</f>
        <v>45829</v>
      </c>
      <c r="AF68" s="1">
        <f>IF(SLEP[[#This Row],[Días restantes]]&lt;1,DATE(1992,10,11),DATE(2025,8,8)+SLEP[[#This Row],[Días restantes]])</f>
        <v>45949</v>
      </c>
      <c r="AG68">
        <f ca="1">IF(SLEP[[#This Row],[Termino]]=0,0,SLEP[[#This Row],[Termino]]-TODAY())</f>
        <v>-10</v>
      </c>
      <c r="AH68" s="7" t="str">
        <f ca="1">IF(SLEP[[#This Row],[Dias]]&gt;0,"Vigente","Vencido")</f>
        <v>Vencido</v>
      </c>
      <c r="AI68" t="str">
        <f>_xlfn.XLOOKUP(SLEP[[#This Row],[Source.Name]],Tabla3[Nombre archivo],Tabla3[BASESLEP],"N/A",0,1)</f>
        <v>Andalién Sur</v>
      </c>
      <c r="AJ68" t="s">
        <v>428</v>
      </c>
    </row>
    <row r="69" spans="1:36" x14ac:dyDescent="0.3">
      <c r="A69" t="s">
        <v>265</v>
      </c>
      <c r="B69" t="s">
        <v>8257</v>
      </c>
      <c r="C69" t="s">
        <v>8258</v>
      </c>
      <c r="D69" t="s">
        <v>8259</v>
      </c>
      <c r="E69" t="s">
        <v>269</v>
      </c>
      <c r="F69" t="s">
        <v>270</v>
      </c>
      <c r="G69" t="s">
        <v>44</v>
      </c>
      <c r="H69" t="s">
        <v>45</v>
      </c>
      <c r="I69" t="s">
        <v>60</v>
      </c>
      <c r="J69" t="s">
        <v>271</v>
      </c>
      <c r="K69" t="s">
        <v>48</v>
      </c>
      <c r="L69" s="3">
        <v>167868466</v>
      </c>
      <c r="M69" s="4">
        <v>9088328</v>
      </c>
      <c r="N69" s="4">
        <v>158780138</v>
      </c>
      <c r="O69" t="s">
        <v>256</v>
      </c>
      <c r="P69" t="s">
        <v>90</v>
      </c>
      <c r="Q69" t="s">
        <v>64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120</v>
      </c>
      <c r="Y69">
        <v>63</v>
      </c>
      <c r="Z69" t="s">
        <v>65</v>
      </c>
      <c r="AA69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167868466</v>
      </c>
      <c r="AB69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9088328</v>
      </c>
      <c r="AC69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158780138</v>
      </c>
      <c r="AD69" s="5">
        <f>VALUE(FIXED((SLEP[[#This Row],[EjecutadoCLP]]/SLEP[[#This Row],[MontoCLP]]),4,TRUE))</f>
        <v>5.4100000000000002E-2</v>
      </c>
      <c r="AE69" s="1">
        <f>IF(SLEP[[#This Row],[Termino]]=0,DATE(1992,10,11),SLEP[[#This Row],[Termino]]-SLEP[[#This Row],[Días de vigencia]])</f>
        <v>45820</v>
      </c>
      <c r="AF69" s="1">
        <f>IF(SLEP[[#This Row],[Días restantes]]&lt;1,DATE(1992,10,11),DATE(2025,8,8)+SLEP[[#This Row],[Días restantes]])</f>
        <v>45940</v>
      </c>
      <c r="AG69">
        <f ca="1">IF(SLEP[[#This Row],[Termino]]=0,0,SLEP[[#This Row],[Termino]]-TODAY())</f>
        <v>-19</v>
      </c>
      <c r="AH69" s="7" t="str">
        <f ca="1">IF(SLEP[[#This Row],[Dias]]&gt;0,"Vigente","Vencido")</f>
        <v>Vencido</v>
      </c>
      <c r="AI69" t="str">
        <f>_xlfn.XLOOKUP(SLEP[[#This Row],[Source.Name]],Tabla3[Nombre archivo],Tabla3[BASESLEP],"N/A",0,1)</f>
        <v>Andalién Sur</v>
      </c>
      <c r="AJ69" t="s">
        <v>434</v>
      </c>
    </row>
    <row r="70" spans="1:36" x14ac:dyDescent="0.3">
      <c r="A70" t="s">
        <v>265</v>
      </c>
      <c r="B70" t="s">
        <v>8260</v>
      </c>
      <c r="C70" t="s">
        <v>8261</v>
      </c>
      <c r="D70" t="s">
        <v>8262</v>
      </c>
      <c r="E70" t="s">
        <v>6662</v>
      </c>
      <c r="F70" t="s">
        <v>6663</v>
      </c>
      <c r="G70" t="s">
        <v>44</v>
      </c>
      <c r="H70" t="s">
        <v>45</v>
      </c>
      <c r="I70" t="s">
        <v>60</v>
      </c>
      <c r="J70" t="s">
        <v>271</v>
      </c>
      <c r="K70" t="s">
        <v>48</v>
      </c>
      <c r="L70" s="3">
        <v>162446900</v>
      </c>
      <c r="M70" s="4">
        <v>0</v>
      </c>
      <c r="N70" s="4">
        <v>162446900</v>
      </c>
      <c r="O70" t="s">
        <v>1806</v>
      </c>
      <c r="P70" t="s">
        <v>97</v>
      </c>
      <c r="Q70" t="s">
        <v>64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120</v>
      </c>
      <c r="Y70">
        <v>51</v>
      </c>
      <c r="Z70" t="s">
        <v>65</v>
      </c>
      <c r="AA70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162446900</v>
      </c>
      <c r="AB70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0</v>
      </c>
      <c r="AC70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162446900</v>
      </c>
      <c r="AD70" s="5">
        <f>VALUE(FIXED((SLEP[[#This Row],[EjecutadoCLP]]/SLEP[[#This Row],[MontoCLP]]),4,TRUE))</f>
        <v>0</v>
      </c>
      <c r="AE70" s="1">
        <f>IF(SLEP[[#This Row],[Termino]]=0,DATE(1992,10,11),SLEP[[#This Row],[Termino]]-SLEP[[#This Row],[Días de vigencia]])</f>
        <v>45808</v>
      </c>
      <c r="AF70" s="1">
        <f>IF(SLEP[[#This Row],[Días restantes]]&lt;1,DATE(1992,10,11),DATE(2025,8,8)+SLEP[[#This Row],[Días restantes]])</f>
        <v>45928</v>
      </c>
      <c r="AG70">
        <f ca="1">IF(SLEP[[#This Row],[Termino]]=0,0,SLEP[[#This Row],[Termino]]-TODAY())</f>
        <v>-31</v>
      </c>
      <c r="AH70" s="7" t="str">
        <f ca="1">IF(SLEP[[#This Row],[Dias]]&gt;0,"Vigente","Vencido")</f>
        <v>Vencido</v>
      </c>
      <c r="AI70" t="str">
        <f>_xlfn.XLOOKUP(SLEP[[#This Row],[Source.Name]],Tabla3[Nombre archivo],Tabla3[BASESLEP],"N/A",0,1)</f>
        <v>Andalién Sur</v>
      </c>
      <c r="AJ70" t="s">
        <v>436</v>
      </c>
    </row>
    <row r="71" spans="1:36" x14ac:dyDescent="0.3">
      <c r="A71" t="s">
        <v>265</v>
      </c>
      <c r="B71" t="s">
        <v>8263</v>
      </c>
      <c r="C71" t="s">
        <v>8264</v>
      </c>
      <c r="D71" t="s">
        <v>8265</v>
      </c>
      <c r="E71" t="s">
        <v>1004</v>
      </c>
      <c r="F71" t="s">
        <v>1005</v>
      </c>
      <c r="G71" t="s">
        <v>44</v>
      </c>
      <c r="H71" t="s">
        <v>45</v>
      </c>
      <c r="I71" t="s">
        <v>60</v>
      </c>
      <c r="J71" t="s">
        <v>271</v>
      </c>
      <c r="K71" t="s">
        <v>48</v>
      </c>
      <c r="L71" s="3">
        <v>389997956</v>
      </c>
      <c r="M71" s="4">
        <v>121243151</v>
      </c>
      <c r="N71" s="4">
        <v>268754805</v>
      </c>
      <c r="O71" t="s">
        <v>194</v>
      </c>
      <c r="P71" t="s">
        <v>49</v>
      </c>
      <c r="Q71" t="s">
        <v>64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119</v>
      </c>
      <c r="Y71">
        <v>42</v>
      </c>
      <c r="Z71" t="s">
        <v>65</v>
      </c>
      <c r="AA71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389997956</v>
      </c>
      <c r="AB71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121243151</v>
      </c>
      <c r="AC71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268754805</v>
      </c>
      <c r="AD71" s="5">
        <f>VALUE(FIXED((SLEP[[#This Row],[EjecutadoCLP]]/SLEP[[#This Row],[MontoCLP]]),4,TRUE))</f>
        <v>0.31090000000000001</v>
      </c>
      <c r="AE71" s="1">
        <f>IF(SLEP[[#This Row],[Termino]]=0,DATE(1992,10,11),SLEP[[#This Row],[Termino]]-SLEP[[#This Row],[Días de vigencia]])</f>
        <v>45800</v>
      </c>
      <c r="AF71" s="1">
        <f>IF(SLEP[[#This Row],[Días restantes]]&lt;1,DATE(1992,10,11),DATE(2025,8,8)+SLEP[[#This Row],[Días restantes]])</f>
        <v>45919</v>
      </c>
      <c r="AG71">
        <f ca="1">IF(SLEP[[#This Row],[Termino]]=0,0,SLEP[[#This Row],[Termino]]-TODAY())</f>
        <v>-40</v>
      </c>
      <c r="AH71" s="7" t="str">
        <f ca="1">IF(SLEP[[#This Row],[Dias]]&gt;0,"Vigente","Vencido")</f>
        <v>Vencido</v>
      </c>
      <c r="AI71" t="str">
        <f>_xlfn.XLOOKUP(SLEP[[#This Row],[Source.Name]],Tabla3[Nombre archivo],Tabla3[BASESLEP],"N/A",0,1)</f>
        <v>Andalién Sur</v>
      </c>
      <c r="AJ71" t="s">
        <v>441</v>
      </c>
    </row>
    <row r="72" spans="1:36" x14ac:dyDescent="0.3">
      <c r="A72" t="s">
        <v>265</v>
      </c>
      <c r="B72" t="s">
        <v>266</v>
      </c>
      <c r="C72" t="s">
        <v>267</v>
      </c>
      <c r="D72" t="s">
        <v>268</v>
      </c>
      <c r="E72" t="s">
        <v>269</v>
      </c>
      <c r="F72" t="s">
        <v>270</v>
      </c>
      <c r="G72" t="s">
        <v>44</v>
      </c>
      <c r="H72" t="s">
        <v>45</v>
      </c>
      <c r="I72" t="s">
        <v>60</v>
      </c>
      <c r="J72" t="s">
        <v>271</v>
      </c>
      <c r="K72" t="s">
        <v>48</v>
      </c>
      <c r="L72" s="3">
        <v>329097679</v>
      </c>
      <c r="M72" s="4">
        <v>52443556</v>
      </c>
      <c r="N72" s="4">
        <v>276654123</v>
      </c>
      <c r="O72" t="s">
        <v>272</v>
      </c>
      <c r="P72" t="s">
        <v>273</v>
      </c>
      <c r="Q72" t="s">
        <v>64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120</v>
      </c>
      <c r="Y72">
        <v>35</v>
      </c>
      <c r="Z72" t="s">
        <v>65</v>
      </c>
      <c r="AA72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329097679</v>
      </c>
      <c r="AB72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52443556</v>
      </c>
      <c r="AC72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276654123</v>
      </c>
      <c r="AD72" s="5">
        <f>VALUE(FIXED((SLEP[[#This Row],[EjecutadoCLP]]/SLEP[[#This Row],[MontoCLP]]),4,TRUE))</f>
        <v>0.15939999999999999</v>
      </c>
      <c r="AE72" s="1">
        <f>IF(SLEP[[#This Row],[Termino]]=0,DATE(1992,10,11),SLEP[[#This Row],[Termino]]-SLEP[[#This Row],[Días de vigencia]])</f>
        <v>45792</v>
      </c>
      <c r="AF72" s="1">
        <f>IF(SLEP[[#This Row],[Días restantes]]&lt;1,DATE(1992,10,11),DATE(2025,8,8)+SLEP[[#This Row],[Días restantes]])</f>
        <v>45912</v>
      </c>
      <c r="AG72">
        <f ca="1">IF(SLEP[[#This Row],[Termino]]=0,0,SLEP[[#This Row],[Termino]]-TODAY())</f>
        <v>-47</v>
      </c>
      <c r="AH72" s="7" t="str">
        <f ca="1">IF(SLEP[[#This Row],[Dias]]&gt;0,"Vigente","Vencido")</f>
        <v>Vencido</v>
      </c>
      <c r="AI72" t="str">
        <f>_xlfn.XLOOKUP(SLEP[[#This Row],[Source.Name]],Tabla3[Nombre archivo],Tabla3[BASESLEP],"N/A",0,1)</f>
        <v>Andalién Sur</v>
      </c>
      <c r="AJ72" t="s">
        <v>446</v>
      </c>
    </row>
    <row r="73" spans="1:36" x14ac:dyDescent="0.3">
      <c r="A73" t="s">
        <v>265</v>
      </c>
      <c r="B73" t="s">
        <v>8266</v>
      </c>
      <c r="C73" t="s">
        <v>724</v>
      </c>
      <c r="D73" t="s">
        <v>8267</v>
      </c>
      <c r="E73" t="s">
        <v>8268</v>
      </c>
      <c r="F73" t="s">
        <v>8269</v>
      </c>
      <c r="G73" t="s">
        <v>44</v>
      </c>
      <c r="H73" t="s">
        <v>45</v>
      </c>
      <c r="I73" t="s">
        <v>60</v>
      </c>
      <c r="J73" t="s">
        <v>271</v>
      </c>
      <c r="K73" t="s">
        <v>48</v>
      </c>
      <c r="L73" s="3">
        <v>14400000</v>
      </c>
      <c r="M73" s="4">
        <v>1200000</v>
      </c>
      <c r="N73" s="4">
        <v>13200000</v>
      </c>
      <c r="O73" t="s">
        <v>139</v>
      </c>
      <c r="P73" t="s">
        <v>296</v>
      </c>
      <c r="Q73" t="s">
        <v>64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365</v>
      </c>
      <c r="Y73">
        <v>273</v>
      </c>
      <c r="Z73" t="s">
        <v>65</v>
      </c>
      <c r="AA73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14400000</v>
      </c>
      <c r="AB73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1200000</v>
      </c>
      <c r="AC73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13200000</v>
      </c>
      <c r="AD73" s="5">
        <f>VALUE(FIXED((SLEP[[#This Row],[EjecutadoCLP]]/SLEP[[#This Row],[MontoCLP]]),4,TRUE))</f>
        <v>8.3299999999999999E-2</v>
      </c>
      <c r="AE73" s="1">
        <f>IF(SLEP[[#This Row],[Termino]]=0,DATE(1992,10,11),SLEP[[#This Row],[Termino]]-SLEP[[#This Row],[Días de vigencia]])</f>
        <v>45785</v>
      </c>
      <c r="AF73" s="1">
        <f>IF(SLEP[[#This Row],[Días restantes]]&lt;1,DATE(1992,10,11),DATE(2025,8,8)+SLEP[[#This Row],[Días restantes]])</f>
        <v>46150</v>
      </c>
      <c r="AG73">
        <f ca="1">IF(SLEP[[#This Row],[Termino]]=0,0,SLEP[[#This Row],[Termino]]-TODAY())</f>
        <v>191</v>
      </c>
      <c r="AH73" s="7" t="str">
        <f ca="1">IF(SLEP[[#This Row],[Dias]]&gt;0,"Vigente","Vencido")</f>
        <v>Vigente</v>
      </c>
      <c r="AI73" t="str">
        <f>_xlfn.XLOOKUP(SLEP[[#This Row],[Source.Name]],Tabla3[Nombre archivo],Tabla3[BASESLEP],"N/A",0,1)</f>
        <v>Andalién Sur</v>
      </c>
      <c r="AJ73" t="s">
        <v>450</v>
      </c>
    </row>
    <row r="74" spans="1:36" x14ac:dyDescent="0.3">
      <c r="A74" t="s">
        <v>265</v>
      </c>
      <c r="B74" t="s">
        <v>8270</v>
      </c>
      <c r="C74" t="s">
        <v>8271</v>
      </c>
      <c r="D74" t="s">
        <v>8272</v>
      </c>
      <c r="E74" t="s">
        <v>738</v>
      </c>
      <c r="F74" t="s">
        <v>739</v>
      </c>
      <c r="G74" t="s">
        <v>44</v>
      </c>
      <c r="H74" t="s">
        <v>45</v>
      </c>
      <c r="I74" t="s">
        <v>60</v>
      </c>
      <c r="J74" t="s">
        <v>271</v>
      </c>
      <c r="K74" t="s">
        <v>48</v>
      </c>
      <c r="L74" s="3">
        <v>14400000</v>
      </c>
      <c r="M74" s="4">
        <v>2400000</v>
      </c>
      <c r="N74" s="4">
        <v>12000000</v>
      </c>
      <c r="O74" t="s">
        <v>201</v>
      </c>
      <c r="P74" t="s">
        <v>202</v>
      </c>
      <c r="Q74" t="s">
        <v>64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365</v>
      </c>
      <c r="Y74">
        <v>255</v>
      </c>
      <c r="Z74" t="s">
        <v>65</v>
      </c>
      <c r="AA74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14400000</v>
      </c>
      <c r="AB74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2400000</v>
      </c>
      <c r="AC74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12000000</v>
      </c>
      <c r="AD74" s="5">
        <f>VALUE(FIXED((SLEP[[#This Row],[EjecutadoCLP]]/SLEP[[#This Row],[MontoCLP]]),4,TRUE))</f>
        <v>0.16669999999999999</v>
      </c>
      <c r="AE74" s="1">
        <f>IF(SLEP[[#This Row],[Termino]]=0,DATE(1992,10,11),SLEP[[#This Row],[Termino]]-SLEP[[#This Row],[Días de vigencia]])</f>
        <v>45767</v>
      </c>
      <c r="AF74" s="1">
        <f>IF(SLEP[[#This Row],[Días restantes]]&lt;1,DATE(1992,10,11),DATE(2025,8,8)+SLEP[[#This Row],[Días restantes]])</f>
        <v>46132</v>
      </c>
      <c r="AG74">
        <f ca="1">IF(SLEP[[#This Row],[Termino]]=0,0,SLEP[[#This Row],[Termino]]-TODAY())</f>
        <v>173</v>
      </c>
      <c r="AH74" s="7" t="str">
        <f ca="1">IF(SLEP[[#This Row],[Dias]]&gt;0,"Vigente","Vencido")</f>
        <v>Vigente</v>
      </c>
      <c r="AI74" t="str">
        <f>_xlfn.XLOOKUP(SLEP[[#This Row],[Source.Name]],Tabla3[Nombre archivo],Tabla3[BASESLEP],"N/A",0,1)</f>
        <v>Andalién Sur</v>
      </c>
      <c r="AJ74" t="s">
        <v>452</v>
      </c>
    </row>
    <row r="75" spans="1:36" x14ac:dyDescent="0.3">
      <c r="A75" t="s">
        <v>265</v>
      </c>
      <c r="B75" t="s">
        <v>276</v>
      </c>
      <c r="C75" t="s">
        <v>277</v>
      </c>
      <c r="D75" t="s">
        <v>278</v>
      </c>
      <c r="E75" t="s">
        <v>279</v>
      </c>
      <c r="F75" t="s">
        <v>280</v>
      </c>
      <c r="G75" t="s">
        <v>44</v>
      </c>
      <c r="H75" t="s">
        <v>45</v>
      </c>
      <c r="I75" t="s">
        <v>60</v>
      </c>
      <c r="J75" t="s">
        <v>271</v>
      </c>
      <c r="K75" t="s">
        <v>48</v>
      </c>
      <c r="L75" s="3">
        <v>1074435595</v>
      </c>
      <c r="M75" s="4">
        <v>332653896</v>
      </c>
      <c r="N75" s="4">
        <v>741781699</v>
      </c>
      <c r="O75" t="s">
        <v>201</v>
      </c>
      <c r="P75" t="s">
        <v>281</v>
      </c>
      <c r="Q75" t="s">
        <v>64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300</v>
      </c>
      <c r="Y75">
        <v>190</v>
      </c>
      <c r="Z75" t="s">
        <v>65</v>
      </c>
      <c r="AA75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1074435595</v>
      </c>
      <c r="AB75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332653896</v>
      </c>
      <c r="AC75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741781699</v>
      </c>
      <c r="AD75" s="5">
        <f>VALUE(FIXED((SLEP[[#This Row],[EjecutadoCLP]]/SLEP[[#This Row],[MontoCLP]]),4,TRUE))</f>
        <v>0.30959999999999999</v>
      </c>
      <c r="AE75" s="1">
        <f>IF(SLEP[[#This Row],[Termino]]=0,DATE(1992,10,11),SLEP[[#This Row],[Termino]]-SLEP[[#This Row],[Días de vigencia]])</f>
        <v>45767</v>
      </c>
      <c r="AF75" s="1">
        <f>IF(SLEP[[#This Row],[Días restantes]]&lt;1,DATE(1992,10,11),DATE(2025,8,8)+SLEP[[#This Row],[Días restantes]])</f>
        <v>46067</v>
      </c>
      <c r="AG75">
        <f ca="1">IF(SLEP[[#This Row],[Termino]]=0,0,SLEP[[#This Row],[Termino]]-TODAY())</f>
        <v>108</v>
      </c>
      <c r="AH75" s="7" t="str">
        <f ca="1">IF(SLEP[[#This Row],[Dias]]&gt;0,"Vigente","Vencido")</f>
        <v>Vigente</v>
      </c>
      <c r="AI75" t="str">
        <f>_xlfn.XLOOKUP(SLEP[[#This Row],[Source.Name]],Tabla3[Nombre archivo],Tabla3[BASESLEP],"N/A",0,1)</f>
        <v>Andalién Sur</v>
      </c>
      <c r="AJ75" t="s">
        <v>457</v>
      </c>
    </row>
    <row r="76" spans="1:36" x14ac:dyDescent="0.3">
      <c r="A76" t="s">
        <v>265</v>
      </c>
      <c r="B76" t="s">
        <v>283</v>
      </c>
      <c r="C76" t="s">
        <v>284</v>
      </c>
      <c r="D76" t="s">
        <v>285</v>
      </c>
      <c r="E76" t="s">
        <v>286</v>
      </c>
      <c r="F76" t="s">
        <v>287</v>
      </c>
      <c r="G76" t="s">
        <v>44</v>
      </c>
      <c r="H76" t="s">
        <v>45</v>
      </c>
      <c r="I76" t="s">
        <v>60</v>
      </c>
      <c r="J76" t="s">
        <v>271</v>
      </c>
      <c r="K76" t="s">
        <v>48</v>
      </c>
      <c r="L76" s="3">
        <v>1101807633</v>
      </c>
      <c r="M76" s="4">
        <v>430957320</v>
      </c>
      <c r="N76" s="4">
        <v>670850313</v>
      </c>
      <c r="O76" t="s">
        <v>49</v>
      </c>
      <c r="P76" t="s">
        <v>288</v>
      </c>
      <c r="Q76" t="s">
        <v>64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300</v>
      </c>
      <c r="Y76">
        <v>189</v>
      </c>
      <c r="Z76" t="s">
        <v>65</v>
      </c>
      <c r="AA76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1101807633</v>
      </c>
      <c r="AB76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430957320</v>
      </c>
      <c r="AC76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670850313</v>
      </c>
      <c r="AD76" s="5">
        <f>VALUE(FIXED((SLEP[[#This Row],[EjecutadoCLP]]/SLEP[[#This Row],[MontoCLP]]),4,TRUE))</f>
        <v>0.3911</v>
      </c>
      <c r="AE76" s="1">
        <f>IF(SLEP[[#This Row],[Termino]]=0,DATE(1992,10,11),SLEP[[#This Row],[Termino]]-SLEP[[#This Row],[Días de vigencia]])</f>
        <v>45766</v>
      </c>
      <c r="AF76" s="1">
        <f>IF(SLEP[[#This Row],[Días restantes]]&lt;1,DATE(1992,10,11),DATE(2025,8,8)+SLEP[[#This Row],[Días restantes]])</f>
        <v>46066</v>
      </c>
      <c r="AG76">
        <f ca="1">IF(SLEP[[#This Row],[Termino]]=0,0,SLEP[[#This Row],[Termino]]-TODAY())</f>
        <v>107</v>
      </c>
      <c r="AH76" s="7" t="str">
        <f ca="1">IF(SLEP[[#This Row],[Dias]]&gt;0,"Vigente","Vencido")</f>
        <v>Vigente</v>
      </c>
      <c r="AI76" t="str">
        <f>_xlfn.XLOOKUP(SLEP[[#This Row],[Source.Name]],Tabla3[Nombre archivo],Tabla3[BASESLEP],"N/A",0,1)</f>
        <v>Andalién Sur</v>
      </c>
      <c r="AJ76" t="s">
        <v>465</v>
      </c>
    </row>
    <row r="77" spans="1:36" x14ac:dyDescent="0.3">
      <c r="A77" t="s">
        <v>265</v>
      </c>
      <c r="B77" t="s">
        <v>290</v>
      </c>
      <c r="C77" t="s">
        <v>291</v>
      </c>
      <c r="D77" t="s">
        <v>292</v>
      </c>
      <c r="E77" t="s">
        <v>293</v>
      </c>
      <c r="F77" t="s">
        <v>294</v>
      </c>
      <c r="G77" t="s">
        <v>44</v>
      </c>
      <c r="H77" t="s">
        <v>45</v>
      </c>
      <c r="I77" t="s">
        <v>207</v>
      </c>
      <c r="J77" t="s">
        <v>271</v>
      </c>
      <c r="K77" t="s">
        <v>48</v>
      </c>
      <c r="L77" s="3">
        <v>90000000</v>
      </c>
      <c r="M77" s="4">
        <v>2507400</v>
      </c>
      <c r="N77" s="4">
        <v>87492600</v>
      </c>
      <c r="O77" t="s">
        <v>295</v>
      </c>
      <c r="P77" t="s">
        <v>296</v>
      </c>
      <c r="Q77" t="s">
        <v>64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236</v>
      </c>
      <c r="Y77">
        <v>123</v>
      </c>
      <c r="Z77" t="s">
        <v>65</v>
      </c>
      <c r="AA77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90000000</v>
      </c>
      <c r="AB77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2507400</v>
      </c>
      <c r="AC77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87492600</v>
      </c>
      <c r="AD77" s="5">
        <f>VALUE(FIXED((SLEP[[#This Row],[EjecutadoCLP]]/SLEP[[#This Row],[MontoCLP]]),4,TRUE))</f>
        <v>2.7900000000000001E-2</v>
      </c>
      <c r="AE77" s="1">
        <f>IF(SLEP[[#This Row],[Termino]]=0,DATE(1992,10,11),SLEP[[#This Row],[Termino]]-SLEP[[#This Row],[Días de vigencia]])</f>
        <v>45764</v>
      </c>
      <c r="AF77" s="1">
        <f>IF(SLEP[[#This Row],[Días restantes]]&lt;1,DATE(1992,10,11),DATE(2025,8,8)+SLEP[[#This Row],[Días restantes]])</f>
        <v>46000</v>
      </c>
      <c r="AG77">
        <f ca="1">IF(SLEP[[#This Row],[Termino]]=0,0,SLEP[[#This Row],[Termino]]-TODAY())</f>
        <v>41</v>
      </c>
      <c r="AH77" s="7" t="str">
        <f ca="1">IF(SLEP[[#This Row],[Dias]]&gt;0,"Vigente","Vencido")</f>
        <v>Vigente</v>
      </c>
      <c r="AI77" t="str">
        <f>_xlfn.XLOOKUP(SLEP[[#This Row],[Source.Name]],Tabla3[Nombre archivo],Tabla3[BASESLEP],"N/A",0,1)</f>
        <v>Andalién Sur</v>
      </c>
      <c r="AJ77" t="s">
        <v>469</v>
      </c>
    </row>
    <row r="78" spans="1:36" x14ac:dyDescent="0.3">
      <c r="A78" t="s">
        <v>265</v>
      </c>
      <c r="B78" t="s">
        <v>298</v>
      </c>
      <c r="C78" t="s">
        <v>299</v>
      </c>
      <c r="D78" t="s">
        <v>300</v>
      </c>
      <c r="E78" t="s">
        <v>301</v>
      </c>
      <c r="F78" t="s">
        <v>302</v>
      </c>
      <c r="G78" t="s">
        <v>44</v>
      </c>
      <c r="H78" t="s">
        <v>45</v>
      </c>
      <c r="I78" t="s">
        <v>60</v>
      </c>
      <c r="J78" t="s">
        <v>271</v>
      </c>
      <c r="K78" t="s">
        <v>303</v>
      </c>
      <c r="L78" s="3">
        <v>270.39999999999998</v>
      </c>
      <c r="M78" s="4">
        <v>128.71039999999999</v>
      </c>
      <c r="N78" s="4">
        <v>141.68960000000001</v>
      </c>
      <c r="O78" t="s">
        <v>201</v>
      </c>
      <c r="P78" t="s">
        <v>202</v>
      </c>
      <c r="Q78" t="s">
        <v>64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365</v>
      </c>
      <c r="Y78">
        <v>225</v>
      </c>
      <c r="Z78" t="s">
        <v>65</v>
      </c>
      <c r="AA78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10676920</v>
      </c>
      <c r="AB78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5082214</v>
      </c>
      <c r="AC78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5594706</v>
      </c>
      <c r="AD78" s="5">
        <f>VALUE(FIXED((SLEP[[#This Row],[EjecutadoCLP]]/SLEP[[#This Row],[MontoCLP]]),4,TRUE))</f>
        <v>0.47599999999999998</v>
      </c>
      <c r="AE78" s="1">
        <f>IF(SLEP[[#This Row],[Termino]]=0,DATE(1992,10,11),SLEP[[#This Row],[Termino]]-SLEP[[#This Row],[Días de vigencia]])</f>
        <v>45737</v>
      </c>
      <c r="AF78" s="1">
        <f>IF(SLEP[[#This Row],[Días restantes]]&lt;1,DATE(1992,10,11),DATE(2025,8,8)+SLEP[[#This Row],[Días restantes]])</f>
        <v>46102</v>
      </c>
      <c r="AG78">
        <f ca="1">IF(SLEP[[#This Row],[Termino]]=0,0,SLEP[[#This Row],[Termino]]-TODAY())</f>
        <v>143</v>
      </c>
      <c r="AH78" s="7" t="str">
        <f ca="1">IF(SLEP[[#This Row],[Dias]]&gt;0,"Vigente","Vencido")</f>
        <v>Vigente</v>
      </c>
      <c r="AI78" t="str">
        <f>_xlfn.XLOOKUP(SLEP[[#This Row],[Source.Name]],Tabla3[Nombre archivo],Tabla3[BASESLEP],"N/A",0,1)</f>
        <v>Andalién Sur</v>
      </c>
      <c r="AJ78" t="s">
        <v>474</v>
      </c>
    </row>
    <row r="79" spans="1:36" x14ac:dyDescent="0.3">
      <c r="A79" t="s">
        <v>265</v>
      </c>
      <c r="B79" t="s">
        <v>305</v>
      </c>
      <c r="C79" t="s">
        <v>306</v>
      </c>
      <c r="D79" t="s">
        <v>307</v>
      </c>
      <c r="E79" t="s">
        <v>308</v>
      </c>
      <c r="F79" t="s">
        <v>309</v>
      </c>
      <c r="G79" t="s">
        <v>44</v>
      </c>
      <c r="H79" t="s">
        <v>45</v>
      </c>
      <c r="I79" t="s">
        <v>207</v>
      </c>
      <c r="J79" t="s">
        <v>271</v>
      </c>
      <c r="K79" t="s">
        <v>48</v>
      </c>
      <c r="L79" s="3">
        <v>30000000</v>
      </c>
      <c r="M79" s="4">
        <v>3253307</v>
      </c>
      <c r="N79" s="4">
        <v>26746693</v>
      </c>
      <c r="O79" t="s">
        <v>49</v>
      </c>
      <c r="P79" t="s">
        <v>310</v>
      </c>
      <c r="Q79" t="s">
        <v>64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730</v>
      </c>
      <c r="Y79">
        <v>589</v>
      </c>
      <c r="Z79" t="s">
        <v>65</v>
      </c>
      <c r="AA79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30000000</v>
      </c>
      <c r="AB79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3253307</v>
      </c>
      <c r="AC79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26746693</v>
      </c>
      <c r="AD79" s="5">
        <f>VALUE(FIXED((SLEP[[#This Row],[EjecutadoCLP]]/SLEP[[#This Row],[MontoCLP]]),4,TRUE))</f>
        <v>0.1084</v>
      </c>
      <c r="AE79" s="1">
        <f>IF(SLEP[[#This Row],[Termino]]=0,DATE(1992,10,11),SLEP[[#This Row],[Termino]]-SLEP[[#This Row],[Días de vigencia]])</f>
        <v>45736</v>
      </c>
      <c r="AF79" s="1">
        <f>IF(SLEP[[#This Row],[Días restantes]]&lt;1,DATE(1992,10,11),DATE(2025,8,8)+SLEP[[#This Row],[Días restantes]])</f>
        <v>46466</v>
      </c>
      <c r="AG79">
        <f ca="1">IF(SLEP[[#This Row],[Termino]]=0,0,SLEP[[#This Row],[Termino]]-TODAY())</f>
        <v>507</v>
      </c>
      <c r="AH79" s="7" t="str">
        <f ca="1">IF(SLEP[[#This Row],[Dias]]&gt;0,"Vigente","Vencido")</f>
        <v>Vigente</v>
      </c>
      <c r="AI79" t="str">
        <f>_xlfn.XLOOKUP(SLEP[[#This Row],[Source.Name]],Tabla3[Nombre archivo],Tabla3[BASESLEP],"N/A",0,1)</f>
        <v>Andalién Sur</v>
      </c>
      <c r="AJ79" t="s">
        <v>480</v>
      </c>
    </row>
    <row r="80" spans="1:36" x14ac:dyDescent="0.3">
      <c r="A80" t="s">
        <v>265</v>
      </c>
      <c r="B80" t="s">
        <v>312</v>
      </c>
      <c r="C80" t="s">
        <v>313</v>
      </c>
      <c r="D80" t="s">
        <v>314</v>
      </c>
      <c r="E80" t="s">
        <v>315</v>
      </c>
      <c r="F80" t="s">
        <v>316</v>
      </c>
      <c r="G80" t="s">
        <v>44</v>
      </c>
      <c r="H80" t="s">
        <v>45</v>
      </c>
      <c r="I80" t="s">
        <v>60</v>
      </c>
      <c r="J80" t="s">
        <v>271</v>
      </c>
      <c r="K80" t="s">
        <v>48</v>
      </c>
      <c r="L80" s="3">
        <v>13459280</v>
      </c>
      <c r="M80" s="4">
        <v>13459280</v>
      </c>
      <c r="N80" s="4">
        <v>0</v>
      </c>
      <c r="O80" t="s">
        <v>231</v>
      </c>
      <c r="P80" t="s">
        <v>317</v>
      </c>
      <c r="Q80" t="s">
        <v>51</v>
      </c>
      <c r="R80">
        <v>0</v>
      </c>
      <c r="S80">
        <v>0</v>
      </c>
      <c r="T80">
        <v>1</v>
      </c>
      <c r="U80">
        <v>0</v>
      </c>
      <c r="V80">
        <v>0</v>
      </c>
      <c r="W80">
        <v>0</v>
      </c>
      <c r="X80">
        <v>15</v>
      </c>
      <c r="Y80">
        <v>-1</v>
      </c>
      <c r="Z80" t="s">
        <v>52</v>
      </c>
      <c r="AA80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13459280</v>
      </c>
      <c r="AB80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13459280</v>
      </c>
      <c r="AC80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0</v>
      </c>
      <c r="AD80" s="5">
        <f>VALUE(FIXED((SLEP[[#This Row],[EjecutadoCLP]]/SLEP[[#This Row],[MontoCLP]]),4,TRUE))</f>
        <v>1</v>
      </c>
      <c r="AE80" s="1">
        <f>IF(SLEP[[#This Row],[Termino]]=0,DATE(1992,10,11),SLEP[[#This Row],[Termino]]-SLEP[[#This Row],[Días de vigencia]])</f>
        <v>33873</v>
      </c>
      <c r="AF80" s="1">
        <f>IF(SLEP[[#This Row],[Días restantes]]&lt;1,DATE(1992,10,11),DATE(2025,8,8)+SLEP[[#This Row],[Días restantes]])</f>
        <v>33888</v>
      </c>
      <c r="AG80">
        <f ca="1">IF(SLEP[[#This Row],[Termino]]=0,0,SLEP[[#This Row],[Termino]]-TODAY())</f>
        <v>-12071</v>
      </c>
      <c r="AH80" s="7" t="str">
        <f ca="1">IF(SLEP[[#This Row],[Dias]]&gt;0,"Vigente","Vencido")</f>
        <v>Vencido</v>
      </c>
      <c r="AI80" t="str">
        <f>_xlfn.XLOOKUP(SLEP[[#This Row],[Source.Name]],Tabla3[Nombre archivo],Tabla3[BASESLEP],"N/A",0,1)</f>
        <v>Andalién Sur</v>
      </c>
      <c r="AJ80" t="s">
        <v>487</v>
      </c>
    </row>
    <row r="81" spans="1:36" x14ac:dyDescent="0.3">
      <c r="A81" t="s">
        <v>265</v>
      </c>
      <c r="B81" t="s">
        <v>319</v>
      </c>
      <c r="C81" t="s">
        <v>320</v>
      </c>
      <c r="D81" t="s">
        <v>321</v>
      </c>
      <c r="E81" t="s">
        <v>322</v>
      </c>
      <c r="F81" t="s">
        <v>323</v>
      </c>
      <c r="G81" t="s">
        <v>44</v>
      </c>
      <c r="H81" t="s">
        <v>45</v>
      </c>
      <c r="I81" t="s">
        <v>207</v>
      </c>
      <c r="J81" t="s">
        <v>271</v>
      </c>
      <c r="K81" t="s">
        <v>48</v>
      </c>
      <c r="L81" s="3">
        <v>50000000</v>
      </c>
      <c r="M81" s="4">
        <v>11285770</v>
      </c>
      <c r="N81" s="4">
        <v>38714230</v>
      </c>
      <c r="O81" t="s">
        <v>295</v>
      </c>
      <c r="P81" t="s">
        <v>324</v>
      </c>
      <c r="Q81" t="s">
        <v>64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730</v>
      </c>
      <c r="Y81">
        <v>556</v>
      </c>
      <c r="Z81" t="s">
        <v>65</v>
      </c>
      <c r="AA81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50000000</v>
      </c>
      <c r="AB81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11285770</v>
      </c>
      <c r="AC81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38714230</v>
      </c>
      <c r="AD81" s="5">
        <f>VALUE(FIXED((SLEP[[#This Row],[EjecutadoCLP]]/SLEP[[#This Row],[MontoCLP]]),4,TRUE))</f>
        <v>0.22570000000000001</v>
      </c>
      <c r="AE81" s="1">
        <f>IF(SLEP[[#This Row],[Termino]]=0,DATE(1992,10,11),SLEP[[#This Row],[Termino]]-SLEP[[#This Row],[Días de vigencia]])</f>
        <v>45703</v>
      </c>
      <c r="AF81" s="1">
        <f>IF(SLEP[[#This Row],[Días restantes]]&lt;1,DATE(1992,10,11),DATE(2025,8,8)+SLEP[[#This Row],[Días restantes]])</f>
        <v>46433</v>
      </c>
      <c r="AG81">
        <f ca="1">IF(SLEP[[#This Row],[Termino]]=0,0,SLEP[[#This Row],[Termino]]-TODAY())</f>
        <v>474</v>
      </c>
      <c r="AH81" s="7" t="str">
        <f ca="1">IF(SLEP[[#This Row],[Dias]]&gt;0,"Vigente","Vencido")</f>
        <v>Vigente</v>
      </c>
      <c r="AI81" t="str">
        <f>_xlfn.XLOOKUP(SLEP[[#This Row],[Source.Name]],Tabla3[Nombre archivo],Tabla3[BASESLEP],"N/A",0,1)</f>
        <v>Andalién Sur</v>
      </c>
      <c r="AJ81" t="s">
        <v>495</v>
      </c>
    </row>
    <row r="82" spans="1:36" x14ac:dyDescent="0.3">
      <c r="A82" t="s">
        <v>265</v>
      </c>
      <c r="B82" t="s">
        <v>326</v>
      </c>
      <c r="C82" t="s">
        <v>327</v>
      </c>
      <c r="D82" t="s">
        <v>328</v>
      </c>
      <c r="E82" t="s">
        <v>329</v>
      </c>
      <c r="F82" t="s">
        <v>330</v>
      </c>
      <c r="G82" t="s">
        <v>44</v>
      </c>
      <c r="H82" t="s">
        <v>45</v>
      </c>
      <c r="I82" t="s">
        <v>60</v>
      </c>
      <c r="J82" t="s">
        <v>271</v>
      </c>
      <c r="K82" t="s">
        <v>48</v>
      </c>
      <c r="L82" s="3">
        <v>480695821</v>
      </c>
      <c r="M82" s="4">
        <v>537091810</v>
      </c>
      <c r="N82" s="4">
        <v>-56395989</v>
      </c>
      <c r="O82" t="s">
        <v>246</v>
      </c>
      <c r="P82" t="s">
        <v>231</v>
      </c>
      <c r="Q82" t="s">
        <v>51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160</v>
      </c>
      <c r="Y82">
        <v>-1</v>
      </c>
      <c r="Z82" t="s">
        <v>52</v>
      </c>
      <c r="AA82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480695821</v>
      </c>
      <c r="AB82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537091810</v>
      </c>
      <c r="AC82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-56395989</v>
      </c>
      <c r="AD82" s="5">
        <f>VALUE(FIXED((SLEP[[#This Row],[EjecutadoCLP]]/SLEP[[#This Row],[MontoCLP]]),4,TRUE))</f>
        <v>1.1173</v>
      </c>
      <c r="AE82" s="1">
        <f>IF(SLEP[[#This Row],[Termino]]=0,DATE(1992,10,11),SLEP[[#This Row],[Termino]]-SLEP[[#This Row],[Días de vigencia]])</f>
        <v>33728</v>
      </c>
      <c r="AF82" s="1">
        <f>IF(SLEP[[#This Row],[Días restantes]]&lt;1,DATE(1992,10,11),DATE(2025,8,8)+SLEP[[#This Row],[Días restantes]])</f>
        <v>33888</v>
      </c>
      <c r="AG82">
        <f ca="1">IF(SLEP[[#This Row],[Termino]]=0,0,SLEP[[#This Row],[Termino]]-TODAY())</f>
        <v>-12071</v>
      </c>
      <c r="AH82" s="7" t="str">
        <f ca="1">IF(SLEP[[#This Row],[Dias]]&gt;0,"Vigente","Vencido")</f>
        <v>Vencido</v>
      </c>
      <c r="AI82" t="str">
        <f>_xlfn.XLOOKUP(SLEP[[#This Row],[Source.Name]],Tabla3[Nombre archivo],Tabla3[BASESLEP],"N/A",0,1)</f>
        <v>Andalién Sur</v>
      </c>
      <c r="AJ82" t="s">
        <v>501</v>
      </c>
    </row>
    <row r="83" spans="1:36" x14ac:dyDescent="0.3">
      <c r="A83" t="s">
        <v>265</v>
      </c>
      <c r="B83" t="s">
        <v>332</v>
      </c>
      <c r="C83" t="s">
        <v>333</v>
      </c>
      <c r="D83" t="s">
        <v>334</v>
      </c>
      <c r="E83" t="s">
        <v>335</v>
      </c>
      <c r="F83" t="s">
        <v>336</v>
      </c>
      <c r="G83" t="s">
        <v>44</v>
      </c>
      <c r="H83" t="s">
        <v>45</v>
      </c>
      <c r="I83" t="s">
        <v>207</v>
      </c>
      <c r="J83" t="s">
        <v>271</v>
      </c>
      <c r="K83" t="s">
        <v>48</v>
      </c>
      <c r="L83" s="3">
        <v>100000000</v>
      </c>
      <c r="M83" s="4">
        <v>19756665</v>
      </c>
      <c r="N83" s="4">
        <v>80243335</v>
      </c>
      <c r="O83" t="s">
        <v>201</v>
      </c>
      <c r="P83" t="s">
        <v>337</v>
      </c>
      <c r="Q83" t="s">
        <v>64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730</v>
      </c>
      <c r="Y83">
        <v>529</v>
      </c>
      <c r="Z83" t="s">
        <v>65</v>
      </c>
      <c r="AA83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100000000</v>
      </c>
      <c r="AB83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19756665</v>
      </c>
      <c r="AC83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80243335</v>
      </c>
      <c r="AD83" s="5">
        <f>VALUE(FIXED((SLEP[[#This Row],[EjecutadoCLP]]/SLEP[[#This Row],[MontoCLP]]),4,TRUE))</f>
        <v>0.1976</v>
      </c>
      <c r="AE83" s="1">
        <f>IF(SLEP[[#This Row],[Termino]]=0,DATE(1992,10,11),SLEP[[#This Row],[Termino]]-SLEP[[#This Row],[Días de vigencia]])</f>
        <v>45676</v>
      </c>
      <c r="AF83" s="1">
        <f>IF(SLEP[[#This Row],[Días restantes]]&lt;1,DATE(1992,10,11),DATE(2025,8,8)+SLEP[[#This Row],[Días restantes]])</f>
        <v>46406</v>
      </c>
      <c r="AG83">
        <f ca="1">IF(SLEP[[#This Row],[Termino]]=0,0,SLEP[[#This Row],[Termino]]-TODAY())</f>
        <v>447</v>
      </c>
      <c r="AH83" s="7" t="str">
        <f ca="1">IF(SLEP[[#This Row],[Dias]]&gt;0,"Vigente","Vencido")</f>
        <v>Vigente</v>
      </c>
      <c r="AI83" t="str">
        <f>_xlfn.XLOOKUP(SLEP[[#This Row],[Source.Name]],Tabla3[Nombre archivo],Tabla3[BASESLEP],"N/A",0,1)</f>
        <v>Andalién Sur</v>
      </c>
      <c r="AJ83" t="s">
        <v>509</v>
      </c>
    </row>
    <row r="84" spans="1:36" x14ac:dyDescent="0.3">
      <c r="A84" t="s">
        <v>265</v>
      </c>
      <c r="B84" t="s">
        <v>339</v>
      </c>
      <c r="C84" t="s">
        <v>340</v>
      </c>
      <c r="D84" t="s">
        <v>341</v>
      </c>
      <c r="E84" t="s">
        <v>342</v>
      </c>
      <c r="F84" t="s">
        <v>343</v>
      </c>
      <c r="G84" t="s">
        <v>44</v>
      </c>
      <c r="H84" t="s">
        <v>178</v>
      </c>
      <c r="I84" t="s">
        <v>207</v>
      </c>
      <c r="J84" t="s">
        <v>271</v>
      </c>
      <c r="K84" t="s">
        <v>48</v>
      </c>
      <c r="L84" s="3">
        <v>200000000</v>
      </c>
      <c r="M84" s="4">
        <v>23028688</v>
      </c>
      <c r="N84" s="4">
        <v>176971312</v>
      </c>
      <c r="O84" t="s">
        <v>103</v>
      </c>
      <c r="P84" t="s">
        <v>344</v>
      </c>
      <c r="Q84" t="s">
        <v>64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730</v>
      </c>
      <c r="Y84">
        <v>524</v>
      </c>
      <c r="Z84" t="s">
        <v>65</v>
      </c>
      <c r="AA84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200000000</v>
      </c>
      <c r="AB84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23028688</v>
      </c>
      <c r="AC84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176971312</v>
      </c>
      <c r="AD84" s="5">
        <f>VALUE(FIXED((SLEP[[#This Row],[EjecutadoCLP]]/SLEP[[#This Row],[MontoCLP]]),4,TRUE))</f>
        <v>0.11509999999999999</v>
      </c>
      <c r="AE84" s="1">
        <f>IF(SLEP[[#This Row],[Termino]]=0,DATE(1992,10,11),SLEP[[#This Row],[Termino]]-SLEP[[#This Row],[Días de vigencia]])</f>
        <v>45671</v>
      </c>
      <c r="AF84" s="1">
        <f>IF(SLEP[[#This Row],[Días restantes]]&lt;1,DATE(1992,10,11),DATE(2025,8,8)+SLEP[[#This Row],[Días restantes]])</f>
        <v>46401</v>
      </c>
      <c r="AG84">
        <f ca="1">IF(SLEP[[#This Row],[Termino]]=0,0,SLEP[[#This Row],[Termino]]-TODAY())</f>
        <v>442</v>
      </c>
      <c r="AH84" s="7" t="str">
        <f ca="1">IF(SLEP[[#This Row],[Dias]]&gt;0,"Vigente","Vencido")</f>
        <v>Vigente</v>
      </c>
      <c r="AI84" t="str">
        <f>_xlfn.XLOOKUP(SLEP[[#This Row],[Source.Name]],Tabla3[Nombre archivo],Tabla3[BASESLEP],"N/A",0,1)</f>
        <v>Andalién Sur</v>
      </c>
      <c r="AJ84" t="s">
        <v>514</v>
      </c>
    </row>
    <row r="85" spans="1:36" x14ac:dyDescent="0.3">
      <c r="A85" t="s">
        <v>265</v>
      </c>
      <c r="B85" t="s">
        <v>346</v>
      </c>
      <c r="C85" t="s">
        <v>347</v>
      </c>
      <c r="D85" t="s">
        <v>348</v>
      </c>
      <c r="E85" t="s">
        <v>349</v>
      </c>
      <c r="F85" t="s">
        <v>350</v>
      </c>
      <c r="G85" t="s">
        <v>44</v>
      </c>
      <c r="H85" t="s">
        <v>45</v>
      </c>
      <c r="I85" t="s">
        <v>89</v>
      </c>
      <c r="J85" t="s">
        <v>271</v>
      </c>
      <c r="K85" t="s">
        <v>48</v>
      </c>
      <c r="L85" s="3">
        <v>82220000</v>
      </c>
      <c r="M85" s="4">
        <v>51361400</v>
      </c>
      <c r="N85" s="4">
        <v>30858600</v>
      </c>
      <c r="O85" t="s">
        <v>273</v>
      </c>
      <c r="P85" t="s">
        <v>180</v>
      </c>
      <c r="Q85" t="s">
        <v>51</v>
      </c>
      <c r="R85">
        <v>0</v>
      </c>
      <c r="S85">
        <v>0</v>
      </c>
      <c r="T85">
        <v>1</v>
      </c>
      <c r="U85">
        <v>0</v>
      </c>
      <c r="V85">
        <v>0</v>
      </c>
      <c r="W85">
        <v>0</v>
      </c>
      <c r="X85">
        <v>19</v>
      </c>
      <c r="Y85">
        <v>-1</v>
      </c>
      <c r="Z85" t="s">
        <v>52</v>
      </c>
      <c r="AA85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82220000</v>
      </c>
      <c r="AB85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51361400</v>
      </c>
      <c r="AC85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30858600</v>
      </c>
      <c r="AD85" s="5">
        <f>VALUE(FIXED((SLEP[[#This Row],[EjecutadoCLP]]/SLEP[[#This Row],[MontoCLP]]),4,TRUE))</f>
        <v>0.62470000000000003</v>
      </c>
      <c r="AE85" s="1">
        <f>IF(SLEP[[#This Row],[Termino]]=0,DATE(1992,10,11),SLEP[[#This Row],[Termino]]-SLEP[[#This Row],[Días de vigencia]])</f>
        <v>33869</v>
      </c>
      <c r="AF85" s="1">
        <f>IF(SLEP[[#This Row],[Días restantes]]&lt;1,DATE(1992,10,11),DATE(2025,8,8)+SLEP[[#This Row],[Días restantes]])</f>
        <v>33888</v>
      </c>
      <c r="AG85">
        <f ca="1">IF(SLEP[[#This Row],[Termino]]=0,0,SLEP[[#This Row],[Termino]]-TODAY())</f>
        <v>-12071</v>
      </c>
      <c r="AH85" s="7" t="str">
        <f ca="1">IF(SLEP[[#This Row],[Dias]]&gt;0,"Vigente","Vencido")</f>
        <v>Vencido</v>
      </c>
      <c r="AI85" t="str">
        <f>_xlfn.XLOOKUP(SLEP[[#This Row],[Source.Name]],Tabla3[Nombre archivo],Tabla3[BASESLEP],"N/A",0,1)</f>
        <v>Andalién Sur</v>
      </c>
      <c r="AJ85" t="s">
        <v>518</v>
      </c>
    </row>
    <row r="86" spans="1:36" x14ac:dyDescent="0.3">
      <c r="A86" t="s">
        <v>265</v>
      </c>
      <c r="B86" t="s">
        <v>352</v>
      </c>
      <c r="C86" t="s">
        <v>353</v>
      </c>
      <c r="D86" t="s">
        <v>354</v>
      </c>
      <c r="E86" t="s">
        <v>355</v>
      </c>
      <c r="F86" t="s">
        <v>356</v>
      </c>
      <c r="G86" t="s">
        <v>44</v>
      </c>
      <c r="H86" t="s">
        <v>45</v>
      </c>
      <c r="I86" t="s">
        <v>207</v>
      </c>
      <c r="J86" t="s">
        <v>271</v>
      </c>
      <c r="K86" t="s">
        <v>48</v>
      </c>
      <c r="L86" s="3">
        <v>36400000</v>
      </c>
      <c r="M86" s="4">
        <v>27725563</v>
      </c>
      <c r="N86" s="4">
        <v>8674437</v>
      </c>
      <c r="O86" t="s">
        <v>169</v>
      </c>
      <c r="P86" t="s">
        <v>90</v>
      </c>
      <c r="Q86" t="s">
        <v>1114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274</v>
      </c>
      <c r="Y86">
        <v>63</v>
      </c>
      <c r="Z86" t="s">
        <v>65</v>
      </c>
      <c r="AA86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36400000</v>
      </c>
      <c r="AB86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27725563</v>
      </c>
      <c r="AC86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8674437</v>
      </c>
      <c r="AD86" s="5">
        <f>VALUE(FIXED((SLEP[[#This Row],[EjecutadoCLP]]/SLEP[[#This Row],[MontoCLP]]),4,TRUE))</f>
        <v>0.76170000000000004</v>
      </c>
      <c r="AE86" s="1">
        <f>IF(SLEP[[#This Row],[Termino]]=0,DATE(1992,10,11),SLEP[[#This Row],[Termino]]-SLEP[[#This Row],[Días de vigencia]])</f>
        <v>45666</v>
      </c>
      <c r="AF86" s="1">
        <f>IF(SLEP[[#This Row],[Días restantes]]&lt;1,DATE(1992,10,11),DATE(2025,8,8)+SLEP[[#This Row],[Días restantes]])</f>
        <v>45940</v>
      </c>
      <c r="AG86">
        <f ca="1">IF(SLEP[[#This Row],[Termino]]=0,0,SLEP[[#This Row],[Termino]]-TODAY())</f>
        <v>-19</v>
      </c>
      <c r="AH86" s="7" t="str">
        <f ca="1">IF(SLEP[[#This Row],[Dias]]&gt;0,"Vigente","Vencido")</f>
        <v>Vencido</v>
      </c>
      <c r="AI86" t="str">
        <f>_xlfn.XLOOKUP(SLEP[[#This Row],[Source.Name]],Tabla3[Nombre archivo],Tabla3[BASESLEP],"N/A",0,1)</f>
        <v>Andalién Sur</v>
      </c>
      <c r="AJ86" t="s">
        <v>520</v>
      </c>
    </row>
    <row r="87" spans="1:36" x14ac:dyDescent="0.3">
      <c r="A87" t="s">
        <v>265</v>
      </c>
      <c r="B87" t="s">
        <v>358</v>
      </c>
      <c r="C87" t="s">
        <v>359</v>
      </c>
      <c r="D87" t="s">
        <v>360</v>
      </c>
      <c r="E87" t="s">
        <v>361</v>
      </c>
      <c r="F87" t="s">
        <v>362</v>
      </c>
      <c r="G87" t="s">
        <v>44</v>
      </c>
      <c r="H87" t="s">
        <v>45</v>
      </c>
      <c r="I87" t="s">
        <v>207</v>
      </c>
      <c r="J87" t="s">
        <v>271</v>
      </c>
      <c r="K87" t="s">
        <v>48</v>
      </c>
      <c r="L87" s="3">
        <v>100000000</v>
      </c>
      <c r="M87" s="4">
        <v>9246300</v>
      </c>
      <c r="N87" s="4">
        <v>90753700</v>
      </c>
      <c r="O87" t="s">
        <v>63</v>
      </c>
      <c r="P87" t="s">
        <v>363</v>
      </c>
      <c r="Q87" t="s">
        <v>64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730</v>
      </c>
      <c r="Y87">
        <v>515</v>
      </c>
      <c r="Z87" t="s">
        <v>65</v>
      </c>
      <c r="AA87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100000000</v>
      </c>
      <c r="AB87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9246300</v>
      </c>
      <c r="AC87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90753700</v>
      </c>
      <c r="AD87" s="5">
        <f>VALUE(FIXED((SLEP[[#This Row],[EjecutadoCLP]]/SLEP[[#This Row],[MontoCLP]]),4,TRUE))</f>
        <v>9.2499999999999999E-2</v>
      </c>
      <c r="AE87" s="1">
        <f>IF(SLEP[[#This Row],[Termino]]=0,DATE(1992,10,11),SLEP[[#This Row],[Termino]]-SLEP[[#This Row],[Días de vigencia]])</f>
        <v>45662</v>
      </c>
      <c r="AF87" s="1">
        <f>IF(SLEP[[#This Row],[Días restantes]]&lt;1,DATE(1992,10,11),DATE(2025,8,8)+SLEP[[#This Row],[Días restantes]])</f>
        <v>46392</v>
      </c>
      <c r="AG87">
        <f ca="1">IF(SLEP[[#This Row],[Termino]]=0,0,SLEP[[#This Row],[Termino]]-TODAY())</f>
        <v>433</v>
      </c>
      <c r="AH87" s="7" t="str">
        <f ca="1">IF(SLEP[[#This Row],[Dias]]&gt;0,"Vigente","Vencido")</f>
        <v>Vigente</v>
      </c>
      <c r="AI87" t="str">
        <f>_xlfn.XLOOKUP(SLEP[[#This Row],[Source.Name]],Tabla3[Nombre archivo],Tabla3[BASESLEP],"N/A",0,1)</f>
        <v>Andalién Sur</v>
      </c>
      <c r="AJ87" t="s">
        <v>527</v>
      </c>
    </row>
    <row r="88" spans="1:36" x14ac:dyDescent="0.3">
      <c r="A88" t="s">
        <v>265</v>
      </c>
      <c r="B88" t="s">
        <v>365</v>
      </c>
      <c r="C88" t="s">
        <v>366</v>
      </c>
      <c r="D88" t="s">
        <v>367</v>
      </c>
      <c r="E88" t="s">
        <v>368</v>
      </c>
      <c r="F88" t="s">
        <v>369</v>
      </c>
      <c r="G88" t="s">
        <v>44</v>
      </c>
      <c r="H88" t="s">
        <v>45</v>
      </c>
      <c r="I88" t="s">
        <v>254</v>
      </c>
      <c r="J88" t="s">
        <v>271</v>
      </c>
      <c r="K88" t="s">
        <v>48</v>
      </c>
      <c r="L88" s="3">
        <v>87981552</v>
      </c>
      <c r="M88" s="4">
        <v>8539440</v>
      </c>
      <c r="N88" s="4">
        <v>79442112</v>
      </c>
      <c r="O88" t="s">
        <v>189</v>
      </c>
      <c r="P88" t="s">
        <v>370</v>
      </c>
      <c r="Q88" t="s">
        <v>371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725</v>
      </c>
      <c r="Y88">
        <v>500</v>
      </c>
      <c r="Z88" t="s">
        <v>65</v>
      </c>
      <c r="AA88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87981552</v>
      </c>
      <c r="AB88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8539440</v>
      </c>
      <c r="AC88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79442112</v>
      </c>
      <c r="AD88" s="5">
        <f>VALUE(FIXED((SLEP[[#This Row],[EjecutadoCLP]]/SLEP[[#This Row],[MontoCLP]]),4,TRUE))</f>
        <v>9.7100000000000006E-2</v>
      </c>
      <c r="AE88" s="1">
        <f>IF(SLEP[[#This Row],[Termino]]=0,DATE(1992,10,11),SLEP[[#This Row],[Termino]]-SLEP[[#This Row],[Días de vigencia]])</f>
        <v>45652</v>
      </c>
      <c r="AF88" s="1">
        <f>IF(SLEP[[#This Row],[Días restantes]]&lt;1,DATE(1992,10,11),DATE(2025,8,8)+SLEP[[#This Row],[Días restantes]])</f>
        <v>46377</v>
      </c>
      <c r="AG88">
        <f ca="1">IF(SLEP[[#This Row],[Termino]]=0,0,SLEP[[#This Row],[Termino]]-TODAY())</f>
        <v>418</v>
      </c>
      <c r="AH88" s="7" t="str">
        <f ca="1">IF(SLEP[[#This Row],[Dias]]&gt;0,"Vigente","Vencido")</f>
        <v>Vigente</v>
      </c>
      <c r="AI88" t="str">
        <f>_xlfn.XLOOKUP(SLEP[[#This Row],[Source.Name]],Tabla3[Nombre archivo],Tabla3[BASESLEP],"N/A",0,1)</f>
        <v>Andalién Sur</v>
      </c>
      <c r="AJ88" t="s">
        <v>534</v>
      </c>
    </row>
    <row r="89" spans="1:36" x14ac:dyDescent="0.3">
      <c r="A89" t="s">
        <v>265</v>
      </c>
      <c r="B89" t="s">
        <v>373</v>
      </c>
      <c r="C89" t="s">
        <v>374</v>
      </c>
      <c r="D89" t="s">
        <v>375</v>
      </c>
      <c r="E89" t="s">
        <v>95</v>
      </c>
      <c r="F89" t="s">
        <v>96</v>
      </c>
      <c r="G89" t="s">
        <v>44</v>
      </c>
      <c r="H89" t="s">
        <v>178</v>
      </c>
      <c r="I89" t="s">
        <v>207</v>
      </c>
      <c r="J89" t="s">
        <v>271</v>
      </c>
      <c r="K89" t="s">
        <v>48</v>
      </c>
      <c r="L89" s="3">
        <v>27000000</v>
      </c>
      <c r="M89" s="4">
        <v>979407</v>
      </c>
      <c r="N89" s="4">
        <v>26020593</v>
      </c>
      <c r="O89" t="s">
        <v>201</v>
      </c>
      <c r="P89" t="s">
        <v>202</v>
      </c>
      <c r="Q89" t="s">
        <v>64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365</v>
      </c>
      <c r="Y89">
        <v>133</v>
      </c>
      <c r="Z89" t="s">
        <v>65</v>
      </c>
      <c r="AA89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27000000</v>
      </c>
      <c r="AB89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979407</v>
      </c>
      <c r="AC89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26020593</v>
      </c>
      <c r="AD89" s="5">
        <f>VALUE(FIXED((SLEP[[#This Row],[EjecutadoCLP]]/SLEP[[#This Row],[MontoCLP]]),4,TRUE))</f>
        <v>3.6299999999999999E-2</v>
      </c>
      <c r="AE89" s="1">
        <f>IF(SLEP[[#This Row],[Termino]]=0,DATE(1992,10,11),SLEP[[#This Row],[Termino]]-SLEP[[#This Row],[Días de vigencia]])</f>
        <v>45645</v>
      </c>
      <c r="AF89" s="1">
        <f>IF(SLEP[[#This Row],[Días restantes]]&lt;1,DATE(1992,10,11),DATE(2025,8,8)+SLEP[[#This Row],[Días restantes]])</f>
        <v>46010</v>
      </c>
      <c r="AG89">
        <f ca="1">IF(SLEP[[#This Row],[Termino]]=0,0,SLEP[[#This Row],[Termino]]-TODAY())</f>
        <v>51</v>
      </c>
      <c r="AH89" s="7" t="str">
        <f ca="1">IF(SLEP[[#This Row],[Dias]]&gt;0,"Vigente","Vencido")</f>
        <v>Vigente</v>
      </c>
      <c r="AI89" t="str">
        <f>_xlfn.XLOOKUP(SLEP[[#This Row],[Source.Name]],Tabla3[Nombre archivo],Tabla3[BASESLEP],"N/A",0,1)</f>
        <v>Andalién Sur</v>
      </c>
      <c r="AJ89" t="s">
        <v>539</v>
      </c>
    </row>
    <row r="90" spans="1:36" x14ac:dyDescent="0.3">
      <c r="A90" t="s">
        <v>265</v>
      </c>
      <c r="B90" t="s">
        <v>377</v>
      </c>
      <c r="C90" t="s">
        <v>374</v>
      </c>
      <c r="D90" t="s">
        <v>375</v>
      </c>
      <c r="E90" t="s">
        <v>378</v>
      </c>
      <c r="F90" t="s">
        <v>379</v>
      </c>
      <c r="G90" t="s">
        <v>44</v>
      </c>
      <c r="H90" t="s">
        <v>178</v>
      </c>
      <c r="I90" t="s">
        <v>207</v>
      </c>
      <c r="J90" t="s">
        <v>271</v>
      </c>
      <c r="K90" t="s">
        <v>48</v>
      </c>
      <c r="L90" s="3">
        <v>27000000</v>
      </c>
      <c r="M90" s="4">
        <v>3881396</v>
      </c>
      <c r="N90" s="4">
        <v>23118604</v>
      </c>
      <c r="O90" t="s">
        <v>103</v>
      </c>
      <c r="P90" t="s">
        <v>288</v>
      </c>
      <c r="Q90" t="s">
        <v>64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365</v>
      </c>
      <c r="Y90">
        <v>128</v>
      </c>
      <c r="Z90" t="s">
        <v>65</v>
      </c>
      <c r="AA90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27000000</v>
      </c>
      <c r="AB90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3881396</v>
      </c>
      <c r="AC90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23118604</v>
      </c>
      <c r="AD90" s="5">
        <f>VALUE(FIXED((SLEP[[#This Row],[EjecutadoCLP]]/SLEP[[#This Row],[MontoCLP]]),4,TRUE))</f>
        <v>0.14380000000000001</v>
      </c>
      <c r="AE90" s="1">
        <f>IF(SLEP[[#This Row],[Termino]]=0,DATE(1992,10,11),SLEP[[#This Row],[Termino]]-SLEP[[#This Row],[Días de vigencia]])</f>
        <v>45640</v>
      </c>
      <c r="AF90" s="1">
        <f>IF(SLEP[[#This Row],[Días restantes]]&lt;1,DATE(1992,10,11),DATE(2025,8,8)+SLEP[[#This Row],[Días restantes]])</f>
        <v>46005</v>
      </c>
      <c r="AG90">
        <f ca="1">IF(SLEP[[#This Row],[Termino]]=0,0,SLEP[[#This Row],[Termino]]-TODAY())</f>
        <v>46</v>
      </c>
      <c r="AH90" s="7" t="str">
        <f ca="1">IF(SLEP[[#This Row],[Dias]]&gt;0,"Vigente","Vencido")</f>
        <v>Vigente</v>
      </c>
      <c r="AI90" t="str">
        <f>_xlfn.XLOOKUP(SLEP[[#This Row],[Source.Name]],Tabla3[Nombre archivo],Tabla3[BASESLEP],"N/A",0,1)</f>
        <v>Andalién Sur</v>
      </c>
      <c r="AJ90" t="s">
        <v>546</v>
      </c>
    </row>
    <row r="91" spans="1:36" x14ac:dyDescent="0.3">
      <c r="A91" t="s">
        <v>265</v>
      </c>
      <c r="B91" t="s">
        <v>381</v>
      </c>
      <c r="C91" t="s">
        <v>374</v>
      </c>
      <c r="D91" t="s">
        <v>375</v>
      </c>
      <c r="E91" t="s">
        <v>382</v>
      </c>
      <c r="F91" t="s">
        <v>383</v>
      </c>
      <c r="G91" t="s">
        <v>44</v>
      </c>
      <c r="H91" t="s">
        <v>178</v>
      </c>
      <c r="I91" t="s">
        <v>207</v>
      </c>
      <c r="J91" t="s">
        <v>271</v>
      </c>
      <c r="K91" t="s">
        <v>48</v>
      </c>
      <c r="L91" s="3">
        <v>24048198</v>
      </c>
      <c r="M91" s="4">
        <v>5555932</v>
      </c>
      <c r="N91" s="4">
        <v>18492266</v>
      </c>
      <c r="O91" t="s">
        <v>103</v>
      </c>
      <c r="P91" t="s">
        <v>288</v>
      </c>
      <c r="Q91" t="s">
        <v>64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365</v>
      </c>
      <c r="Y91">
        <v>128</v>
      </c>
      <c r="Z91" t="s">
        <v>65</v>
      </c>
      <c r="AA91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24048198</v>
      </c>
      <c r="AB91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5555932</v>
      </c>
      <c r="AC91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18492266</v>
      </c>
      <c r="AD91" s="5">
        <f>VALUE(FIXED((SLEP[[#This Row],[EjecutadoCLP]]/SLEP[[#This Row],[MontoCLP]]),4,TRUE))</f>
        <v>0.23100000000000001</v>
      </c>
      <c r="AE91" s="1">
        <f>IF(SLEP[[#This Row],[Termino]]=0,DATE(1992,10,11),SLEP[[#This Row],[Termino]]-SLEP[[#This Row],[Días de vigencia]])</f>
        <v>45640</v>
      </c>
      <c r="AF91" s="1">
        <f>IF(SLEP[[#This Row],[Días restantes]]&lt;1,DATE(1992,10,11),DATE(2025,8,8)+SLEP[[#This Row],[Días restantes]])</f>
        <v>46005</v>
      </c>
      <c r="AG91">
        <f ca="1">IF(SLEP[[#This Row],[Termino]]=0,0,SLEP[[#This Row],[Termino]]-TODAY())</f>
        <v>46</v>
      </c>
      <c r="AH91" s="7" t="str">
        <f ca="1">IF(SLEP[[#This Row],[Dias]]&gt;0,"Vigente","Vencido")</f>
        <v>Vigente</v>
      </c>
      <c r="AI91" t="str">
        <f>_xlfn.XLOOKUP(SLEP[[#This Row],[Source.Name]],Tabla3[Nombre archivo],Tabla3[BASESLEP],"N/A",0,1)</f>
        <v>Andalién Sur</v>
      </c>
      <c r="AJ91" t="s">
        <v>554</v>
      </c>
    </row>
    <row r="92" spans="1:36" x14ac:dyDescent="0.3">
      <c r="A92" t="s">
        <v>265</v>
      </c>
      <c r="B92" t="s">
        <v>385</v>
      </c>
      <c r="C92" t="s">
        <v>386</v>
      </c>
      <c r="D92" t="s">
        <v>387</v>
      </c>
      <c r="E92" t="s">
        <v>388</v>
      </c>
      <c r="F92" t="s">
        <v>389</v>
      </c>
      <c r="G92" t="s">
        <v>44</v>
      </c>
      <c r="H92" t="s">
        <v>45</v>
      </c>
      <c r="I92" t="s">
        <v>60</v>
      </c>
      <c r="J92" t="s">
        <v>271</v>
      </c>
      <c r="K92" t="s">
        <v>48</v>
      </c>
      <c r="L92" s="3">
        <v>30960000</v>
      </c>
      <c r="M92" s="4">
        <v>22950000</v>
      </c>
      <c r="N92" s="4">
        <v>8010000</v>
      </c>
      <c r="O92" t="s">
        <v>103</v>
      </c>
      <c r="P92" t="s">
        <v>288</v>
      </c>
      <c r="Q92" t="s">
        <v>64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365</v>
      </c>
      <c r="Y92">
        <v>128</v>
      </c>
      <c r="Z92" t="s">
        <v>65</v>
      </c>
      <c r="AA92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30960000</v>
      </c>
      <c r="AB92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22950000</v>
      </c>
      <c r="AC92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8010000</v>
      </c>
      <c r="AD92" s="5">
        <f>VALUE(FIXED((SLEP[[#This Row],[EjecutadoCLP]]/SLEP[[#This Row],[MontoCLP]]),4,TRUE))</f>
        <v>0.74129999999999996</v>
      </c>
      <c r="AE92" s="1">
        <f>IF(SLEP[[#This Row],[Termino]]=0,DATE(1992,10,11),SLEP[[#This Row],[Termino]]-SLEP[[#This Row],[Días de vigencia]])</f>
        <v>45640</v>
      </c>
      <c r="AF92" s="1">
        <f>IF(SLEP[[#This Row],[Días restantes]]&lt;1,DATE(1992,10,11),DATE(2025,8,8)+SLEP[[#This Row],[Días restantes]])</f>
        <v>46005</v>
      </c>
      <c r="AG92">
        <f ca="1">IF(SLEP[[#This Row],[Termino]]=0,0,SLEP[[#This Row],[Termino]]-TODAY())</f>
        <v>46</v>
      </c>
      <c r="AH92" s="7" t="str">
        <f ca="1">IF(SLEP[[#This Row],[Dias]]&gt;0,"Vigente","Vencido")</f>
        <v>Vigente</v>
      </c>
      <c r="AI92" t="str">
        <f>_xlfn.XLOOKUP(SLEP[[#This Row],[Source.Name]],Tabla3[Nombre archivo],Tabla3[BASESLEP],"N/A",0,1)</f>
        <v>Andalién Sur</v>
      </c>
      <c r="AJ92" t="s">
        <v>561</v>
      </c>
    </row>
    <row r="93" spans="1:36" x14ac:dyDescent="0.3">
      <c r="A93" t="s">
        <v>265</v>
      </c>
      <c r="B93" t="s">
        <v>391</v>
      </c>
      <c r="C93" t="s">
        <v>386</v>
      </c>
      <c r="D93" t="s">
        <v>392</v>
      </c>
      <c r="E93" t="s">
        <v>393</v>
      </c>
      <c r="F93" t="s">
        <v>394</v>
      </c>
      <c r="G93" t="s">
        <v>44</v>
      </c>
      <c r="H93" t="s">
        <v>45</v>
      </c>
      <c r="I93" t="s">
        <v>60</v>
      </c>
      <c r="J93" t="s">
        <v>271</v>
      </c>
      <c r="K93" t="s">
        <v>48</v>
      </c>
      <c r="L93" s="3">
        <v>12900000</v>
      </c>
      <c r="M93" s="4">
        <v>9337500</v>
      </c>
      <c r="N93" s="4">
        <v>3562500</v>
      </c>
      <c r="O93" t="s">
        <v>103</v>
      </c>
      <c r="P93" t="s">
        <v>288</v>
      </c>
      <c r="Q93" t="s">
        <v>64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365</v>
      </c>
      <c r="Y93">
        <v>128</v>
      </c>
      <c r="Z93" t="s">
        <v>65</v>
      </c>
      <c r="AA93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12900000</v>
      </c>
      <c r="AB93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9337500</v>
      </c>
      <c r="AC93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3562500</v>
      </c>
      <c r="AD93" s="5">
        <f>VALUE(FIXED((SLEP[[#This Row],[EjecutadoCLP]]/SLEP[[#This Row],[MontoCLP]]),4,TRUE))</f>
        <v>0.7238</v>
      </c>
      <c r="AE93" s="1">
        <f>IF(SLEP[[#This Row],[Termino]]=0,DATE(1992,10,11),SLEP[[#This Row],[Termino]]-SLEP[[#This Row],[Días de vigencia]])</f>
        <v>45640</v>
      </c>
      <c r="AF93" s="1">
        <f>IF(SLEP[[#This Row],[Días restantes]]&lt;1,DATE(1992,10,11),DATE(2025,8,8)+SLEP[[#This Row],[Días restantes]])</f>
        <v>46005</v>
      </c>
      <c r="AG93">
        <f ca="1">IF(SLEP[[#This Row],[Termino]]=0,0,SLEP[[#This Row],[Termino]]-TODAY())</f>
        <v>46</v>
      </c>
      <c r="AH93" s="7" t="str">
        <f ca="1">IF(SLEP[[#This Row],[Dias]]&gt;0,"Vigente","Vencido")</f>
        <v>Vigente</v>
      </c>
      <c r="AI93" t="str">
        <f>_xlfn.XLOOKUP(SLEP[[#This Row],[Source.Name]],Tabla3[Nombre archivo],Tabla3[BASESLEP],"N/A",0,1)</f>
        <v>Andalién Sur</v>
      </c>
      <c r="AJ93" t="s">
        <v>567</v>
      </c>
    </row>
    <row r="94" spans="1:36" x14ac:dyDescent="0.3">
      <c r="A94" t="s">
        <v>265</v>
      </c>
      <c r="B94" t="s">
        <v>396</v>
      </c>
      <c r="C94" t="s">
        <v>386</v>
      </c>
      <c r="D94" t="s">
        <v>392</v>
      </c>
      <c r="E94" t="s">
        <v>397</v>
      </c>
      <c r="F94" t="s">
        <v>398</v>
      </c>
      <c r="G94" t="s">
        <v>44</v>
      </c>
      <c r="H94" t="s">
        <v>45</v>
      </c>
      <c r="I94" t="s">
        <v>60</v>
      </c>
      <c r="J94" t="s">
        <v>271</v>
      </c>
      <c r="K94" t="s">
        <v>48</v>
      </c>
      <c r="L94" s="3">
        <v>25800000</v>
      </c>
      <c r="M94" s="4">
        <v>18825000</v>
      </c>
      <c r="N94" s="4">
        <v>6975000</v>
      </c>
      <c r="O94" t="s">
        <v>103</v>
      </c>
      <c r="P94" t="s">
        <v>288</v>
      </c>
      <c r="Q94" t="s">
        <v>64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365</v>
      </c>
      <c r="Y94">
        <v>128</v>
      </c>
      <c r="Z94" t="s">
        <v>65</v>
      </c>
      <c r="AA94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25800000</v>
      </c>
      <c r="AB94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18825000</v>
      </c>
      <c r="AC94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6975000</v>
      </c>
      <c r="AD94" s="5">
        <f>VALUE(FIXED((SLEP[[#This Row],[EjecutadoCLP]]/SLEP[[#This Row],[MontoCLP]]),4,TRUE))</f>
        <v>0.72970000000000002</v>
      </c>
      <c r="AE94" s="1">
        <f>IF(SLEP[[#This Row],[Termino]]=0,DATE(1992,10,11),SLEP[[#This Row],[Termino]]-SLEP[[#This Row],[Días de vigencia]])</f>
        <v>45640</v>
      </c>
      <c r="AF94" s="1">
        <f>IF(SLEP[[#This Row],[Días restantes]]&lt;1,DATE(1992,10,11),DATE(2025,8,8)+SLEP[[#This Row],[Días restantes]])</f>
        <v>46005</v>
      </c>
      <c r="AG94">
        <f ca="1">IF(SLEP[[#This Row],[Termino]]=0,0,SLEP[[#This Row],[Termino]]-TODAY())</f>
        <v>46</v>
      </c>
      <c r="AH94" s="7" t="str">
        <f ca="1">IF(SLEP[[#This Row],[Dias]]&gt;0,"Vigente","Vencido")</f>
        <v>Vigente</v>
      </c>
      <c r="AI94" t="str">
        <f>_xlfn.XLOOKUP(SLEP[[#This Row],[Source.Name]],Tabla3[Nombre archivo],Tabla3[BASESLEP],"N/A",0,1)</f>
        <v>Andalién Sur</v>
      </c>
      <c r="AJ94" t="s">
        <v>575</v>
      </c>
    </row>
    <row r="95" spans="1:36" x14ac:dyDescent="0.3">
      <c r="A95" t="s">
        <v>265</v>
      </c>
      <c r="B95" t="s">
        <v>400</v>
      </c>
      <c r="C95" t="s">
        <v>401</v>
      </c>
      <c r="D95" t="s">
        <v>402</v>
      </c>
      <c r="E95" t="s">
        <v>397</v>
      </c>
      <c r="F95" t="s">
        <v>398</v>
      </c>
      <c r="G95" t="s">
        <v>44</v>
      </c>
      <c r="H95" t="s">
        <v>45</v>
      </c>
      <c r="I95" t="s">
        <v>60</v>
      </c>
      <c r="J95" t="s">
        <v>271</v>
      </c>
      <c r="K95" t="s">
        <v>48</v>
      </c>
      <c r="L95" s="3">
        <v>194360000</v>
      </c>
      <c r="M95" s="4">
        <v>70345000</v>
      </c>
      <c r="N95" s="4">
        <v>124015000</v>
      </c>
      <c r="O95" t="s">
        <v>103</v>
      </c>
      <c r="P95" t="s">
        <v>344</v>
      </c>
      <c r="Q95" t="s">
        <v>64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730</v>
      </c>
      <c r="Y95">
        <v>493</v>
      </c>
      <c r="Z95" t="s">
        <v>65</v>
      </c>
      <c r="AA95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194360000</v>
      </c>
      <c r="AB95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70345000</v>
      </c>
      <c r="AC95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124015000</v>
      </c>
      <c r="AD95" s="5">
        <f>VALUE(FIXED((SLEP[[#This Row],[EjecutadoCLP]]/SLEP[[#This Row],[MontoCLP]]),4,TRUE))</f>
        <v>0.3619</v>
      </c>
      <c r="AE95" s="1">
        <f>IF(SLEP[[#This Row],[Termino]]=0,DATE(1992,10,11),SLEP[[#This Row],[Termino]]-SLEP[[#This Row],[Días de vigencia]])</f>
        <v>45640</v>
      </c>
      <c r="AF95" s="1">
        <f>IF(SLEP[[#This Row],[Días restantes]]&lt;1,DATE(1992,10,11),DATE(2025,8,8)+SLEP[[#This Row],[Días restantes]])</f>
        <v>46370</v>
      </c>
      <c r="AG95">
        <f ca="1">IF(SLEP[[#This Row],[Termino]]=0,0,SLEP[[#This Row],[Termino]]-TODAY())</f>
        <v>411</v>
      </c>
      <c r="AH95" s="7" t="str">
        <f ca="1">IF(SLEP[[#This Row],[Dias]]&gt;0,"Vigente","Vencido")</f>
        <v>Vigente</v>
      </c>
      <c r="AI95" t="str">
        <f>_xlfn.XLOOKUP(SLEP[[#This Row],[Source.Name]],Tabla3[Nombre archivo],Tabla3[BASESLEP],"N/A",0,1)</f>
        <v>Andalién Sur</v>
      </c>
      <c r="AJ95" t="s">
        <v>581</v>
      </c>
    </row>
    <row r="96" spans="1:36" x14ac:dyDescent="0.3">
      <c r="A96" t="s">
        <v>265</v>
      </c>
      <c r="B96" t="s">
        <v>404</v>
      </c>
      <c r="C96" t="s">
        <v>386</v>
      </c>
      <c r="D96" t="s">
        <v>392</v>
      </c>
      <c r="E96" t="s">
        <v>405</v>
      </c>
      <c r="F96" t="s">
        <v>406</v>
      </c>
      <c r="G96" t="s">
        <v>44</v>
      </c>
      <c r="H96" t="s">
        <v>45</v>
      </c>
      <c r="I96" t="s">
        <v>60</v>
      </c>
      <c r="J96" t="s">
        <v>271</v>
      </c>
      <c r="K96" t="s">
        <v>48</v>
      </c>
      <c r="L96" s="3">
        <v>18060000</v>
      </c>
      <c r="M96" s="4">
        <v>13072500</v>
      </c>
      <c r="N96" s="4">
        <v>4987500</v>
      </c>
      <c r="O96" t="s">
        <v>103</v>
      </c>
      <c r="P96" t="s">
        <v>288</v>
      </c>
      <c r="Q96" t="s">
        <v>64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365</v>
      </c>
      <c r="Y96">
        <v>128</v>
      </c>
      <c r="Z96" t="s">
        <v>65</v>
      </c>
      <c r="AA96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18060000</v>
      </c>
      <c r="AB96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13072500</v>
      </c>
      <c r="AC96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4987500</v>
      </c>
      <c r="AD96" s="5">
        <f>VALUE(FIXED((SLEP[[#This Row],[EjecutadoCLP]]/SLEP[[#This Row],[MontoCLP]]),4,TRUE))</f>
        <v>0.7238</v>
      </c>
      <c r="AE96" s="1">
        <f>IF(SLEP[[#This Row],[Termino]]=0,DATE(1992,10,11),SLEP[[#This Row],[Termino]]-SLEP[[#This Row],[Días de vigencia]])</f>
        <v>45640</v>
      </c>
      <c r="AF96" s="1">
        <f>IF(SLEP[[#This Row],[Días restantes]]&lt;1,DATE(1992,10,11),DATE(2025,8,8)+SLEP[[#This Row],[Días restantes]])</f>
        <v>46005</v>
      </c>
      <c r="AG96">
        <f ca="1">IF(SLEP[[#This Row],[Termino]]=0,0,SLEP[[#This Row],[Termino]]-TODAY())</f>
        <v>46</v>
      </c>
      <c r="AH96" s="7" t="str">
        <f ca="1">IF(SLEP[[#This Row],[Dias]]&gt;0,"Vigente","Vencido")</f>
        <v>Vigente</v>
      </c>
      <c r="AI96" t="str">
        <f>_xlfn.XLOOKUP(SLEP[[#This Row],[Source.Name]],Tabla3[Nombre archivo],Tabla3[BASESLEP],"N/A",0,1)</f>
        <v>Andalién Sur</v>
      </c>
      <c r="AJ96" t="s">
        <v>588</v>
      </c>
    </row>
    <row r="97" spans="1:36" x14ac:dyDescent="0.3">
      <c r="A97" t="s">
        <v>265</v>
      </c>
      <c r="B97" t="s">
        <v>408</v>
      </c>
      <c r="C97" t="s">
        <v>401</v>
      </c>
      <c r="D97" t="s">
        <v>402</v>
      </c>
      <c r="E97" t="s">
        <v>393</v>
      </c>
      <c r="F97" t="s">
        <v>394</v>
      </c>
      <c r="G97" t="s">
        <v>44</v>
      </c>
      <c r="H97" t="s">
        <v>45</v>
      </c>
      <c r="I97" t="s">
        <v>60</v>
      </c>
      <c r="J97" t="s">
        <v>271</v>
      </c>
      <c r="K97" t="s">
        <v>48</v>
      </c>
      <c r="L97" s="3">
        <v>86000000</v>
      </c>
      <c r="M97" s="4">
        <v>31125000</v>
      </c>
      <c r="N97" s="4">
        <v>54875000</v>
      </c>
      <c r="O97" t="s">
        <v>103</v>
      </c>
      <c r="P97" t="s">
        <v>344</v>
      </c>
      <c r="Q97" t="s">
        <v>64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730</v>
      </c>
      <c r="Y97">
        <v>493</v>
      </c>
      <c r="Z97" t="s">
        <v>65</v>
      </c>
      <c r="AA97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86000000</v>
      </c>
      <c r="AB97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31125000</v>
      </c>
      <c r="AC97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54875000</v>
      </c>
      <c r="AD97" s="5">
        <f>VALUE(FIXED((SLEP[[#This Row],[EjecutadoCLP]]/SLEP[[#This Row],[MontoCLP]]),4,TRUE))</f>
        <v>0.3619</v>
      </c>
      <c r="AE97" s="1">
        <f>IF(SLEP[[#This Row],[Termino]]=0,DATE(1992,10,11),SLEP[[#This Row],[Termino]]-SLEP[[#This Row],[Días de vigencia]])</f>
        <v>45640</v>
      </c>
      <c r="AF97" s="1">
        <f>IF(SLEP[[#This Row],[Días restantes]]&lt;1,DATE(1992,10,11),DATE(2025,8,8)+SLEP[[#This Row],[Días restantes]])</f>
        <v>46370</v>
      </c>
      <c r="AG97">
        <f ca="1">IF(SLEP[[#This Row],[Termino]]=0,0,SLEP[[#This Row],[Termino]]-TODAY())</f>
        <v>411</v>
      </c>
      <c r="AH97" s="7" t="str">
        <f ca="1">IF(SLEP[[#This Row],[Dias]]&gt;0,"Vigente","Vencido")</f>
        <v>Vigente</v>
      </c>
      <c r="AI97" t="str">
        <f>_xlfn.XLOOKUP(SLEP[[#This Row],[Source.Name]],Tabla3[Nombre archivo],Tabla3[BASESLEP],"N/A",0,1)</f>
        <v>Andalién Sur</v>
      </c>
      <c r="AJ97" t="s">
        <v>595</v>
      </c>
    </row>
    <row r="98" spans="1:36" x14ac:dyDescent="0.3">
      <c r="A98" t="s">
        <v>265</v>
      </c>
      <c r="B98" t="s">
        <v>410</v>
      </c>
      <c r="C98" t="s">
        <v>401</v>
      </c>
      <c r="D98" t="s">
        <v>402</v>
      </c>
      <c r="E98" t="s">
        <v>411</v>
      </c>
      <c r="F98" t="s">
        <v>412</v>
      </c>
      <c r="G98" t="s">
        <v>44</v>
      </c>
      <c r="H98" t="s">
        <v>45</v>
      </c>
      <c r="I98" t="s">
        <v>60</v>
      </c>
      <c r="J98" t="s">
        <v>271</v>
      </c>
      <c r="K98" t="s">
        <v>48</v>
      </c>
      <c r="L98" s="3">
        <v>360000</v>
      </c>
      <c r="M98" s="4">
        <v>44340000</v>
      </c>
      <c r="N98" s="4">
        <v>-43980000</v>
      </c>
      <c r="O98" t="s">
        <v>103</v>
      </c>
      <c r="P98" t="s">
        <v>344</v>
      </c>
      <c r="Q98" t="s">
        <v>64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730</v>
      </c>
      <c r="Y98">
        <v>493</v>
      </c>
      <c r="Z98" t="s">
        <v>65</v>
      </c>
      <c r="AA98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360000</v>
      </c>
      <c r="AB98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44340000</v>
      </c>
      <c r="AC98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-43980000</v>
      </c>
      <c r="AD98" s="5">
        <f>VALUE(FIXED((SLEP[[#This Row],[EjecutadoCLP]]/SLEP[[#This Row],[MontoCLP]]),4,TRUE))</f>
        <v>123.16670000000001</v>
      </c>
      <c r="AE98" s="1">
        <f>IF(SLEP[[#This Row],[Termino]]=0,DATE(1992,10,11),SLEP[[#This Row],[Termino]]-SLEP[[#This Row],[Días de vigencia]])</f>
        <v>45640</v>
      </c>
      <c r="AF98" s="1">
        <f>IF(SLEP[[#This Row],[Días restantes]]&lt;1,DATE(1992,10,11),DATE(2025,8,8)+SLEP[[#This Row],[Días restantes]])</f>
        <v>46370</v>
      </c>
      <c r="AG98">
        <f ca="1">IF(SLEP[[#This Row],[Termino]]=0,0,SLEP[[#This Row],[Termino]]-TODAY())</f>
        <v>411</v>
      </c>
      <c r="AH98" s="7" t="str">
        <f ca="1">IF(SLEP[[#This Row],[Dias]]&gt;0,"Vigente","Vencido")</f>
        <v>Vigente</v>
      </c>
      <c r="AI98" t="str">
        <f>_xlfn.XLOOKUP(SLEP[[#This Row],[Source.Name]],Tabla3[Nombre archivo],Tabla3[BASESLEP],"N/A",0,1)</f>
        <v>Andalién Sur</v>
      </c>
      <c r="AJ98" t="s">
        <v>602</v>
      </c>
    </row>
    <row r="99" spans="1:36" x14ac:dyDescent="0.3">
      <c r="A99" t="s">
        <v>265</v>
      </c>
      <c r="B99" t="s">
        <v>414</v>
      </c>
      <c r="C99" t="s">
        <v>401</v>
      </c>
      <c r="D99" t="s">
        <v>402</v>
      </c>
      <c r="E99" t="s">
        <v>415</v>
      </c>
      <c r="F99" t="s">
        <v>416</v>
      </c>
      <c r="G99" t="s">
        <v>44</v>
      </c>
      <c r="H99" t="s">
        <v>45</v>
      </c>
      <c r="I99" t="s">
        <v>60</v>
      </c>
      <c r="J99" t="s">
        <v>271</v>
      </c>
      <c r="K99" t="s">
        <v>48</v>
      </c>
      <c r="L99" s="3">
        <v>32611200</v>
      </c>
      <c r="M99" s="4">
        <v>11423400</v>
      </c>
      <c r="N99" s="4">
        <v>21187800</v>
      </c>
      <c r="O99" t="s">
        <v>103</v>
      </c>
      <c r="P99" t="s">
        <v>344</v>
      </c>
      <c r="Q99" t="s">
        <v>64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730</v>
      </c>
      <c r="Y99">
        <v>493</v>
      </c>
      <c r="Z99" t="s">
        <v>65</v>
      </c>
      <c r="AA99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32611200</v>
      </c>
      <c r="AB99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11423400</v>
      </c>
      <c r="AC99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21187800</v>
      </c>
      <c r="AD99" s="5">
        <f>VALUE(FIXED((SLEP[[#This Row],[EjecutadoCLP]]/SLEP[[#This Row],[MontoCLP]]),4,TRUE))</f>
        <v>0.3503</v>
      </c>
      <c r="AE99" s="1">
        <f>IF(SLEP[[#This Row],[Termino]]=0,DATE(1992,10,11),SLEP[[#This Row],[Termino]]-SLEP[[#This Row],[Días de vigencia]])</f>
        <v>45640</v>
      </c>
      <c r="AF99" s="1">
        <f>IF(SLEP[[#This Row],[Días restantes]]&lt;1,DATE(1992,10,11),DATE(2025,8,8)+SLEP[[#This Row],[Días restantes]])</f>
        <v>46370</v>
      </c>
      <c r="AG99">
        <f ca="1">IF(SLEP[[#This Row],[Termino]]=0,0,SLEP[[#This Row],[Termino]]-TODAY())</f>
        <v>411</v>
      </c>
      <c r="AH99" s="7" t="str">
        <f ca="1">IF(SLEP[[#This Row],[Dias]]&gt;0,"Vigente","Vencido")</f>
        <v>Vigente</v>
      </c>
      <c r="AI99" t="str">
        <f>_xlfn.XLOOKUP(SLEP[[#This Row],[Source.Name]],Tabla3[Nombre archivo],Tabla3[BASESLEP],"N/A",0,1)</f>
        <v>Andalién Sur</v>
      </c>
      <c r="AJ99" t="s">
        <v>609</v>
      </c>
    </row>
    <row r="100" spans="1:36" x14ac:dyDescent="0.3">
      <c r="A100" t="s">
        <v>265</v>
      </c>
      <c r="B100" t="s">
        <v>418</v>
      </c>
      <c r="C100" t="s">
        <v>386</v>
      </c>
      <c r="D100" t="s">
        <v>392</v>
      </c>
      <c r="E100" t="s">
        <v>388</v>
      </c>
      <c r="F100" t="s">
        <v>389</v>
      </c>
      <c r="G100" t="s">
        <v>44</v>
      </c>
      <c r="H100" t="s">
        <v>45</v>
      </c>
      <c r="I100" t="s">
        <v>60</v>
      </c>
      <c r="J100" t="s">
        <v>271</v>
      </c>
      <c r="K100" t="s">
        <v>48</v>
      </c>
      <c r="L100" s="3">
        <v>24080000</v>
      </c>
      <c r="M100" s="4">
        <v>16730000</v>
      </c>
      <c r="N100" s="4">
        <v>7350000</v>
      </c>
      <c r="O100" t="s">
        <v>103</v>
      </c>
      <c r="P100" t="s">
        <v>169</v>
      </c>
      <c r="Q100" t="s">
        <v>64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301</v>
      </c>
      <c r="Y100">
        <v>64</v>
      </c>
      <c r="Z100" t="s">
        <v>65</v>
      </c>
      <c r="AA100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24080000</v>
      </c>
      <c r="AB100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16730000</v>
      </c>
      <c r="AC100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7350000</v>
      </c>
      <c r="AD100" s="5">
        <f>VALUE(FIXED((SLEP[[#This Row],[EjecutadoCLP]]/SLEP[[#This Row],[MontoCLP]]),4,TRUE))</f>
        <v>0.69479999999999997</v>
      </c>
      <c r="AE100" s="1">
        <f>IF(SLEP[[#This Row],[Termino]]=0,DATE(1992,10,11),SLEP[[#This Row],[Termino]]-SLEP[[#This Row],[Días de vigencia]])</f>
        <v>45640</v>
      </c>
      <c r="AF100" s="1">
        <f>IF(SLEP[[#This Row],[Días restantes]]&lt;1,DATE(1992,10,11),DATE(2025,8,8)+SLEP[[#This Row],[Días restantes]])</f>
        <v>45941</v>
      </c>
      <c r="AG100">
        <f ca="1">IF(SLEP[[#This Row],[Termino]]=0,0,SLEP[[#This Row],[Termino]]-TODAY())</f>
        <v>-18</v>
      </c>
      <c r="AH100" s="7" t="str">
        <f ca="1">IF(SLEP[[#This Row],[Dias]]&gt;0,"Vigente","Vencido")</f>
        <v>Vencido</v>
      </c>
      <c r="AI100" t="str">
        <f>_xlfn.XLOOKUP(SLEP[[#This Row],[Source.Name]],Tabla3[Nombre archivo],Tabla3[BASESLEP],"N/A",0,1)</f>
        <v>Andalién Sur</v>
      </c>
      <c r="AJ100" t="s">
        <v>611</v>
      </c>
    </row>
    <row r="101" spans="1:36" x14ac:dyDescent="0.3">
      <c r="A101" t="s">
        <v>265</v>
      </c>
      <c r="B101" t="s">
        <v>420</v>
      </c>
      <c r="C101" t="s">
        <v>386</v>
      </c>
      <c r="D101" t="s">
        <v>392</v>
      </c>
      <c r="E101" t="s">
        <v>421</v>
      </c>
      <c r="F101" t="s">
        <v>422</v>
      </c>
      <c r="G101" t="s">
        <v>44</v>
      </c>
      <c r="H101" t="s">
        <v>45</v>
      </c>
      <c r="I101" t="s">
        <v>60</v>
      </c>
      <c r="J101" t="s">
        <v>271</v>
      </c>
      <c r="K101" t="s">
        <v>48</v>
      </c>
      <c r="L101" s="3">
        <v>51600000</v>
      </c>
      <c r="M101" s="4">
        <v>38250000</v>
      </c>
      <c r="N101" s="4">
        <v>13350000</v>
      </c>
      <c r="O101" t="s">
        <v>272</v>
      </c>
      <c r="P101" t="s">
        <v>169</v>
      </c>
      <c r="Q101" t="s">
        <v>64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302</v>
      </c>
      <c r="Y101">
        <v>64</v>
      </c>
      <c r="Z101" t="s">
        <v>65</v>
      </c>
      <c r="AA101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51600000</v>
      </c>
      <c r="AB101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38250000</v>
      </c>
      <c r="AC101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13350000</v>
      </c>
      <c r="AD101" s="5">
        <f>VALUE(FIXED((SLEP[[#This Row],[EjecutadoCLP]]/SLEP[[#This Row],[MontoCLP]]),4,TRUE))</f>
        <v>0.74129999999999996</v>
      </c>
      <c r="AE101" s="1">
        <f>IF(SLEP[[#This Row],[Termino]]=0,DATE(1992,10,11),SLEP[[#This Row],[Termino]]-SLEP[[#This Row],[Días de vigencia]])</f>
        <v>45639</v>
      </c>
      <c r="AF101" s="1">
        <f>IF(SLEP[[#This Row],[Días restantes]]&lt;1,DATE(1992,10,11),DATE(2025,8,8)+SLEP[[#This Row],[Días restantes]])</f>
        <v>45941</v>
      </c>
      <c r="AG101">
        <f ca="1">IF(SLEP[[#This Row],[Termino]]=0,0,SLEP[[#This Row],[Termino]]-TODAY())</f>
        <v>-18</v>
      </c>
      <c r="AH101" s="7" t="str">
        <f ca="1">IF(SLEP[[#This Row],[Dias]]&gt;0,"Vigente","Vencido")</f>
        <v>Vencido</v>
      </c>
      <c r="AI101" t="str">
        <f>_xlfn.XLOOKUP(SLEP[[#This Row],[Source.Name]],Tabla3[Nombre archivo],Tabla3[BASESLEP],"N/A",0,1)</f>
        <v>Andalién Sur</v>
      </c>
      <c r="AJ101" t="s">
        <v>617</v>
      </c>
    </row>
    <row r="102" spans="1:36" x14ac:dyDescent="0.3">
      <c r="A102" t="s">
        <v>265</v>
      </c>
      <c r="B102" t="s">
        <v>429</v>
      </c>
      <c r="C102" t="s">
        <v>430</v>
      </c>
      <c r="D102" t="s">
        <v>431</v>
      </c>
      <c r="E102" t="s">
        <v>432</v>
      </c>
      <c r="F102" t="s">
        <v>433</v>
      </c>
      <c r="G102" t="s">
        <v>44</v>
      </c>
      <c r="H102" t="s">
        <v>45</v>
      </c>
      <c r="I102" t="s">
        <v>60</v>
      </c>
      <c r="J102" t="s">
        <v>271</v>
      </c>
      <c r="K102" t="s">
        <v>48</v>
      </c>
      <c r="L102" s="3">
        <v>35000000</v>
      </c>
      <c r="M102" s="4">
        <v>20300000</v>
      </c>
      <c r="N102" s="4">
        <v>14700000</v>
      </c>
      <c r="O102" t="s">
        <v>223</v>
      </c>
      <c r="P102" t="s">
        <v>169</v>
      </c>
      <c r="Q102" t="s">
        <v>64</v>
      </c>
      <c r="R102">
        <v>1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303</v>
      </c>
      <c r="Y102">
        <v>64</v>
      </c>
      <c r="Z102" t="s">
        <v>65</v>
      </c>
      <c r="AA102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35000000</v>
      </c>
      <c r="AB102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20300000</v>
      </c>
      <c r="AC102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14700000</v>
      </c>
      <c r="AD102" s="5">
        <f>VALUE(FIXED((SLEP[[#This Row],[EjecutadoCLP]]/SLEP[[#This Row],[MontoCLP]]),4,TRUE))</f>
        <v>0.57999999999999996</v>
      </c>
      <c r="AE102" s="1">
        <f>IF(SLEP[[#This Row],[Termino]]=0,DATE(1992,10,11),SLEP[[#This Row],[Termino]]-SLEP[[#This Row],[Días de vigencia]])</f>
        <v>45638</v>
      </c>
      <c r="AF102" s="1">
        <f>IF(SLEP[[#This Row],[Días restantes]]&lt;1,DATE(1992,10,11),DATE(2025,8,8)+SLEP[[#This Row],[Días restantes]])</f>
        <v>45941</v>
      </c>
      <c r="AG102">
        <f ca="1">IF(SLEP[[#This Row],[Termino]]=0,0,SLEP[[#This Row],[Termino]]-TODAY())</f>
        <v>-18</v>
      </c>
      <c r="AH102" s="7" t="str">
        <f ca="1">IF(SLEP[[#This Row],[Dias]]&gt;0,"Vigente","Vencido")</f>
        <v>Vencido</v>
      </c>
      <c r="AI102" t="str">
        <f>_xlfn.XLOOKUP(SLEP[[#This Row],[Source.Name]],Tabla3[Nombre archivo],Tabla3[BASESLEP],"N/A",0,1)</f>
        <v>Andalién Sur</v>
      </c>
      <c r="AJ102" t="s">
        <v>623</v>
      </c>
    </row>
    <row r="103" spans="1:36" x14ac:dyDescent="0.3">
      <c r="A103" t="s">
        <v>265</v>
      </c>
      <c r="B103" t="s">
        <v>435</v>
      </c>
      <c r="C103" t="s">
        <v>386</v>
      </c>
      <c r="D103" t="s">
        <v>387</v>
      </c>
      <c r="E103" t="s">
        <v>393</v>
      </c>
      <c r="F103" t="s">
        <v>394</v>
      </c>
      <c r="G103" t="s">
        <v>44</v>
      </c>
      <c r="H103" t="s">
        <v>45</v>
      </c>
      <c r="I103" t="s">
        <v>60</v>
      </c>
      <c r="J103" t="s">
        <v>271</v>
      </c>
      <c r="K103" t="s">
        <v>48</v>
      </c>
      <c r="L103" s="3">
        <v>11825000</v>
      </c>
      <c r="M103" s="4">
        <v>8559375</v>
      </c>
      <c r="N103" s="4">
        <v>3265625</v>
      </c>
      <c r="O103" t="s">
        <v>223</v>
      </c>
      <c r="P103" t="s">
        <v>169</v>
      </c>
      <c r="Q103" t="s">
        <v>64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303</v>
      </c>
      <c r="Y103">
        <v>64</v>
      </c>
      <c r="Z103" t="s">
        <v>65</v>
      </c>
      <c r="AA103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11825000</v>
      </c>
      <c r="AB103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8559375</v>
      </c>
      <c r="AC103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3265625</v>
      </c>
      <c r="AD103" s="5">
        <f>VALUE(FIXED((SLEP[[#This Row],[EjecutadoCLP]]/SLEP[[#This Row],[MontoCLP]]),4,TRUE))</f>
        <v>0.7238</v>
      </c>
      <c r="AE103" s="1">
        <f>IF(SLEP[[#This Row],[Termino]]=0,DATE(1992,10,11),SLEP[[#This Row],[Termino]]-SLEP[[#This Row],[Días de vigencia]])</f>
        <v>45638</v>
      </c>
      <c r="AF103" s="1">
        <f>IF(SLEP[[#This Row],[Días restantes]]&lt;1,DATE(1992,10,11),DATE(2025,8,8)+SLEP[[#This Row],[Días restantes]])</f>
        <v>45941</v>
      </c>
      <c r="AG103">
        <f ca="1">IF(SLEP[[#This Row],[Termino]]=0,0,SLEP[[#This Row],[Termino]]-TODAY())</f>
        <v>-18</v>
      </c>
      <c r="AH103" s="7" t="str">
        <f ca="1">IF(SLEP[[#This Row],[Dias]]&gt;0,"Vigente","Vencido")</f>
        <v>Vencido</v>
      </c>
      <c r="AI103" t="str">
        <f>_xlfn.XLOOKUP(SLEP[[#This Row],[Source.Name]],Tabla3[Nombre archivo],Tabla3[BASESLEP],"N/A",0,1)</f>
        <v>Andalién Sur</v>
      </c>
      <c r="AJ103" t="s">
        <v>627</v>
      </c>
    </row>
    <row r="104" spans="1:36" x14ac:dyDescent="0.3">
      <c r="A104" t="s">
        <v>265</v>
      </c>
      <c r="B104" t="s">
        <v>437</v>
      </c>
      <c r="C104" t="s">
        <v>374</v>
      </c>
      <c r="D104" t="s">
        <v>375</v>
      </c>
      <c r="E104" t="s">
        <v>438</v>
      </c>
      <c r="F104" t="s">
        <v>439</v>
      </c>
      <c r="G104" t="s">
        <v>44</v>
      </c>
      <c r="H104" t="s">
        <v>178</v>
      </c>
      <c r="I104" t="s">
        <v>207</v>
      </c>
      <c r="J104" t="s">
        <v>271</v>
      </c>
      <c r="K104" t="s">
        <v>48</v>
      </c>
      <c r="L104" s="3">
        <v>52000000</v>
      </c>
      <c r="M104" s="4">
        <v>1331015</v>
      </c>
      <c r="N104" s="4">
        <v>50668985</v>
      </c>
      <c r="O104" t="s">
        <v>223</v>
      </c>
      <c r="P104" t="s">
        <v>440</v>
      </c>
      <c r="Q104" t="s">
        <v>64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365</v>
      </c>
      <c r="Y104">
        <v>126</v>
      </c>
      <c r="Z104" t="s">
        <v>65</v>
      </c>
      <c r="AA104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52000000</v>
      </c>
      <c r="AB104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1331015</v>
      </c>
      <c r="AC104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50668985</v>
      </c>
      <c r="AD104" s="5">
        <f>VALUE(FIXED((SLEP[[#This Row],[EjecutadoCLP]]/SLEP[[#This Row],[MontoCLP]]),4,TRUE))</f>
        <v>2.5600000000000001E-2</v>
      </c>
      <c r="AE104" s="1">
        <f>IF(SLEP[[#This Row],[Termino]]=0,DATE(1992,10,11),SLEP[[#This Row],[Termino]]-SLEP[[#This Row],[Días de vigencia]])</f>
        <v>45638</v>
      </c>
      <c r="AF104" s="1">
        <f>IF(SLEP[[#This Row],[Días restantes]]&lt;1,DATE(1992,10,11),DATE(2025,8,8)+SLEP[[#This Row],[Días restantes]])</f>
        <v>46003</v>
      </c>
      <c r="AG104">
        <f ca="1">IF(SLEP[[#This Row],[Termino]]=0,0,SLEP[[#This Row],[Termino]]-TODAY())</f>
        <v>44</v>
      </c>
      <c r="AH104" s="7" t="str">
        <f ca="1">IF(SLEP[[#This Row],[Dias]]&gt;0,"Vigente","Vencido")</f>
        <v>Vigente</v>
      </c>
      <c r="AI104" t="str">
        <f>_xlfn.XLOOKUP(SLEP[[#This Row],[Source.Name]],Tabla3[Nombre archivo],Tabla3[BASESLEP],"N/A",0,1)</f>
        <v>Andalién Sur</v>
      </c>
      <c r="AJ104" t="s">
        <v>632</v>
      </c>
    </row>
    <row r="105" spans="1:36" x14ac:dyDescent="0.3">
      <c r="A105" t="s">
        <v>265</v>
      </c>
      <c r="B105" t="s">
        <v>442</v>
      </c>
      <c r="C105" t="s">
        <v>401</v>
      </c>
      <c r="D105" t="s">
        <v>402</v>
      </c>
      <c r="E105" t="s">
        <v>443</v>
      </c>
      <c r="F105" t="s">
        <v>444</v>
      </c>
      <c r="G105" t="s">
        <v>44</v>
      </c>
      <c r="H105" t="s">
        <v>45</v>
      </c>
      <c r="I105" t="s">
        <v>60</v>
      </c>
      <c r="J105" t="s">
        <v>271</v>
      </c>
      <c r="K105" t="s">
        <v>48</v>
      </c>
      <c r="L105" s="3">
        <v>29171200</v>
      </c>
      <c r="M105" s="4">
        <v>10642400</v>
      </c>
      <c r="N105" s="4">
        <v>18528800</v>
      </c>
      <c r="O105" t="s">
        <v>139</v>
      </c>
      <c r="P105" t="s">
        <v>445</v>
      </c>
      <c r="Q105" t="s">
        <v>64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730</v>
      </c>
      <c r="Y105">
        <v>488</v>
      </c>
      <c r="Z105" t="s">
        <v>65</v>
      </c>
      <c r="AA105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29171200</v>
      </c>
      <c r="AB105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10642400</v>
      </c>
      <c r="AC105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18528800</v>
      </c>
      <c r="AD105" s="5">
        <f>VALUE(FIXED((SLEP[[#This Row],[EjecutadoCLP]]/SLEP[[#This Row],[MontoCLP]]),4,TRUE))</f>
        <v>0.36480000000000001</v>
      </c>
      <c r="AE105" s="1">
        <f>IF(SLEP[[#This Row],[Termino]]=0,DATE(1992,10,11),SLEP[[#This Row],[Termino]]-SLEP[[#This Row],[Días de vigencia]])</f>
        <v>45635</v>
      </c>
      <c r="AF105" s="1">
        <f>IF(SLEP[[#This Row],[Días restantes]]&lt;1,DATE(1992,10,11),DATE(2025,8,8)+SLEP[[#This Row],[Días restantes]])</f>
        <v>46365</v>
      </c>
      <c r="AG105">
        <f ca="1">IF(SLEP[[#This Row],[Termino]]=0,0,SLEP[[#This Row],[Termino]]-TODAY())</f>
        <v>406</v>
      </c>
      <c r="AH105" s="7" t="str">
        <f ca="1">IF(SLEP[[#This Row],[Dias]]&gt;0,"Vigente","Vencido")</f>
        <v>Vigente</v>
      </c>
      <c r="AI105" t="str">
        <f>_xlfn.XLOOKUP(SLEP[[#This Row],[Source.Name]],Tabla3[Nombre archivo],Tabla3[BASESLEP],"N/A",0,1)</f>
        <v>Andalién Sur</v>
      </c>
      <c r="AJ105" t="s">
        <v>637</v>
      </c>
    </row>
    <row r="106" spans="1:36" x14ac:dyDescent="0.3">
      <c r="A106" t="s">
        <v>265</v>
      </c>
      <c r="B106" t="s">
        <v>447</v>
      </c>
      <c r="C106" t="s">
        <v>401</v>
      </c>
      <c r="D106" t="s">
        <v>402</v>
      </c>
      <c r="E106" t="s">
        <v>448</v>
      </c>
      <c r="F106" t="s">
        <v>449</v>
      </c>
      <c r="G106" t="s">
        <v>44</v>
      </c>
      <c r="H106" t="s">
        <v>45</v>
      </c>
      <c r="I106" t="s">
        <v>60</v>
      </c>
      <c r="J106" t="s">
        <v>271</v>
      </c>
      <c r="K106" t="s">
        <v>48</v>
      </c>
      <c r="L106" s="3">
        <v>200242400</v>
      </c>
      <c r="M106" s="4">
        <v>72385950</v>
      </c>
      <c r="N106" s="4">
        <v>127856450</v>
      </c>
      <c r="O106" t="s">
        <v>63</v>
      </c>
      <c r="P106" t="s">
        <v>363</v>
      </c>
      <c r="Q106" t="s">
        <v>64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730</v>
      </c>
      <c r="Y106">
        <v>487</v>
      </c>
      <c r="Z106" t="s">
        <v>65</v>
      </c>
      <c r="AA106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200242400</v>
      </c>
      <c r="AB106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72385950</v>
      </c>
      <c r="AC106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127856450</v>
      </c>
      <c r="AD106" s="5">
        <f>VALUE(FIXED((SLEP[[#This Row],[EjecutadoCLP]]/SLEP[[#This Row],[MontoCLP]]),4,TRUE))</f>
        <v>0.36149999999999999</v>
      </c>
      <c r="AE106" s="1">
        <f>IF(SLEP[[#This Row],[Termino]]=0,DATE(1992,10,11),SLEP[[#This Row],[Termino]]-SLEP[[#This Row],[Días de vigencia]])</f>
        <v>45634</v>
      </c>
      <c r="AF106" s="1">
        <f>IF(SLEP[[#This Row],[Días restantes]]&lt;1,DATE(1992,10,11),DATE(2025,8,8)+SLEP[[#This Row],[Días restantes]])</f>
        <v>46364</v>
      </c>
      <c r="AG106">
        <f ca="1">IF(SLEP[[#This Row],[Termino]]=0,0,SLEP[[#This Row],[Termino]]-TODAY())</f>
        <v>405</v>
      </c>
      <c r="AH106" s="7" t="str">
        <f ca="1">IF(SLEP[[#This Row],[Dias]]&gt;0,"Vigente","Vencido")</f>
        <v>Vigente</v>
      </c>
      <c r="AI106" t="str">
        <f>_xlfn.XLOOKUP(SLEP[[#This Row],[Source.Name]],Tabla3[Nombre archivo],Tabla3[BASESLEP],"N/A",0,1)</f>
        <v>Andalién Sur</v>
      </c>
      <c r="AJ106" t="s">
        <v>642</v>
      </c>
    </row>
    <row r="107" spans="1:36" x14ac:dyDescent="0.3">
      <c r="A107" t="s">
        <v>265</v>
      </c>
      <c r="B107" t="s">
        <v>451</v>
      </c>
      <c r="C107" t="s">
        <v>401</v>
      </c>
      <c r="D107" t="s">
        <v>402</v>
      </c>
      <c r="E107" t="s">
        <v>388</v>
      </c>
      <c r="F107" t="s">
        <v>389</v>
      </c>
      <c r="G107" t="s">
        <v>44</v>
      </c>
      <c r="H107" t="s">
        <v>45</v>
      </c>
      <c r="I107" t="s">
        <v>60</v>
      </c>
      <c r="J107" t="s">
        <v>271</v>
      </c>
      <c r="K107" t="s">
        <v>48</v>
      </c>
      <c r="L107" s="3">
        <v>178192000</v>
      </c>
      <c r="M107" s="4">
        <v>64006500</v>
      </c>
      <c r="N107" s="4">
        <v>114185500</v>
      </c>
      <c r="O107" t="s">
        <v>63</v>
      </c>
      <c r="P107" t="s">
        <v>344</v>
      </c>
      <c r="Q107" t="s">
        <v>64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736</v>
      </c>
      <c r="Y107">
        <v>493</v>
      </c>
      <c r="Z107" t="s">
        <v>65</v>
      </c>
      <c r="AA107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178192000</v>
      </c>
      <c r="AB107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64006500</v>
      </c>
      <c r="AC107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114185500</v>
      </c>
      <c r="AD107" s="5">
        <f>VALUE(FIXED((SLEP[[#This Row],[EjecutadoCLP]]/SLEP[[#This Row],[MontoCLP]]),4,TRUE))</f>
        <v>0.35920000000000002</v>
      </c>
      <c r="AE107" s="1">
        <f>IF(SLEP[[#This Row],[Termino]]=0,DATE(1992,10,11),SLEP[[#This Row],[Termino]]-SLEP[[#This Row],[Días de vigencia]])</f>
        <v>45634</v>
      </c>
      <c r="AF107" s="1">
        <f>IF(SLEP[[#This Row],[Días restantes]]&lt;1,DATE(1992,10,11),DATE(2025,8,8)+SLEP[[#This Row],[Días restantes]])</f>
        <v>46370</v>
      </c>
      <c r="AG107">
        <f ca="1">IF(SLEP[[#This Row],[Termino]]=0,0,SLEP[[#This Row],[Termino]]-TODAY())</f>
        <v>411</v>
      </c>
      <c r="AH107" s="7" t="str">
        <f ca="1">IF(SLEP[[#This Row],[Dias]]&gt;0,"Vigente","Vencido")</f>
        <v>Vigente</v>
      </c>
      <c r="AI107" t="str">
        <f>_xlfn.XLOOKUP(SLEP[[#This Row],[Source.Name]],Tabla3[Nombre archivo],Tabla3[BASESLEP],"N/A",0,1)</f>
        <v>Andalién Sur</v>
      </c>
      <c r="AJ107" t="s">
        <v>648</v>
      </c>
    </row>
    <row r="108" spans="1:36" x14ac:dyDescent="0.3">
      <c r="A108" t="s">
        <v>265</v>
      </c>
      <c r="B108" t="s">
        <v>424</v>
      </c>
      <c r="C108" t="s">
        <v>425</v>
      </c>
      <c r="D108" t="s">
        <v>426</v>
      </c>
      <c r="E108" t="s">
        <v>286</v>
      </c>
      <c r="F108" t="s">
        <v>287</v>
      </c>
      <c r="G108" t="s">
        <v>74</v>
      </c>
      <c r="H108" t="s">
        <v>45</v>
      </c>
      <c r="I108" t="s">
        <v>60</v>
      </c>
      <c r="J108" t="s">
        <v>271</v>
      </c>
      <c r="K108" t="s">
        <v>48</v>
      </c>
      <c r="L108" s="3">
        <v>133560000</v>
      </c>
      <c r="M108" s="4">
        <v>133560000</v>
      </c>
      <c r="N108" s="4">
        <v>0</v>
      </c>
      <c r="O108" t="s">
        <v>1459</v>
      </c>
      <c r="P108" t="s">
        <v>201</v>
      </c>
      <c r="Q108" t="s">
        <v>51</v>
      </c>
      <c r="R108">
        <v>0</v>
      </c>
      <c r="S108">
        <v>0</v>
      </c>
      <c r="T108">
        <v>2</v>
      </c>
      <c r="U108">
        <v>0</v>
      </c>
      <c r="V108">
        <v>0</v>
      </c>
      <c r="W108">
        <v>0</v>
      </c>
      <c r="X108">
        <v>71</v>
      </c>
      <c r="Y108">
        <v>54</v>
      </c>
      <c r="Z108" t="s">
        <v>52</v>
      </c>
      <c r="AA108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133560000</v>
      </c>
      <c r="AB108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133560000</v>
      </c>
      <c r="AC108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0</v>
      </c>
      <c r="AD108" s="5">
        <f>VALUE(FIXED((SLEP[[#This Row],[EjecutadoCLP]]/SLEP[[#This Row],[MontoCLP]]),4,TRUE))</f>
        <v>1</v>
      </c>
      <c r="AE108" s="1">
        <f>IF(SLEP[[#This Row],[Termino]]=0,DATE(1992,10,11),SLEP[[#This Row],[Termino]]-SLEP[[#This Row],[Días de vigencia]])</f>
        <v>45860</v>
      </c>
      <c r="AF108" s="1">
        <f>IF(SLEP[[#This Row],[Días restantes]]&lt;1,DATE(1992,10,11),DATE(2025,8,8)+SLEP[[#This Row],[Días restantes]])</f>
        <v>45931</v>
      </c>
      <c r="AG108">
        <f ca="1">IF(SLEP[[#This Row],[Termino]]=0,0,SLEP[[#This Row],[Termino]]-TODAY())</f>
        <v>-28</v>
      </c>
      <c r="AH108" s="7" t="str">
        <f ca="1">IF(SLEP[[#This Row],[Dias]]&gt;0,"Vigente","Vencido")</f>
        <v>Vencido</v>
      </c>
      <c r="AI108" t="str">
        <f>_xlfn.XLOOKUP(SLEP[[#This Row],[Source.Name]],Tabla3[Nombre archivo],Tabla3[BASESLEP],"N/A",0,1)</f>
        <v>Andalién Sur</v>
      </c>
      <c r="AJ108" t="s">
        <v>653</v>
      </c>
    </row>
    <row r="109" spans="1:36" x14ac:dyDescent="0.3">
      <c r="A109" t="s">
        <v>265</v>
      </c>
      <c r="B109" t="s">
        <v>453</v>
      </c>
      <c r="C109" t="s">
        <v>401</v>
      </c>
      <c r="D109" t="s">
        <v>402</v>
      </c>
      <c r="E109" t="s">
        <v>454</v>
      </c>
      <c r="F109" t="s">
        <v>455</v>
      </c>
      <c r="G109" t="s">
        <v>44</v>
      </c>
      <c r="H109" t="s">
        <v>45</v>
      </c>
      <c r="I109" t="s">
        <v>60</v>
      </c>
      <c r="J109" t="s">
        <v>271</v>
      </c>
      <c r="K109" t="s">
        <v>48</v>
      </c>
      <c r="L109" s="3">
        <v>58480000</v>
      </c>
      <c r="M109" s="4">
        <v>21335000</v>
      </c>
      <c r="N109" s="4">
        <v>37145000</v>
      </c>
      <c r="O109" t="s">
        <v>456</v>
      </c>
      <c r="P109" t="s">
        <v>344</v>
      </c>
      <c r="Q109" t="s">
        <v>64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516</v>
      </c>
      <c r="Y109">
        <v>346</v>
      </c>
      <c r="Z109" t="s">
        <v>65</v>
      </c>
      <c r="AA109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58480000</v>
      </c>
      <c r="AB109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21335000</v>
      </c>
      <c r="AC109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37145000</v>
      </c>
      <c r="AD109" s="5">
        <f>VALUE(FIXED((SLEP[[#This Row],[EjecutadoCLP]]/SLEP[[#This Row],[MontoCLP]]),4,TRUE))</f>
        <v>0.36480000000000001</v>
      </c>
      <c r="AE109" s="1">
        <f>IF(SLEP[[#This Row],[Termino]]=0,DATE(1992,10,11),SLEP[[#This Row],[Termino]]-SLEP[[#This Row],[Días de vigencia]])</f>
        <v>45707</v>
      </c>
      <c r="AF109" s="1">
        <f>IF(SLEP[[#This Row],[Días restantes]]&lt;1,DATE(1992,10,11),DATE(2025,8,8)+SLEP[[#This Row],[Días restantes]])</f>
        <v>46223</v>
      </c>
      <c r="AG109">
        <f ca="1">IF(SLEP[[#This Row],[Termino]]=0,0,SLEP[[#This Row],[Termino]]-TODAY())</f>
        <v>264</v>
      </c>
      <c r="AH109" s="7" t="str">
        <f ca="1">IF(SLEP[[#This Row],[Dias]]&gt;0,"Vigente","Vencido")</f>
        <v>Vigente</v>
      </c>
      <c r="AI109" t="str">
        <f>_xlfn.XLOOKUP(SLEP[[#This Row],[Source.Name]],Tabla3[Nombre archivo],Tabla3[BASESLEP],"N/A",0,1)</f>
        <v>Andalién Sur</v>
      </c>
      <c r="AJ109" t="s">
        <v>658</v>
      </c>
    </row>
    <row r="110" spans="1:36" x14ac:dyDescent="0.3">
      <c r="A110" t="s">
        <v>265</v>
      </c>
      <c r="B110" t="s">
        <v>458</v>
      </c>
      <c r="C110" t="s">
        <v>459</v>
      </c>
      <c r="D110" t="s">
        <v>460</v>
      </c>
      <c r="E110" t="s">
        <v>461</v>
      </c>
      <c r="F110" t="s">
        <v>462</v>
      </c>
      <c r="G110" t="s">
        <v>44</v>
      </c>
      <c r="H110" t="s">
        <v>178</v>
      </c>
      <c r="I110" t="s">
        <v>207</v>
      </c>
      <c r="J110" t="s">
        <v>271</v>
      </c>
      <c r="K110" t="s">
        <v>48</v>
      </c>
      <c r="L110" s="3">
        <v>260000000</v>
      </c>
      <c r="M110" s="4">
        <v>149401573</v>
      </c>
      <c r="N110" s="4">
        <v>110598427</v>
      </c>
      <c r="O110" t="s">
        <v>463</v>
      </c>
      <c r="P110" t="s">
        <v>464</v>
      </c>
      <c r="Q110" t="s">
        <v>64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1095</v>
      </c>
      <c r="Y110">
        <v>786</v>
      </c>
      <c r="Z110" t="s">
        <v>65</v>
      </c>
      <c r="AA110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260000000</v>
      </c>
      <c r="AB110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149401573</v>
      </c>
      <c r="AC110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110598427</v>
      </c>
      <c r="AD110" s="5">
        <f>VALUE(FIXED((SLEP[[#This Row],[EjecutadoCLP]]/SLEP[[#This Row],[MontoCLP]]),4,TRUE))</f>
        <v>0.5746</v>
      </c>
      <c r="AE110" s="1">
        <f>IF(SLEP[[#This Row],[Termino]]=0,DATE(1992,10,11),SLEP[[#This Row],[Termino]]-SLEP[[#This Row],[Días de vigencia]])</f>
        <v>45568</v>
      </c>
      <c r="AF110" s="1">
        <f>IF(SLEP[[#This Row],[Días restantes]]&lt;1,DATE(1992,10,11),DATE(2025,8,8)+SLEP[[#This Row],[Días restantes]])</f>
        <v>46663</v>
      </c>
      <c r="AG110">
        <f ca="1">IF(SLEP[[#This Row],[Termino]]=0,0,SLEP[[#This Row],[Termino]]-TODAY())</f>
        <v>704</v>
      </c>
      <c r="AH110" s="7" t="str">
        <f ca="1">IF(SLEP[[#This Row],[Dias]]&gt;0,"Vigente","Vencido")</f>
        <v>Vigente</v>
      </c>
      <c r="AI110" t="str">
        <f>_xlfn.XLOOKUP(SLEP[[#This Row],[Source.Name]],Tabla3[Nombre archivo],Tabla3[BASESLEP],"N/A",0,1)</f>
        <v>Andalién Sur</v>
      </c>
      <c r="AJ110" t="s">
        <v>662</v>
      </c>
    </row>
    <row r="111" spans="1:36" x14ac:dyDescent="0.3">
      <c r="A111" t="s">
        <v>265</v>
      </c>
      <c r="B111" t="s">
        <v>466</v>
      </c>
      <c r="C111" t="s">
        <v>467</v>
      </c>
      <c r="D111" t="s">
        <v>468</v>
      </c>
      <c r="E111" t="s">
        <v>95</v>
      </c>
      <c r="F111" t="s">
        <v>96</v>
      </c>
      <c r="G111" t="s">
        <v>44</v>
      </c>
      <c r="H111" t="s">
        <v>45</v>
      </c>
      <c r="I111" t="s">
        <v>207</v>
      </c>
      <c r="J111" t="s">
        <v>271</v>
      </c>
      <c r="K111" t="s">
        <v>48</v>
      </c>
      <c r="L111" s="3">
        <v>300000000</v>
      </c>
      <c r="M111" s="4">
        <v>44195922</v>
      </c>
      <c r="N111" s="4">
        <v>255804078</v>
      </c>
      <c r="O111" t="s">
        <v>463</v>
      </c>
      <c r="P111" t="s">
        <v>296</v>
      </c>
      <c r="Q111" t="s">
        <v>64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582</v>
      </c>
      <c r="Y111">
        <v>273</v>
      </c>
      <c r="Z111" t="s">
        <v>65</v>
      </c>
      <c r="AA111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300000000</v>
      </c>
      <c r="AB111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44195922</v>
      </c>
      <c r="AC111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255804078</v>
      </c>
      <c r="AD111" s="5">
        <f>VALUE(FIXED((SLEP[[#This Row],[EjecutadoCLP]]/SLEP[[#This Row],[MontoCLP]]),4,TRUE))</f>
        <v>0.14729999999999999</v>
      </c>
      <c r="AE111" s="1">
        <f>IF(SLEP[[#This Row],[Termino]]=0,DATE(1992,10,11),SLEP[[#This Row],[Termino]]-SLEP[[#This Row],[Días de vigencia]])</f>
        <v>45568</v>
      </c>
      <c r="AF111" s="1">
        <f>IF(SLEP[[#This Row],[Días restantes]]&lt;1,DATE(1992,10,11),DATE(2025,8,8)+SLEP[[#This Row],[Días restantes]])</f>
        <v>46150</v>
      </c>
      <c r="AG111">
        <f ca="1">IF(SLEP[[#This Row],[Termino]]=0,0,SLEP[[#This Row],[Termino]]-TODAY())</f>
        <v>191</v>
      </c>
      <c r="AH111" s="7" t="str">
        <f ca="1">IF(SLEP[[#This Row],[Dias]]&gt;0,"Vigente","Vencido")</f>
        <v>Vigente</v>
      </c>
      <c r="AI111" t="str">
        <f>_xlfn.XLOOKUP(SLEP[[#This Row],[Source.Name]],Tabla3[Nombre archivo],Tabla3[BASESLEP],"N/A",0,1)</f>
        <v>Andalién Sur</v>
      </c>
      <c r="AJ111" t="s">
        <v>669</v>
      </c>
    </row>
    <row r="112" spans="1:36" x14ac:dyDescent="0.3">
      <c r="A112" t="s">
        <v>265</v>
      </c>
      <c r="B112" t="s">
        <v>470</v>
      </c>
      <c r="C112" t="s">
        <v>471</v>
      </c>
      <c r="D112" t="s">
        <v>472</v>
      </c>
      <c r="E112" t="s">
        <v>397</v>
      </c>
      <c r="F112" t="s">
        <v>398</v>
      </c>
      <c r="G112" t="s">
        <v>44</v>
      </c>
      <c r="H112" t="s">
        <v>45</v>
      </c>
      <c r="I112" t="s">
        <v>207</v>
      </c>
      <c r="J112" t="s">
        <v>271</v>
      </c>
      <c r="K112" t="s">
        <v>48</v>
      </c>
      <c r="L112" s="3">
        <v>100000000</v>
      </c>
      <c r="M112" s="4">
        <v>6570000</v>
      </c>
      <c r="N112" s="4">
        <v>93430000</v>
      </c>
      <c r="O112" t="s">
        <v>473</v>
      </c>
      <c r="P112" t="s">
        <v>239</v>
      </c>
      <c r="Q112" t="s">
        <v>64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730</v>
      </c>
      <c r="Y112">
        <v>415</v>
      </c>
      <c r="Z112" t="s">
        <v>65</v>
      </c>
      <c r="AA112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100000000</v>
      </c>
      <c r="AB112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6570000</v>
      </c>
      <c r="AC112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93430000</v>
      </c>
      <c r="AD112" s="5">
        <f>VALUE(FIXED((SLEP[[#This Row],[EjecutadoCLP]]/SLEP[[#This Row],[MontoCLP]]),4,TRUE))</f>
        <v>6.5699999999999995E-2</v>
      </c>
      <c r="AE112" s="1">
        <f>IF(SLEP[[#This Row],[Termino]]=0,DATE(1992,10,11),SLEP[[#This Row],[Termino]]-SLEP[[#This Row],[Días de vigencia]])</f>
        <v>45562</v>
      </c>
      <c r="AF112" s="1">
        <f>IF(SLEP[[#This Row],[Días restantes]]&lt;1,DATE(1992,10,11),DATE(2025,8,8)+SLEP[[#This Row],[Días restantes]])</f>
        <v>46292</v>
      </c>
      <c r="AG112">
        <f ca="1">IF(SLEP[[#This Row],[Termino]]=0,0,SLEP[[#This Row],[Termino]]-TODAY())</f>
        <v>333</v>
      </c>
      <c r="AH112" s="7" t="str">
        <f ca="1">IF(SLEP[[#This Row],[Dias]]&gt;0,"Vigente","Vencido")</f>
        <v>Vigente</v>
      </c>
      <c r="AI112" t="str">
        <f>_xlfn.XLOOKUP(SLEP[[#This Row],[Source.Name]],Tabla3[Nombre archivo],Tabla3[BASESLEP],"N/A",0,1)</f>
        <v>Andalién Sur</v>
      </c>
      <c r="AJ112" t="s">
        <v>673</v>
      </c>
    </row>
    <row r="113" spans="1:36" x14ac:dyDescent="0.3">
      <c r="A113" t="s">
        <v>265</v>
      </c>
      <c r="B113" t="s">
        <v>475</v>
      </c>
      <c r="C113" t="s">
        <v>459</v>
      </c>
      <c r="D113" t="s">
        <v>460</v>
      </c>
      <c r="E113" t="s">
        <v>476</v>
      </c>
      <c r="F113" t="s">
        <v>477</v>
      </c>
      <c r="G113" t="s">
        <v>44</v>
      </c>
      <c r="H113" t="s">
        <v>178</v>
      </c>
      <c r="I113" t="s">
        <v>207</v>
      </c>
      <c r="J113" t="s">
        <v>271</v>
      </c>
      <c r="K113" t="s">
        <v>48</v>
      </c>
      <c r="L113" s="3">
        <v>4290000</v>
      </c>
      <c r="M113" s="4">
        <v>58369500</v>
      </c>
      <c r="N113" s="4">
        <v>-54079500</v>
      </c>
      <c r="O113" t="s">
        <v>478</v>
      </c>
      <c r="P113" t="s">
        <v>479</v>
      </c>
      <c r="Q113" t="s">
        <v>64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1095</v>
      </c>
      <c r="Y113">
        <v>779</v>
      </c>
      <c r="Z113" t="s">
        <v>65</v>
      </c>
      <c r="AA113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4290000</v>
      </c>
      <c r="AB113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58369500</v>
      </c>
      <c r="AC113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-54079500</v>
      </c>
      <c r="AD113" s="5">
        <f>VALUE(FIXED((SLEP[[#This Row],[EjecutadoCLP]]/SLEP[[#This Row],[MontoCLP]]),4,TRUE))</f>
        <v>13.6059</v>
      </c>
      <c r="AE113" s="1">
        <f>IF(SLEP[[#This Row],[Termino]]=0,DATE(1992,10,11),SLEP[[#This Row],[Termino]]-SLEP[[#This Row],[Días de vigencia]])</f>
        <v>45561</v>
      </c>
      <c r="AF113" s="1">
        <f>IF(SLEP[[#This Row],[Días restantes]]&lt;1,DATE(1992,10,11),DATE(2025,8,8)+SLEP[[#This Row],[Días restantes]])</f>
        <v>46656</v>
      </c>
      <c r="AG113">
        <f ca="1">IF(SLEP[[#This Row],[Termino]]=0,0,SLEP[[#This Row],[Termino]]-TODAY())</f>
        <v>697</v>
      </c>
      <c r="AH113" s="7" t="str">
        <f ca="1">IF(SLEP[[#This Row],[Dias]]&gt;0,"Vigente","Vencido")</f>
        <v>Vigente</v>
      </c>
      <c r="AI113" t="str">
        <f>_xlfn.XLOOKUP(SLEP[[#This Row],[Source.Name]],Tabla3[Nombre archivo],Tabla3[BASESLEP],"N/A",0,1)</f>
        <v>Andalién Sur</v>
      </c>
      <c r="AJ113" t="s">
        <v>675</v>
      </c>
    </row>
    <row r="114" spans="1:36" x14ac:dyDescent="0.3">
      <c r="A114" t="s">
        <v>265</v>
      </c>
      <c r="B114" t="s">
        <v>481</v>
      </c>
      <c r="C114" t="s">
        <v>482</v>
      </c>
      <c r="D114" t="s">
        <v>483</v>
      </c>
      <c r="E114" t="s">
        <v>95</v>
      </c>
      <c r="F114" t="s">
        <v>96</v>
      </c>
      <c r="G114" t="s">
        <v>44</v>
      </c>
      <c r="H114" t="s">
        <v>178</v>
      </c>
      <c r="I114" t="s">
        <v>484</v>
      </c>
      <c r="J114" t="s">
        <v>271</v>
      </c>
      <c r="K114" t="s">
        <v>48</v>
      </c>
      <c r="L114" s="3">
        <v>300000000</v>
      </c>
      <c r="M114" s="4">
        <v>199090539</v>
      </c>
      <c r="N114" s="4">
        <v>100909461</v>
      </c>
      <c r="O114" t="s">
        <v>485</v>
      </c>
      <c r="P114" t="s">
        <v>486</v>
      </c>
      <c r="Q114" t="s">
        <v>64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730</v>
      </c>
      <c r="Y114">
        <v>402</v>
      </c>
      <c r="Z114" t="s">
        <v>65</v>
      </c>
      <c r="AA114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300000000</v>
      </c>
      <c r="AB114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199090539</v>
      </c>
      <c r="AC114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100909461</v>
      </c>
      <c r="AD114" s="5">
        <f>VALUE(FIXED((SLEP[[#This Row],[EjecutadoCLP]]/SLEP[[#This Row],[MontoCLP]]),4,TRUE))</f>
        <v>0.66359999999999997</v>
      </c>
      <c r="AE114" s="1">
        <f>IF(SLEP[[#This Row],[Termino]]=0,DATE(1992,10,11),SLEP[[#This Row],[Termino]]-SLEP[[#This Row],[Días de vigencia]])</f>
        <v>45549</v>
      </c>
      <c r="AF114" s="1">
        <f>IF(SLEP[[#This Row],[Días restantes]]&lt;1,DATE(1992,10,11),DATE(2025,8,8)+SLEP[[#This Row],[Días restantes]])</f>
        <v>46279</v>
      </c>
      <c r="AG114">
        <f ca="1">IF(SLEP[[#This Row],[Termino]]=0,0,SLEP[[#This Row],[Termino]]-TODAY())</f>
        <v>320</v>
      </c>
      <c r="AH114" s="7" t="str">
        <f ca="1">IF(SLEP[[#This Row],[Dias]]&gt;0,"Vigente","Vencido")</f>
        <v>Vigente</v>
      </c>
      <c r="AI114" t="str">
        <f>_xlfn.XLOOKUP(SLEP[[#This Row],[Source.Name]],Tabla3[Nombre archivo],Tabla3[BASESLEP],"N/A",0,1)</f>
        <v>Andalién Sur</v>
      </c>
      <c r="AJ114" t="s">
        <v>677</v>
      </c>
    </row>
    <row r="115" spans="1:36" x14ac:dyDescent="0.3">
      <c r="A115" t="s">
        <v>265</v>
      </c>
      <c r="B115" t="s">
        <v>488</v>
      </c>
      <c r="C115" t="s">
        <v>489</v>
      </c>
      <c r="D115" t="s">
        <v>490</v>
      </c>
      <c r="E115" t="s">
        <v>491</v>
      </c>
      <c r="F115" t="s">
        <v>492</v>
      </c>
      <c r="G115" t="s">
        <v>44</v>
      </c>
      <c r="H115" t="s">
        <v>45</v>
      </c>
      <c r="I115" t="s">
        <v>207</v>
      </c>
      <c r="J115" t="s">
        <v>271</v>
      </c>
      <c r="K115" t="s">
        <v>48</v>
      </c>
      <c r="L115" s="3">
        <v>30000000</v>
      </c>
      <c r="M115" s="4">
        <v>18877429</v>
      </c>
      <c r="N115" s="4">
        <v>11122571</v>
      </c>
      <c r="O115" t="s">
        <v>493</v>
      </c>
      <c r="P115" t="s">
        <v>494</v>
      </c>
      <c r="Q115" t="s">
        <v>64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730</v>
      </c>
      <c r="Y115">
        <v>376</v>
      </c>
      <c r="Z115" t="s">
        <v>65</v>
      </c>
      <c r="AA115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30000000</v>
      </c>
      <c r="AB115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18877429</v>
      </c>
      <c r="AC115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11122571</v>
      </c>
      <c r="AD115" s="5">
        <f>VALUE(FIXED((SLEP[[#This Row],[EjecutadoCLP]]/SLEP[[#This Row],[MontoCLP]]),4,TRUE))</f>
        <v>0.62919999999999998</v>
      </c>
      <c r="AE115" s="1">
        <f>IF(SLEP[[#This Row],[Termino]]=0,DATE(1992,10,11),SLEP[[#This Row],[Termino]]-SLEP[[#This Row],[Días de vigencia]])</f>
        <v>45523</v>
      </c>
      <c r="AF115" s="1">
        <f>IF(SLEP[[#This Row],[Días restantes]]&lt;1,DATE(1992,10,11),DATE(2025,8,8)+SLEP[[#This Row],[Días restantes]])</f>
        <v>46253</v>
      </c>
      <c r="AG115">
        <f ca="1">IF(SLEP[[#This Row],[Termino]]=0,0,SLEP[[#This Row],[Termino]]-TODAY())</f>
        <v>294</v>
      </c>
      <c r="AH115" s="7" t="str">
        <f ca="1">IF(SLEP[[#This Row],[Dias]]&gt;0,"Vigente","Vencido")</f>
        <v>Vigente</v>
      </c>
      <c r="AI115" t="str">
        <f>_xlfn.XLOOKUP(SLEP[[#This Row],[Source.Name]],Tabla3[Nombre archivo],Tabla3[BASESLEP],"N/A",0,1)</f>
        <v>Andalién Sur</v>
      </c>
      <c r="AJ115" t="s">
        <v>679</v>
      </c>
    </row>
    <row r="116" spans="1:36" x14ac:dyDescent="0.3">
      <c r="A116" t="s">
        <v>265</v>
      </c>
      <c r="B116" t="s">
        <v>496</v>
      </c>
      <c r="C116" t="s">
        <v>497</v>
      </c>
      <c r="D116" t="s">
        <v>498</v>
      </c>
      <c r="E116" t="s">
        <v>95</v>
      </c>
      <c r="F116" t="s">
        <v>96</v>
      </c>
      <c r="G116" t="s">
        <v>44</v>
      </c>
      <c r="H116" t="s">
        <v>178</v>
      </c>
      <c r="I116" t="s">
        <v>207</v>
      </c>
      <c r="J116" t="s">
        <v>271</v>
      </c>
      <c r="K116" t="s">
        <v>48</v>
      </c>
      <c r="L116" s="3">
        <v>150000000</v>
      </c>
      <c r="M116" s="4">
        <v>6780932</v>
      </c>
      <c r="N116" s="4">
        <v>143219068</v>
      </c>
      <c r="O116" t="s">
        <v>499</v>
      </c>
      <c r="P116" t="s">
        <v>500</v>
      </c>
      <c r="Q116" t="s">
        <v>64</v>
      </c>
      <c r="R116">
        <v>1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730</v>
      </c>
      <c r="Y116">
        <v>348</v>
      </c>
      <c r="Z116" t="s">
        <v>65</v>
      </c>
      <c r="AA116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150000000</v>
      </c>
      <c r="AB116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6780932</v>
      </c>
      <c r="AC116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143219068</v>
      </c>
      <c r="AD116" s="5">
        <f>VALUE(FIXED((SLEP[[#This Row],[EjecutadoCLP]]/SLEP[[#This Row],[MontoCLP]]),4,TRUE))</f>
        <v>4.5199999999999997E-2</v>
      </c>
      <c r="AE116" s="1">
        <f>IF(SLEP[[#This Row],[Termino]]=0,DATE(1992,10,11),SLEP[[#This Row],[Termino]]-SLEP[[#This Row],[Días de vigencia]])</f>
        <v>45495</v>
      </c>
      <c r="AF116" s="1">
        <f>IF(SLEP[[#This Row],[Días restantes]]&lt;1,DATE(1992,10,11),DATE(2025,8,8)+SLEP[[#This Row],[Días restantes]])</f>
        <v>46225</v>
      </c>
      <c r="AG116">
        <f ca="1">IF(SLEP[[#This Row],[Termino]]=0,0,SLEP[[#This Row],[Termino]]-TODAY())</f>
        <v>266</v>
      </c>
      <c r="AH116" s="7" t="str">
        <f ca="1">IF(SLEP[[#This Row],[Dias]]&gt;0,"Vigente","Vencido")</f>
        <v>Vigente</v>
      </c>
      <c r="AI116" t="str">
        <f>_xlfn.XLOOKUP(SLEP[[#This Row],[Source.Name]],Tabla3[Nombre archivo],Tabla3[BASESLEP],"N/A",0,1)</f>
        <v>Andalién Sur</v>
      </c>
      <c r="AJ116" t="s">
        <v>681</v>
      </c>
    </row>
    <row r="117" spans="1:36" x14ac:dyDescent="0.3">
      <c r="A117" t="s">
        <v>265</v>
      </c>
      <c r="B117" t="s">
        <v>502</v>
      </c>
      <c r="C117" t="s">
        <v>503</v>
      </c>
      <c r="D117" t="s">
        <v>504</v>
      </c>
      <c r="E117" t="s">
        <v>505</v>
      </c>
      <c r="F117" t="s">
        <v>506</v>
      </c>
      <c r="G117" t="s">
        <v>44</v>
      </c>
      <c r="H117" t="s">
        <v>45</v>
      </c>
      <c r="I117" t="s">
        <v>207</v>
      </c>
      <c r="J117" t="s">
        <v>271</v>
      </c>
      <c r="K117" t="s">
        <v>48</v>
      </c>
      <c r="L117" s="3">
        <v>35000000</v>
      </c>
      <c r="M117" s="4">
        <v>3455303</v>
      </c>
      <c r="N117" s="4">
        <v>31544697</v>
      </c>
      <c r="O117" t="s">
        <v>507</v>
      </c>
      <c r="P117" t="s">
        <v>508</v>
      </c>
      <c r="Q117" t="s">
        <v>64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730</v>
      </c>
      <c r="Y117">
        <v>346</v>
      </c>
      <c r="Z117" t="s">
        <v>65</v>
      </c>
      <c r="AA117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35000000</v>
      </c>
      <c r="AB117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3455303</v>
      </c>
      <c r="AC117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31544697</v>
      </c>
      <c r="AD117" s="5">
        <f>VALUE(FIXED((SLEP[[#This Row],[EjecutadoCLP]]/SLEP[[#This Row],[MontoCLP]]),4,TRUE))</f>
        <v>9.8699999999999996E-2</v>
      </c>
      <c r="AE117" s="1">
        <f>IF(SLEP[[#This Row],[Termino]]=0,DATE(1992,10,11),SLEP[[#This Row],[Termino]]-SLEP[[#This Row],[Días de vigencia]])</f>
        <v>45493</v>
      </c>
      <c r="AF117" s="1">
        <f>IF(SLEP[[#This Row],[Días restantes]]&lt;1,DATE(1992,10,11),DATE(2025,8,8)+SLEP[[#This Row],[Días restantes]])</f>
        <v>46223</v>
      </c>
      <c r="AG117">
        <f ca="1">IF(SLEP[[#This Row],[Termino]]=0,0,SLEP[[#This Row],[Termino]]-TODAY())</f>
        <v>264</v>
      </c>
      <c r="AH117" s="7" t="str">
        <f ca="1">IF(SLEP[[#This Row],[Dias]]&gt;0,"Vigente","Vencido")</f>
        <v>Vigente</v>
      </c>
      <c r="AI117" t="str">
        <f>_xlfn.XLOOKUP(SLEP[[#This Row],[Source.Name]],Tabla3[Nombre archivo],Tabla3[BASESLEP],"N/A",0,1)</f>
        <v>Andalién Sur</v>
      </c>
      <c r="AJ117" t="s">
        <v>685</v>
      </c>
    </row>
    <row r="118" spans="1:36" x14ac:dyDescent="0.3">
      <c r="A118" t="s">
        <v>265</v>
      </c>
      <c r="B118" t="s">
        <v>510</v>
      </c>
      <c r="C118" t="s">
        <v>511</v>
      </c>
      <c r="D118" t="s">
        <v>512</v>
      </c>
      <c r="E118" t="s">
        <v>388</v>
      </c>
      <c r="F118" t="s">
        <v>389</v>
      </c>
      <c r="G118" t="s">
        <v>44</v>
      </c>
      <c r="H118" t="s">
        <v>45</v>
      </c>
      <c r="I118" t="s">
        <v>60</v>
      </c>
      <c r="J118" t="s">
        <v>271</v>
      </c>
      <c r="K118" t="s">
        <v>48</v>
      </c>
      <c r="L118" s="3">
        <v>17802000</v>
      </c>
      <c r="M118" s="4">
        <v>14964000</v>
      </c>
      <c r="N118" s="4">
        <v>2838000</v>
      </c>
      <c r="O118" t="s">
        <v>463</v>
      </c>
      <c r="P118" t="s">
        <v>513</v>
      </c>
      <c r="Q118" t="s">
        <v>51</v>
      </c>
      <c r="R118">
        <v>0</v>
      </c>
      <c r="S118">
        <v>0</v>
      </c>
      <c r="T118">
        <v>1</v>
      </c>
      <c r="U118">
        <v>0</v>
      </c>
      <c r="V118">
        <v>0</v>
      </c>
      <c r="W118">
        <v>0</v>
      </c>
      <c r="X118">
        <v>99</v>
      </c>
      <c r="Y118">
        <v>-1</v>
      </c>
      <c r="Z118" t="s">
        <v>52</v>
      </c>
      <c r="AA118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17802000</v>
      </c>
      <c r="AB118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14964000</v>
      </c>
      <c r="AC118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2838000</v>
      </c>
      <c r="AD118" s="5">
        <f>VALUE(FIXED((SLEP[[#This Row],[EjecutadoCLP]]/SLEP[[#This Row],[MontoCLP]]),4,TRUE))</f>
        <v>0.84060000000000001</v>
      </c>
      <c r="AE118" s="1">
        <f>IF(SLEP[[#This Row],[Termino]]=0,DATE(1992,10,11),SLEP[[#This Row],[Termino]]-SLEP[[#This Row],[Días de vigencia]])</f>
        <v>33789</v>
      </c>
      <c r="AF118" s="1">
        <f>IF(SLEP[[#This Row],[Días restantes]]&lt;1,DATE(1992,10,11),DATE(2025,8,8)+SLEP[[#This Row],[Días restantes]])</f>
        <v>33888</v>
      </c>
      <c r="AG118">
        <f ca="1">IF(SLEP[[#This Row],[Termino]]=0,0,SLEP[[#This Row],[Termino]]-TODAY())</f>
        <v>-12071</v>
      </c>
      <c r="AH118" s="7" t="str">
        <f ca="1">IF(SLEP[[#This Row],[Dias]]&gt;0,"Vigente","Vencido")</f>
        <v>Vencido</v>
      </c>
      <c r="AI118" t="str">
        <f>_xlfn.XLOOKUP(SLEP[[#This Row],[Source.Name]],Tabla3[Nombre archivo],Tabla3[BASESLEP],"N/A",0,1)</f>
        <v>Andalién Sur</v>
      </c>
      <c r="AJ118" t="s">
        <v>689</v>
      </c>
    </row>
    <row r="119" spans="1:36" x14ac:dyDescent="0.3">
      <c r="A119" t="s">
        <v>265</v>
      </c>
      <c r="B119" t="s">
        <v>515</v>
      </c>
      <c r="C119" t="s">
        <v>511</v>
      </c>
      <c r="D119" t="s">
        <v>512</v>
      </c>
      <c r="E119" t="s">
        <v>516</v>
      </c>
      <c r="F119" t="s">
        <v>517</v>
      </c>
      <c r="G119" t="s">
        <v>44</v>
      </c>
      <c r="H119" t="s">
        <v>45</v>
      </c>
      <c r="I119" t="s">
        <v>60</v>
      </c>
      <c r="J119" t="s">
        <v>271</v>
      </c>
      <c r="K119" t="s">
        <v>48</v>
      </c>
      <c r="L119" s="3">
        <v>9177000</v>
      </c>
      <c r="M119" s="4">
        <v>7847000</v>
      </c>
      <c r="N119" s="4">
        <v>1330000</v>
      </c>
      <c r="O119" t="s">
        <v>463</v>
      </c>
      <c r="P119" t="s">
        <v>513</v>
      </c>
      <c r="Q119" t="s">
        <v>51</v>
      </c>
      <c r="R119">
        <v>0</v>
      </c>
      <c r="S119">
        <v>0</v>
      </c>
      <c r="T119">
        <v>1</v>
      </c>
      <c r="U119">
        <v>0</v>
      </c>
      <c r="V119">
        <v>0</v>
      </c>
      <c r="W119">
        <v>0</v>
      </c>
      <c r="X119">
        <v>99</v>
      </c>
      <c r="Y119">
        <v>-1</v>
      </c>
      <c r="Z119" t="s">
        <v>52</v>
      </c>
      <c r="AA119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9177000</v>
      </c>
      <c r="AB119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7847000</v>
      </c>
      <c r="AC119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1330000</v>
      </c>
      <c r="AD119" s="5">
        <f>VALUE(FIXED((SLEP[[#This Row],[EjecutadoCLP]]/SLEP[[#This Row],[MontoCLP]]),4,TRUE))</f>
        <v>0.85509999999999997</v>
      </c>
      <c r="AE119" s="1">
        <f>IF(SLEP[[#This Row],[Termino]]=0,DATE(1992,10,11),SLEP[[#This Row],[Termino]]-SLEP[[#This Row],[Días de vigencia]])</f>
        <v>33789</v>
      </c>
      <c r="AF119" s="1">
        <f>IF(SLEP[[#This Row],[Días restantes]]&lt;1,DATE(1992,10,11),DATE(2025,8,8)+SLEP[[#This Row],[Días restantes]])</f>
        <v>33888</v>
      </c>
      <c r="AG119">
        <f ca="1">IF(SLEP[[#This Row],[Termino]]=0,0,SLEP[[#This Row],[Termino]]-TODAY())</f>
        <v>-12071</v>
      </c>
      <c r="AH119" s="7" t="str">
        <f ca="1">IF(SLEP[[#This Row],[Dias]]&gt;0,"Vigente","Vencido")</f>
        <v>Vencido</v>
      </c>
      <c r="AI119" t="str">
        <f>_xlfn.XLOOKUP(SLEP[[#This Row],[Source.Name]],Tabla3[Nombre archivo],Tabla3[BASESLEP],"N/A",0,1)</f>
        <v>Andalién Sur</v>
      </c>
      <c r="AJ119" t="s">
        <v>691</v>
      </c>
    </row>
    <row r="120" spans="1:36" x14ac:dyDescent="0.3">
      <c r="A120" t="s">
        <v>265</v>
      </c>
      <c r="B120" t="s">
        <v>519</v>
      </c>
      <c r="C120" t="s">
        <v>511</v>
      </c>
      <c r="D120" t="s">
        <v>512</v>
      </c>
      <c r="E120" t="s">
        <v>411</v>
      </c>
      <c r="F120" t="s">
        <v>412</v>
      </c>
      <c r="G120" t="s">
        <v>44</v>
      </c>
      <c r="H120" t="s">
        <v>45</v>
      </c>
      <c r="I120" t="s">
        <v>60</v>
      </c>
      <c r="J120" t="s">
        <v>271</v>
      </c>
      <c r="K120" t="s">
        <v>48</v>
      </c>
      <c r="L120" s="3">
        <v>5865000</v>
      </c>
      <c r="M120" s="4">
        <v>5100000</v>
      </c>
      <c r="N120" s="4">
        <v>765000</v>
      </c>
      <c r="O120" t="s">
        <v>463</v>
      </c>
      <c r="P120" t="s">
        <v>513</v>
      </c>
      <c r="Q120" t="s">
        <v>51</v>
      </c>
      <c r="R120">
        <v>0</v>
      </c>
      <c r="S120">
        <v>0</v>
      </c>
      <c r="T120">
        <v>1</v>
      </c>
      <c r="U120">
        <v>0</v>
      </c>
      <c r="V120">
        <v>0</v>
      </c>
      <c r="W120">
        <v>0</v>
      </c>
      <c r="X120">
        <v>99</v>
      </c>
      <c r="Y120">
        <v>-1</v>
      </c>
      <c r="Z120" t="s">
        <v>52</v>
      </c>
      <c r="AA120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5865000</v>
      </c>
      <c r="AB120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5100000</v>
      </c>
      <c r="AC120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765000</v>
      </c>
      <c r="AD120" s="5">
        <f>VALUE(FIXED((SLEP[[#This Row],[EjecutadoCLP]]/SLEP[[#This Row],[MontoCLP]]),4,TRUE))</f>
        <v>0.86960000000000004</v>
      </c>
      <c r="AE120" s="1">
        <f>IF(SLEP[[#This Row],[Termino]]=0,DATE(1992,10,11),SLEP[[#This Row],[Termino]]-SLEP[[#This Row],[Días de vigencia]])</f>
        <v>33789</v>
      </c>
      <c r="AF120" s="1">
        <f>IF(SLEP[[#This Row],[Días restantes]]&lt;1,DATE(1992,10,11),DATE(2025,8,8)+SLEP[[#This Row],[Días restantes]])</f>
        <v>33888</v>
      </c>
      <c r="AG120">
        <f ca="1">IF(SLEP[[#This Row],[Termino]]=0,0,SLEP[[#This Row],[Termino]]-TODAY())</f>
        <v>-12071</v>
      </c>
      <c r="AH120" s="7" t="str">
        <f ca="1">IF(SLEP[[#This Row],[Dias]]&gt;0,"Vigente","Vencido")</f>
        <v>Vencido</v>
      </c>
      <c r="AI120" t="str">
        <f>_xlfn.XLOOKUP(SLEP[[#This Row],[Source.Name]],Tabla3[Nombre archivo],Tabla3[BASESLEP],"N/A",0,1)</f>
        <v>Andalién Sur</v>
      </c>
      <c r="AJ120" t="s">
        <v>695</v>
      </c>
    </row>
    <row r="121" spans="1:36" x14ac:dyDescent="0.3">
      <c r="A121" t="s">
        <v>265</v>
      </c>
      <c r="B121" t="s">
        <v>521</v>
      </c>
      <c r="C121" t="s">
        <v>522</v>
      </c>
      <c r="D121" t="s">
        <v>523</v>
      </c>
      <c r="E121" t="s">
        <v>524</v>
      </c>
      <c r="F121" t="s">
        <v>525</v>
      </c>
      <c r="G121" t="s">
        <v>44</v>
      </c>
      <c r="H121" t="s">
        <v>178</v>
      </c>
      <c r="I121" t="s">
        <v>207</v>
      </c>
      <c r="J121" t="s">
        <v>271</v>
      </c>
      <c r="K121" t="s">
        <v>48</v>
      </c>
      <c r="L121" s="3">
        <v>23000000</v>
      </c>
      <c r="M121" s="4">
        <v>22074500</v>
      </c>
      <c r="N121" s="4">
        <v>925500</v>
      </c>
      <c r="O121" t="s">
        <v>526</v>
      </c>
      <c r="P121" t="s">
        <v>62</v>
      </c>
      <c r="Q121" t="s">
        <v>51</v>
      </c>
      <c r="R121">
        <v>1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365</v>
      </c>
      <c r="Y121">
        <v>-1</v>
      </c>
      <c r="Z121" t="s">
        <v>52</v>
      </c>
      <c r="AA121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23000000</v>
      </c>
      <c r="AB121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22074500</v>
      </c>
      <c r="AC121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925500</v>
      </c>
      <c r="AD121" s="5">
        <f>VALUE(FIXED((SLEP[[#This Row],[EjecutadoCLP]]/SLEP[[#This Row],[MontoCLP]]),4,TRUE))</f>
        <v>0.95979999999999999</v>
      </c>
      <c r="AE121" s="1">
        <f>IF(SLEP[[#This Row],[Termino]]=0,DATE(1992,10,11),SLEP[[#This Row],[Termino]]-SLEP[[#This Row],[Días de vigencia]])</f>
        <v>33523</v>
      </c>
      <c r="AF121" s="1">
        <f>IF(SLEP[[#This Row],[Días restantes]]&lt;1,DATE(1992,10,11),DATE(2025,8,8)+SLEP[[#This Row],[Días restantes]])</f>
        <v>33888</v>
      </c>
      <c r="AG121">
        <f ca="1">IF(SLEP[[#This Row],[Termino]]=0,0,SLEP[[#This Row],[Termino]]-TODAY())</f>
        <v>-12071</v>
      </c>
      <c r="AH121" s="7" t="str">
        <f ca="1">IF(SLEP[[#This Row],[Dias]]&gt;0,"Vigente","Vencido")</f>
        <v>Vencido</v>
      </c>
      <c r="AI121" t="str">
        <f>_xlfn.XLOOKUP(SLEP[[#This Row],[Source.Name]],Tabla3[Nombre archivo],Tabla3[BASESLEP],"N/A",0,1)</f>
        <v>Andalién Sur</v>
      </c>
      <c r="AJ121" t="s">
        <v>697</v>
      </c>
    </row>
    <row r="122" spans="1:36" x14ac:dyDescent="0.3">
      <c r="A122" t="s">
        <v>265</v>
      </c>
      <c r="B122" t="s">
        <v>528</v>
      </c>
      <c r="C122" t="s">
        <v>529</v>
      </c>
      <c r="D122" t="s">
        <v>530</v>
      </c>
      <c r="E122" t="s">
        <v>531</v>
      </c>
      <c r="F122" t="s">
        <v>532</v>
      </c>
      <c r="G122" t="s">
        <v>74</v>
      </c>
      <c r="H122" t="s">
        <v>178</v>
      </c>
      <c r="I122" t="s">
        <v>533</v>
      </c>
      <c r="J122" t="s">
        <v>271</v>
      </c>
      <c r="K122" t="s">
        <v>48</v>
      </c>
      <c r="L122" s="3">
        <v>2413508</v>
      </c>
      <c r="M122" s="4">
        <v>2413507</v>
      </c>
      <c r="N122" s="4">
        <v>1</v>
      </c>
      <c r="O122" t="s">
        <v>255</v>
      </c>
      <c r="P122" t="s">
        <v>478</v>
      </c>
      <c r="Q122" t="s">
        <v>51</v>
      </c>
      <c r="R122">
        <v>0</v>
      </c>
      <c r="S122">
        <v>0</v>
      </c>
      <c r="T122">
        <v>1</v>
      </c>
      <c r="U122">
        <v>0</v>
      </c>
      <c r="V122">
        <v>0</v>
      </c>
      <c r="W122">
        <v>0</v>
      </c>
      <c r="X122">
        <v>10</v>
      </c>
      <c r="Y122">
        <v>19</v>
      </c>
      <c r="Z122" t="s">
        <v>52</v>
      </c>
      <c r="AA122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2413508</v>
      </c>
      <c r="AB122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2413507</v>
      </c>
      <c r="AC122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1</v>
      </c>
      <c r="AD122" s="5">
        <f>VALUE(FIXED((SLEP[[#This Row],[EjecutadoCLP]]/SLEP[[#This Row],[MontoCLP]]),4,TRUE))</f>
        <v>1</v>
      </c>
      <c r="AE122" s="1">
        <f>IF(SLEP[[#This Row],[Termino]]=0,DATE(1992,10,11),SLEP[[#This Row],[Termino]]-SLEP[[#This Row],[Días de vigencia]])</f>
        <v>45886</v>
      </c>
      <c r="AF122" s="1">
        <f>IF(SLEP[[#This Row],[Días restantes]]&lt;1,DATE(1992,10,11),DATE(2025,8,8)+SLEP[[#This Row],[Días restantes]])</f>
        <v>45896</v>
      </c>
      <c r="AG122">
        <f ca="1">IF(SLEP[[#This Row],[Termino]]=0,0,SLEP[[#This Row],[Termino]]-TODAY())</f>
        <v>-63</v>
      </c>
      <c r="AH122" s="7" t="str">
        <f ca="1">IF(SLEP[[#This Row],[Dias]]&gt;0,"Vigente","Vencido")</f>
        <v>Vencido</v>
      </c>
      <c r="AI122" t="str">
        <f>_xlfn.XLOOKUP(SLEP[[#This Row],[Source.Name]],Tabla3[Nombre archivo],Tabla3[BASESLEP],"N/A",0,1)</f>
        <v>Andalién Sur</v>
      </c>
      <c r="AJ122" t="s">
        <v>701</v>
      </c>
    </row>
    <row r="123" spans="1:36" x14ac:dyDescent="0.3">
      <c r="A123" t="s">
        <v>265</v>
      </c>
      <c r="B123" t="s">
        <v>535</v>
      </c>
      <c r="C123" t="s">
        <v>529</v>
      </c>
      <c r="D123" t="s">
        <v>530</v>
      </c>
      <c r="E123" t="s">
        <v>536</v>
      </c>
      <c r="F123" t="s">
        <v>537</v>
      </c>
      <c r="G123" t="s">
        <v>74</v>
      </c>
      <c r="H123" t="s">
        <v>178</v>
      </c>
      <c r="I123" t="s">
        <v>533</v>
      </c>
      <c r="J123" t="s">
        <v>271</v>
      </c>
      <c r="K123" t="s">
        <v>48</v>
      </c>
      <c r="L123" s="3">
        <v>18649442</v>
      </c>
      <c r="M123" s="4">
        <v>18649442</v>
      </c>
      <c r="N123" s="4">
        <v>0</v>
      </c>
      <c r="O123" t="s">
        <v>513</v>
      </c>
      <c r="P123" t="s">
        <v>538</v>
      </c>
      <c r="Q123" t="s">
        <v>51</v>
      </c>
      <c r="R123">
        <v>0</v>
      </c>
      <c r="S123">
        <v>0</v>
      </c>
      <c r="T123">
        <v>1</v>
      </c>
      <c r="U123">
        <v>0</v>
      </c>
      <c r="V123">
        <v>0</v>
      </c>
      <c r="W123">
        <v>0</v>
      </c>
      <c r="X123">
        <v>10</v>
      </c>
      <c r="Y123">
        <v>20</v>
      </c>
      <c r="Z123" t="s">
        <v>52</v>
      </c>
      <c r="AA123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18649442</v>
      </c>
      <c r="AB123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18649442</v>
      </c>
      <c r="AC123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0</v>
      </c>
      <c r="AD123" s="5">
        <f>VALUE(FIXED((SLEP[[#This Row],[EjecutadoCLP]]/SLEP[[#This Row],[MontoCLP]]),4,TRUE))</f>
        <v>1</v>
      </c>
      <c r="AE123" s="1">
        <f>IF(SLEP[[#This Row],[Termino]]=0,DATE(1992,10,11),SLEP[[#This Row],[Termino]]-SLEP[[#This Row],[Días de vigencia]])</f>
        <v>45887</v>
      </c>
      <c r="AF123" s="1">
        <f>IF(SLEP[[#This Row],[Días restantes]]&lt;1,DATE(1992,10,11),DATE(2025,8,8)+SLEP[[#This Row],[Días restantes]])</f>
        <v>45897</v>
      </c>
      <c r="AG123">
        <f ca="1">IF(SLEP[[#This Row],[Termino]]=0,0,SLEP[[#This Row],[Termino]]-TODAY())</f>
        <v>-62</v>
      </c>
      <c r="AH123" s="7" t="str">
        <f ca="1">IF(SLEP[[#This Row],[Dias]]&gt;0,"Vigente","Vencido")</f>
        <v>Vencido</v>
      </c>
      <c r="AI123" t="str">
        <f>_xlfn.XLOOKUP(SLEP[[#This Row],[Source.Name]],Tabla3[Nombre archivo],Tabla3[BASESLEP],"N/A",0,1)</f>
        <v>Andalién Sur</v>
      </c>
      <c r="AJ123" t="s">
        <v>703</v>
      </c>
    </row>
    <row r="124" spans="1:36" x14ac:dyDescent="0.3">
      <c r="A124" t="s">
        <v>265</v>
      </c>
      <c r="B124" t="s">
        <v>540</v>
      </c>
      <c r="C124" t="s">
        <v>541</v>
      </c>
      <c r="D124" t="s">
        <v>542</v>
      </c>
      <c r="E124" t="s">
        <v>543</v>
      </c>
      <c r="F124" t="s">
        <v>544</v>
      </c>
      <c r="G124" t="s">
        <v>74</v>
      </c>
      <c r="H124" t="s">
        <v>178</v>
      </c>
      <c r="I124" t="s">
        <v>533</v>
      </c>
      <c r="J124" t="s">
        <v>271</v>
      </c>
      <c r="K124" t="s">
        <v>48</v>
      </c>
      <c r="L124" s="3">
        <v>3920907</v>
      </c>
      <c r="M124" s="4">
        <v>3920907</v>
      </c>
      <c r="N124" s="4">
        <v>0</v>
      </c>
      <c r="O124" t="s">
        <v>545</v>
      </c>
      <c r="P124" t="s">
        <v>507</v>
      </c>
      <c r="Q124" t="s">
        <v>51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10</v>
      </c>
      <c r="Y124">
        <v>23</v>
      </c>
      <c r="Z124" t="s">
        <v>52</v>
      </c>
      <c r="AA124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3920907</v>
      </c>
      <c r="AB124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3920907</v>
      </c>
      <c r="AC124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0</v>
      </c>
      <c r="AD124" s="5">
        <f>VALUE(FIXED((SLEP[[#This Row],[EjecutadoCLP]]/SLEP[[#This Row],[MontoCLP]]),4,TRUE))</f>
        <v>1</v>
      </c>
      <c r="AE124" s="1">
        <f>IF(SLEP[[#This Row],[Termino]]=0,DATE(1992,10,11),SLEP[[#This Row],[Termino]]-SLEP[[#This Row],[Días de vigencia]])</f>
        <v>45890</v>
      </c>
      <c r="AF124" s="1">
        <f>IF(SLEP[[#This Row],[Días restantes]]&lt;1,DATE(1992,10,11),DATE(2025,8,8)+SLEP[[#This Row],[Días restantes]])</f>
        <v>45900</v>
      </c>
      <c r="AG124">
        <f ca="1">IF(SLEP[[#This Row],[Termino]]=0,0,SLEP[[#This Row],[Termino]]-TODAY())</f>
        <v>-59</v>
      </c>
      <c r="AH124" s="7" t="str">
        <f ca="1">IF(SLEP[[#This Row],[Dias]]&gt;0,"Vigente","Vencido")</f>
        <v>Vencido</v>
      </c>
      <c r="AI124" t="str">
        <f>_xlfn.XLOOKUP(SLEP[[#This Row],[Source.Name]],Tabla3[Nombre archivo],Tabla3[BASESLEP],"N/A",0,1)</f>
        <v>Andalién Sur</v>
      </c>
      <c r="AJ124" t="s">
        <v>705</v>
      </c>
    </row>
    <row r="125" spans="1:36" x14ac:dyDescent="0.3">
      <c r="A125" t="s">
        <v>265</v>
      </c>
      <c r="B125" t="s">
        <v>547</v>
      </c>
      <c r="C125" t="s">
        <v>548</v>
      </c>
      <c r="D125" t="s">
        <v>549</v>
      </c>
      <c r="E125" t="s">
        <v>550</v>
      </c>
      <c r="F125" t="s">
        <v>551</v>
      </c>
      <c r="G125" t="s">
        <v>44</v>
      </c>
      <c r="H125" t="s">
        <v>45</v>
      </c>
      <c r="I125" t="s">
        <v>207</v>
      </c>
      <c r="J125" t="s">
        <v>271</v>
      </c>
      <c r="K125" t="s">
        <v>48</v>
      </c>
      <c r="L125" s="3">
        <v>20000000</v>
      </c>
      <c r="M125" s="4">
        <v>3570000</v>
      </c>
      <c r="N125" s="4">
        <v>16430000</v>
      </c>
      <c r="O125" t="s">
        <v>552</v>
      </c>
      <c r="P125" t="s">
        <v>553</v>
      </c>
      <c r="Q125" t="s">
        <v>64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730</v>
      </c>
      <c r="Y125">
        <v>269</v>
      </c>
      <c r="Z125" t="s">
        <v>65</v>
      </c>
      <c r="AA125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20000000</v>
      </c>
      <c r="AB125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3570000</v>
      </c>
      <c r="AC125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16430000</v>
      </c>
      <c r="AD125" s="5">
        <f>VALUE(FIXED((SLEP[[#This Row],[EjecutadoCLP]]/SLEP[[#This Row],[MontoCLP]]),4,TRUE))</f>
        <v>0.17849999999999999</v>
      </c>
      <c r="AE125" s="1">
        <f>IF(SLEP[[#This Row],[Termino]]=0,DATE(1992,10,11),SLEP[[#This Row],[Termino]]-SLEP[[#This Row],[Días de vigencia]])</f>
        <v>45416</v>
      </c>
      <c r="AF125" s="1">
        <f>IF(SLEP[[#This Row],[Días restantes]]&lt;1,DATE(1992,10,11),DATE(2025,8,8)+SLEP[[#This Row],[Días restantes]])</f>
        <v>46146</v>
      </c>
      <c r="AG125">
        <f ca="1">IF(SLEP[[#This Row],[Termino]]=0,0,SLEP[[#This Row],[Termino]]-TODAY())</f>
        <v>187</v>
      </c>
      <c r="AH125" s="7" t="str">
        <f ca="1">IF(SLEP[[#This Row],[Dias]]&gt;0,"Vigente","Vencido")</f>
        <v>Vigente</v>
      </c>
      <c r="AI125" t="str">
        <f>_xlfn.XLOOKUP(SLEP[[#This Row],[Source.Name]],Tabla3[Nombre archivo],Tabla3[BASESLEP],"N/A",0,1)</f>
        <v>Andalién Sur</v>
      </c>
      <c r="AJ125" t="s">
        <v>709</v>
      </c>
    </row>
    <row r="126" spans="1:36" x14ac:dyDescent="0.3">
      <c r="A126" t="s">
        <v>265</v>
      </c>
      <c r="B126" t="s">
        <v>555</v>
      </c>
      <c r="C126" t="s">
        <v>556</v>
      </c>
      <c r="D126" t="s">
        <v>557</v>
      </c>
      <c r="E126" t="s">
        <v>558</v>
      </c>
      <c r="F126" t="s">
        <v>559</v>
      </c>
      <c r="G126" t="s">
        <v>74</v>
      </c>
      <c r="H126" t="s">
        <v>178</v>
      </c>
      <c r="I126" t="s">
        <v>560</v>
      </c>
      <c r="J126" t="s">
        <v>271</v>
      </c>
      <c r="K126" t="s">
        <v>48</v>
      </c>
      <c r="L126" s="3">
        <v>8980930</v>
      </c>
      <c r="M126" s="4">
        <v>8980930</v>
      </c>
      <c r="N126" s="4">
        <v>0</v>
      </c>
      <c r="O126" t="s">
        <v>478</v>
      </c>
      <c r="P126" t="s">
        <v>545</v>
      </c>
      <c r="Q126" t="s">
        <v>51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7</v>
      </c>
      <c r="Y126">
        <v>18</v>
      </c>
      <c r="Z126" t="s">
        <v>52</v>
      </c>
      <c r="AA126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8980930</v>
      </c>
      <c r="AB126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8980930</v>
      </c>
      <c r="AC126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0</v>
      </c>
      <c r="AD126" s="5">
        <f>VALUE(FIXED((SLEP[[#This Row],[EjecutadoCLP]]/SLEP[[#This Row],[MontoCLP]]),4,TRUE))</f>
        <v>1</v>
      </c>
      <c r="AE126" s="1">
        <f>IF(SLEP[[#This Row],[Termino]]=0,DATE(1992,10,11),SLEP[[#This Row],[Termino]]-SLEP[[#This Row],[Días de vigencia]])</f>
        <v>45888</v>
      </c>
      <c r="AF126" s="1">
        <f>IF(SLEP[[#This Row],[Días restantes]]&lt;1,DATE(1992,10,11),DATE(2025,8,8)+SLEP[[#This Row],[Días restantes]])</f>
        <v>45895</v>
      </c>
      <c r="AG126">
        <f ca="1">IF(SLEP[[#This Row],[Termino]]=0,0,SLEP[[#This Row],[Termino]]-TODAY())</f>
        <v>-64</v>
      </c>
      <c r="AH126" s="7" t="str">
        <f ca="1">IF(SLEP[[#This Row],[Dias]]&gt;0,"Vigente","Vencido")</f>
        <v>Vencido</v>
      </c>
      <c r="AI126" t="str">
        <f>_xlfn.XLOOKUP(SLEP[[#This Row],[Source.Name]],Tabla3[Nombre archivo],Tabla3[BASESLEP],"N/A",0,1)</f>
        <v>Andalién Sur</v>
      </c>
      <c r="AJ126" t="s">
        <v>711</v>
      </c>
    </row>
    <row r="127" spans="1:36" x14ac:dyDescent="0.3">
      <c r="A127" t="s">
        <v>265</v>
      </c>
      <c r="B127" t="s">
        <v>562</v>
      </c>
      <c r="C127" t="s">
        <v>563</v>
      </c>
      <c r="D127" t="s">
        <v>564</v>
      </c>
      <c r="E127" t="s">
        <v>301</v>
      </c>
      <c r="F127" t="s">
        <v>565</v>
      </c>
      <c r="G127" t="s">
        <v>44</v>
      </c>
      <c r="H127" t="s">
        <v>45</v>
      </c>
      <c r="I127" t="s">
        <v>207</v>
      </c>
      <c r="J127" t="s">
        <v>271</v>
      </c>
      <c r="K127" t="s">
        <v>303</v>
      </c>
      <c r="L127" s="3">
        <v>261.89</v>
      </c>
      <c r="M127" s="4">
        <v>257.04000000000002</v>
      </c>
      <c r="N127" s="4">
        <v>4.8499999999999703</v>
      </c>
      <c r="O127" t="s">
        <v>566</v>
      </c>
      <c r="P127" t="s">
        <v>201</v>
      </c>
      <c r="Q127" t="s">
        <v>51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365</v>
      </c>
      <c r="Y127">
        <v>-1</v>
      </c>
      <c r="Z127" t="s">
        <v>52</v>
      </c>
      <c r="AA127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10340897</v>
      </c>
      <c r="AB127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10149391</v>
      </c>
      <c r="AC127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191505</v>
      </c>
      <c r="AD127" s="5">
        <f>VALUE(FIXED((SLEP[[#This Row],[EjecutadoCLP]]/SLEP[[#This Row],[MontoCLP]]),4,TRUE))</f>
        <v>0.98150000000000004</v>
      </c>
      <c r="AE127" s="1">
        <f>IF(SLEP[[#This Row],[Termino]]=0,DATE(1992,10,11),SLEP[[#This Row],[Termino]]-SLEP[[#This Row],[Días de vigencia]])</f>
        <v>33523</v>
      </c>
      <c r="AF127" s="1">
        <f>IF(SLEP[[#This Row],[Días restantes]]&lt;1,DATE(1992,10,11),DATE(2025,8,8)+SLEP[[#This Row],[Días restantes]])</f>
        <v>33888</v>
      </c>
      <c r="AG127">
        <f ca="1">IF(SLEP[[#This Row],[Termino]]=0,0,SLEP[[#This Row],[Termino]]-TODAY())</f>
        <v>-12071</v>
      </c>
      <c r="AH127" s="7" t="str">
        <f ca="1">IF(SLEP[[#This Row],[Dias]]&gt;0,"Vigente","Vencido")</f>
        <v>Vencido</v>
      </c>
      <c r="AI127" t="str">
        <f>_xlfn.XLOOKUP(SLEP[[#This Row],[Source.Name]],Tabla3[Nombre archivo],Tabla3[BASESLEP],"N/A",0,1)</f>
        <v>Andalién Sur</v>
      </c>
      <c r="AJ127" t="s">
        <v>716</v>
      </c>
    </row>
    <row r="128" spans="1:36" x14ac:dyDescent="0.3">
      <c r="A128" t="s">
        <v>265</v>
      </c>
      <c r="B128" t="s">
        <v>568</v>
      </c>
      <c r="C128" t="s">
        <v>569</v>
      </c>
      <c r="D128" t="s">
        <v>570</v>
      </c>
      <c r="E128" t="s">
        <v>571</v>
      </c>
      <c r="F128" t="s">
        <v>572</v>
      </c>
      <c r="G128" t="s">
        <v>74</v>
      </c>
      <c r="H128" t="s">
        <v>178</v>
      </c>
      <c r="I128" t="s">
        <v>533</v>
      </c>
      <c r="J128" t="s">
        <v>271</v>
      </c>
      <c r="K128" t="s">
        <v>48</v>
      </c>
      <c r="L128" s="3">
        <v>6765868</v>
      </c>
      <c r="M128" s="4">
        <v>0</v>
      </c>
      <c r="N128" s="4">
        <v>6765868</v>
      </c>
      <c r="O128" t="s">
        <v>573</v>
      </c>
      <c r="P128" t="s">
        <v>574</v>
      </c>
      <c r="Q128" t="s">
        <v>51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10</v>
      </c>
      <c r="Y128">
        <v>-91</v>
      </c>
      <c r="Z128" t="s">
        <v>52</v>
      </c>
      <c r="AA128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6765868</v>
      </c>
      <c r="AB128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0</v>
      </c>
      <c r="AC128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6765868</v>
      </c>
      <c r="AD128" s="5">
        <f>VALUE(FIXED((SLEP[[#This Row],[EjecutadoCLP]]/SLEP[[#This Row],[MontoCLP]]),4,TRUE))</f>
        <v>0</v>
      </c>
      <c r="AE128" s="1">
        <f>IF(SLEP[[#This Row],[Termino]]=0,DATE(1992,10,11),SLEP[[#This Row],[Termino]]-SLEP[[#This Row],[Días de vigencia]])</f>
        <v>33878</v>
      </c>
      <c r="AF128" s="1">
        <f>IF(SLEP[[#This Row],[Días restantes]]&lt;1,DATE(1992,10,11),DATE(2025,8,8)+SLEP[[#This Row],[Días restantes]])</f>
        <v>33888</v>
      </c>
      <c r="AG128">
        <f ca="1">IF(SLEP[[#This Row],[Termino]]=0,0,SLEP[[#This Row],[Termino]]-TODAY())</f>
        <v>-12071</v>
      </c>
      <c r="AH128" s="7" t="str">
        <f ca="1">IF(SLEP[[#This Row],[Dias]]&gt;0,"Vigente","Vencido")</f>
        <v>Vencido</v>
      </c>
      <c r="AI128" t="str">
        <f>_xlfn.XLOOKUP(SLEP[[#This Row],[Source.Name]],Tabla3[Nombre archivo],Tabla3[BASESLEP],"N/A",0,1)</f>
        <v>Andalién Sur</v>
      </c>
      <c r="AJ128" t="s">
        <v>722</v>
      </c>
    </row>
    <row r="129" spans="1:36" x14ac:dyDescent="0.3">
      <c r="A129" t="s">
        <v>265</v>
      </c>
      <c r="B129" t="s">
        <v>576</v>
      </c>
      <c r="C129" t="s">
        <v>577</v>
      </c>
      <c r="D129" t="s">
        <v>578</v>
      </c>
      <c r="E129" t="s">
        <v>579</v>
      </c>
      <c r="F129" t="s">
        <v>580</v>
      </c>
      <c r="G129" t="s">
        <v>44</v>
      </c>
      <c r="H129" t="s">
        <v>178</v>
      </c>
      <c r="I129" t="s">
        <v>207</v>
      </c>
      <c r="J129" t="s">
        <v>271</v>
      </c>
      <c r="K129" t="s">
        <v>48</v>
      </c>
      <c r="L129" s="3">
        <v>200000000</v>
      </c>
      <c r="M129" s="4">
        <v>81353058</v>
      </c>
      <c r="N129" s="4">
        <v>118646942</v>
      </c>
      <c r="O129" t="s">
        <v>513</v>
      </c>
      <c r="P129" t="s">
        <v>98</v>
      </c>
      <c r="Q129" t="s">
        <v>64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730</v>
      </c>
      <c r="Y129">
        <v>215</v>
      </c>
      <c r="Z129" t="s">
        <v>65</v>
      </c>
      <c r="AA129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200000000</v>
      </c>
      <c r="AB129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81353058</v>
      </c>
      <c r="AC129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118646942</v>
      </c>
      <c r="AD129" s="5">
        <f>VALUE(FIXED((SLEP[[#This Row],[EjecutadoCLP]]/SLEP[[#This Row],[MontoCLP]]),4,TRUE))</f>
        <v>0.40679999999999999</v>
      </c>
      <c r="AE129" s="1">
        <f>IF(SLEP[[#This Row],[Termino]]=0,DATE(1992,10,11),SLEP[[#This Row],[Termino]]-SLEP[[#This Row],[Días de vigencia]])</f>
        <v>45362</v>
      </c>
      <c r="AF129" s="1">
        <f>IF(SLEP[[#This Row],[Días restantes]]&lt;1,DATE(1992,10,11),DATE(2025,8,8)+SLEP[[#This Row],[Días restantes]])</f>
        <v>46092</v>
      </c>
      <c r="AG129">
        <f ca="1">IF(SLEP[[#This Row],[Termino]]=0,0,SLEP[[#This Row],[Termino]]-TODAY())</f>
        <v>133</v>
      </c>
      <c r="AH129" s="7" t="str">
        <f ca="1">IF(SLEP[[#This Row],[Dias]]&gt;0,"Vigente","Vencido")</f>
        <v>Vigente</v>
      </c>
      <c r="AI129" t="str">
        <f>_xlfn.XLOOKUP(SLEP[[#This Row],[Source.Name]],Tabla3[Nombre archivo],Tabla3[BASESLEP],"N/A",0,1)</f>
        <v>Andalién Sur</v>
      </c>
      <c r="AJ129" t="s">
        <v>729</v>
      </c>
    </row>
    <row r="130" spans="1:36" x14ac:dyDescent="0.3">
      <c r="A130" t="s">
        <v>265</v>
      </c>
      <c r="B130" t="s">
        <v>582</v>
      </c>
      <c r="C130" t="s">
        <v>583</v>
      </c>
      <c r="D130" t="s">
        <v>584</v>
      </c>
      <c r="E130" t="s">
        <v>585</v>
      </c>
      <c r="F130" t="s">
        <v>586</v>
      </c>
      <c r="G130" t="s">
        <v>44</v>
      </c>
      <c r="H130" t="s">
        <v>178</v>
      </c>
      <c r="I130" t="s">
        <v>207</v>
      </c>
      <c r="J130" t="s">
        <v>271</v>
      </c>
      <c r="K130" t="s">
        <v>48</v>
      </c>
      <c r="L130" s="3">
        <v>600000000</v>
      </c>
      <c r="M130" s="4">
        <v>446764589</v>
      </c>
      <c r="N130" s="4">
        <v>153235411</v>
      </c>
      <c r="O130" t="s">
        <v>526</v>
      </c>
      <c r="P130" t="s">
        <v>169</v>
      </c>
      <c r="Q130" t="s">
        <v>51</v>
      </c>
      <c r="R130">
        <v>2</v>
      </c>
      <c r="S130">
        <v>0</v>
      </c>
      <c r="T130">
        <v>1</v>
      </c>
      <c r="U130">
        <v>0</v>
      </c>
      <c r="V130">
        <v>0</v>
      </c>
      <c r="W130">
        <v>0</v>
      </c>
      <c r="X130">
        <v>459</v>
      </c>
      <c r="Y130">
        <v>-1</v>
      </c>
      <c r="Z130" t="s">
        <v>52</v>
      </c>
      <c r="AA130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600000000</v>
      </c>
      <c r="AB130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446764589</v>
      </c>
      <c r="AC130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153235411</v>
      </c>
      <c r="AD130" s="5">
        <f>VALUE(FIXED((SLEP[[#This Row],[EjecutadoCLP]]/SLEP[[#This Row],[MontoCLP]]),4,TRUE))</f>
        <v>0.74460000000000004</v>
      </c>
      <c r="AE130" s="1">
        <f>IF(SLEP[[#This Row],[Termino]]=0,DATE(1992,10,11),SLEP[[#This Row],[Termino]]-SLEP[[#This Row],[Días de vigencia]])</f>
        <v>33429</v>
      </c>
      <c r="AF130" s="1">
        <f>IF(SLEP[[#This Row],[Días restantes]]&lt;1,DATE(1992,10,11),DATE(2025,8,8)+SLEP[[#This Row],[Días restantes]])</f>
        <v>33888</v>
      </c>
      <c r="AG130">
        <f ca="1">IF(SLEP[[#This Row],[Termino]]=0,0,SLEP[[#This Row],[Termino]]-TODAY())</f>
        <v>-12071</v>
      </c>
      <c r="AH130" s="7" t="str">
        <f ca="1">IF(SLEP[[#This Row],[Dias]]&gt;0,"Vigente","Vencido")</f>
        <v>Vencido</v>
      </c>
      <c r="AI130" t="str">
        <f>_xlfn.XLOOKUP(SLEP[[#This Row],[Source.Name]],Tabla3[Nombre archivo],Tabla3[BASESLEP],"N/A",0,1)</f>
        <v>Andalién Sur</v>
      </c>
      <c r="AJ130" t="s">
        <v>736</v>
      </c>
    </row>
    <row r="131" spans="1:36" x14ac:dyDescent="0.3">
      <c r="A131" t="s">
        <v>265</v>
      </c>
      <c r="B131" t="s">
        <v>589</v>
      </c>
      <c r="C131" t="s">
        <v>590</v>
      </c>
      <c r="D131" t="s">
        <v>591</v>
      </c>
      <c r="E131" t="s">
        <v>592</v>
      </c>
      <c r="F131" t="s">
        <v>593</v>
      </c>
      <c r="G131" t="s">
        <v>44</v>
      </c>
      <c r="H131" t="s">
        <v>45</v>
      </c>
      <c r="I131" t="s">
        <v>60</v>
      </c>
      <c r="J131" t="s">
        <v>271</v>
      </c>
      <c r="K131" t="s">
        <v>48</v>
      </c>
      <c r="L131" s="3">
        <v>70000000</v>
      </c>
      <c r="M131" s="4">
        <v>59565050</v>
      </c>
      <c r="N131" s="4">
        <v>10434950</v>
      </c>
      <c r="O131" t="s">
        <v>594</v>
      </c>
      <c r="P131" t="s">
        <v>445</v>
      </c>
      <c r="Q131" t="s">
        <v>64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1095</v>
      </c>
      <c r="Y131">
        <v>577</v>
      </c>
      <c r="Z131" t="s">
        <v>65</v>
      </c>
      <c r="AA131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70000000</v>
      </c>
      <c r="AB131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59565050</v>
      </c>
      <c r="AC131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10434950</v>
      </c>
      <c r="AD131" s="5">
        <f>VALUE(FIXED((SLEP[[#This Row],[EjecutadoCLP]]/SLEP[[#This Row],[MontoCLP]]),4,TRUE))</f>
        <v>0.85089999999999999</v>
      </c>
      <c r="AE131" s="1">
        <f>IF(SLEP[[#This Row],[Termino]]=0,DATE(1992,10,11),SLEP[[#This Row],[Termino]]-SLEP[[#This Row],[Días de vigencia]])</f>
        <v>45359</v>
      </c>
      <c r="AF131" s="1">
        <f>IF(SLEP[[#This Row],[Días restantes]]&lt;1,DATE(1992,10,11),DATE(2025,8,8)+SLEP[[#This Row],[Días restantes]])</f>
        <v>46454</v>
      </c>
      <c r="AG131">
        <f ca="1">IF(SLEP[[#This Row],[Termino]]=0,0,SLEP[[#This Row],[Termino]]-TODAY())</f>
        <v>495</v>
      </c>
      <c r="AH131" s="7" t="str">
        <f ca="1">IF(SLEP[[#This Row],[Dias]]&gt;0,"Vigente","Vencido")</f>
        <v>Vigente</v>
      </c>
      <c r="AI131" t="str">
        <f>_xlfn.XLOOKUP(SLEP[[#This Row],[Source.Name]],Tabla3[Nombre archivo],Tabla3[BASESLEP],"N/A",0,1)</f>
        <v>Andalién Sur</v>
      </c>
      <c r="AJ131" t="s">
        <v>741</v>
      </c>
    </row>
    <row r="132" spans="1:36" x14ac:dyDescent="0.3">
      <c r="A132" t="s">
        <v>265</v>
      </c>
      <c r="B132" t="s">
        <v>596</v>
      </c>
      <c r="C132" t="s">
        <v>597</v>
      </c>
      <c r="D132" t="s">
        <v>598</v>
      </c>
      <c r="E132" t="s">
        <v>599</v>
      </c>
      <c r="F132" t="s">
        <v>600</v>
      </c>
      <c r="G132" t="s">
        <v>74</v>
      </c>
      <c r="H132" t="s">
        <v>178</v>
      </c>
      <c r="I132" t="s">
        <v>601</v>
      </c>
      <c r="J132" t="s">
        <v>271</v>
      </c>
      <c r="K132" t="s">
        <v>48</v>
      </c>
      <c r="L132" s="3">
        <v>4000000</v>
      </c>
      <c r="M132" s="4">
        <v>4000000</v>
      </c>
      <c r="N132" s="4">
        <v>0</v>
      </c>
      <c r="O132" t="s">
        <v>493</v>
      </c>
      <c r="P132" t="s">
        <v>473</v>
      </c>
      <c r="Q132" t="s">
        <v>51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7</v>
      </c>
      <c r="Y132">
        <v>43</v>
      </c>
      <c r="Z132" t="s">
        <v>65</v>
      </c>
      <c r="AA132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4000000</v>
      </c>
      <c r="AB132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4000000</v>
      </c>
      <c r="AC132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0</v>
      </c>
      <c r="AD132" s="5">
        <f>VALUE(FIXED((SLEP[[#This Row],[EjecutadoCLP]]/SLEP[[#This Row],[MontoCLP]]),4,TRUE))</f>
        <v>1</v>
      </c>
      <c r="AE132" s="1">
        <f>IF(SLEP[[#This Row],[Termino]]=0,DATE(1992,10,11),SLEP[[#This Row],[Termino]]-SLEP[[#This Row],[Días de vigencia]])</f>
        <v>45913</v>
      </c>
      <c r="AF132" s="1">
        <f>IF(SLEP[[#This Row],[Días restantes]]&lt;1,DATE(1992,10,11),DATE(2025,8,8)+SLEP[[#This Row],[Días restantes]])</f>
        <v>45920</v>
      </c>
      <c r="AG132">
        <f ca="1">IF(SLEP[[#This Row],[Termino]]=0,0,SLEP[[#This Row],[Termino]]-TODAY())</f>
        <v>-39</v>
      </c>
      <c r="AH132" s="7" t="str">
        <f ca="1">IF(SLEP[[#This Row],[Dias]]&gt;0,"Vigente","Vencido")</f>
        <v>Vencido</v>
      </c>
      <c r="AI132" t="str">
        <f>_xlfn.XLOOKUP(SLEP[[#This Row],[Source.Name]],Tabla3[Nombre archivo],Tabla3[BASESLEP],"N/A",0,1)</f>
        <v>Andalién Sur</v>
      </c>
      <c r="AJ132" t="s">
        <v>747</v>
      </c>
    </row>
    <row r="133" spans="1:36" x14ac:dyDescent="0.3">
      <c r="A133" t="s">
        <v>265</v>
      </c>
      <c r="B133" t="s">
        <v>603</v>
      </c>
      <c r="C133" t="s">
        <v>604</v>
      </c>
      <c r="D133" t="s">
        <v>605</v>
      </c>
      <c r="E133" t="s">
        <v>606</v>
      </c>
      <c r="F133" t="s">
        <v>607</v>
      </c>
      <c r="G133" t="s">
        <v>74</v>
      </c>
      <c r="H133" t="s">
        <v>178</v>
      </c>
      <c r="I133" t="s">
        <v>560</v>
      </c>
      <c r="J133" t="s">
        <v>271</v>
      </c>
      <c r="K133" t="s">
        <v>48</v>
      </c>
      <c r="L133" s="3">
        <v>26741680</v>
      </c>
      <c r="M133" s="4">
        <v>0</v>
      </c>
      <c r="N133" s="4">
        <v>26741680</v>
      </c>
      <c r="O133" t="s">
        <v>463</v>
      </c>
      <c r="P133" t="s">
        <v>573</v>
      </c>
      <c r="Q133" t="s">
        <v>608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7</v>
      </c>
      <c r="Y133">
        <v>10</v>
      </c>
      <c r="Z133" t="s">
        <v>65</v>
      </c>
      <c r="AA133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26741680</v>
      </c>
      <c r="AB133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0</v>
      </c>
      <c r="AC133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26741680</v>
      </c>
      <c r="AD133" s="5">
        <f>VALUE(FIXED((SLEP[[#This Row],[EjecutadoCLP]]/SLEP[[#This Row],[MontoCLP]]),4,TRUE))</f>
        <v>0</v>
      </c>
      <c r="AE133" s="1">
        <f>IF(SLEP[[#This Row],[Termino]]=0,DATE(1992,10,11),SLEP[[#This Row],[Termino]]-SLEP[[#This Row],[Días de vigencia]])</f>
        <v>45880</v>
      </c>
      <c r="AF133" s="1">
        <f>IF(SLEP[[#This Row],[Días restantes]]&lt;1,DATE(1992,10,11),DATE(2025,8,8)+SLEP[[#This Row],[Días restantes]])</f>
        <v>45887</v>
      </c>
      <c r="AG133">
        <f ca="1">IF(SLEP[[#This Row],[Termino]]=0,0,SLEP[[#This Row],[Termino]]-TODAY())</f>
        <v>-72</v>
      </c>
      <c r="AH133" s="7" t="str">
        <f ca="1">IF(SLEP[[#This Row],[Dias]]&gt;0,"Vigente","Vencido")</f>
        <v>Vencido</v>
      </c>
      <c r="AI133" t="str">
        <f>_xlfn.XLOOKUP(SLEP[[#This Row],[Source.Name]],Tabla3[Nombre archivo],Tabla3[BASESLEP],"N/A",0,1)</f>
        <v>Andalién Sur</v>
      </c>
      <c r="AJ133" t="s">
        <v>752</v>
      </c>
    </row>
    <row r="134" spans="1:36" x14ac:dyDescent="0.3">
      <c r="A134" t="s">
        <v>265</v>
      </c>
      <c r="B134" t="s">
        <v>610</v>
      </c>
      <c r="C134" t="s">
        <v>401</v>
      </c>
      <c r="D134" t="s">
        <v>402</v>
      </c>
      <c r="E134" t="s">
        <v>165</v>
      </c>
      <c r="F134" t="s">
        <v>166</v>
      </c>
      <c r="G134" t="s">
        <v>44</v>
      </c>
      <c r="H134" t="s">
        <v>45</v>
      </c>
      <c r="I134" t="s">
        <v>60</v>
      </c>
      <c r="J134" t="s">
        <v>271</v>
      </c>
      <c r="K134" t="s">
        <v>48</v>
      </c>
      <c r="L134" s="3">
        <v>177160000</v>
      </c>
      <c r="M134" s="4">
        <v>64632500</v>
      </c>
      <c r="N134" s="4">
        <v>112527500</v>
      </c>
      <c r="O134" t="s">
        <v>499</v>
      </c>
      <c r="P134" t="s">
        <v>344</v>
      </c>
      <c r="Q134" t="s">
        <v>64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730</v>
      </c>
      <c r="Y134">
        <v>346</v>
      </c>
      <c r="Z134" t="s">
        <v>65</v>
      </c>
      <c r="AA134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177160000</v>
      </c>
      <c r="AB134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64632500</v>
      </c>
      <c r="AC134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112527500</v>
      </c>
      <c r="AD134" s="5">
        <f>VALUE(FIXED((SLEP[[#This Row],[EjecutadoCLP]]/SLEP[[#This Row],[MontoCLP]]),4,TRUE))</f>
        <v>0.36480000000000001</v>
      </c>
      <c r="AE134" s="1">
        <f>IF(SLEP[[#This Row],[Termino]]=0,DATE(1992,10,11),SLEP[[#This Row],[Termino]]-SLEP[[#This Row],[Días de vigencia]])</f>
        <v>45493</v>
      </c>
      <c r="AF134" s="1">
        <f>IF(SLEP[[#This Row],[Días restantes]]&lt;1,DATE(1992,10,11),DATE(2025,8,8)+SLEP[[#This Row],[Días restantes]])</f>
        <v>46223</v>
      </c>
      <c r="AG134">
        <f ca="1">IF(SLEP[[#This Row],[Termino]]=0,0,SLEP[[#This Row],[Termino]]-TODAY())</f>
        <v>264</v>
      </c>
      <c r="AH134" s="7" t="str">
        <f ca="1">IF(SLEP[[#This Row],[Dias]]&gt;0,"Vigente","Vencido")</f>
        <v>Vigente</v>
      </c>
      <c r="AI134" t="str">
        <f>_xlfn.XLOOKUP(SLEP[[#This Row],[Source.Name]],Tabla3[Nombre archivo],Tabla3[BASESLEP],"N/A",0,1)</f>
        <v>Andalién Sur</v>
      </c>
      <c r="AJ134" t="s">
        <v>760</v>
      </c>
    </row>
    <row r="135" spans="1:36" x14ac:dyDescent="0.3">
      <c r="A135" t="s">
        <v>265</v>
      </c>
      <c r="B135" t="s">
        <v>612</v>
      </c>
      <c r="C135" t="s">
        <v>613</v>
      </c>
      <c r="D135" t="s">
        <v>614</v>
      </c>
      <c r="E135" t="s">
        <v>615</v>
      </c>
      <c r="F135" t="s">
        <v>616</v>
      </c>
      <c r="G135" t="s">
        <v>74</v>
      </c>
      <c r="H135" t="s">
        <v>45</v>
      </c>
      <c r="I135" t="s">
        <v>60</v>
      </c>
      <c r="J135" t="s">
        <v>271</v>
      </c>
      <c r="K135" t="s">
        <v>48</v>
      </c>
      <c r="L135" s="3">
        <v>16927169</v>
      </c>
      <c r="M135" s="4">
        <v>16927169</v>
      </c>
      <c r="N135" s="4">
        <v>0</v>
      </c>
      <c r="O135" t="s">
        <v>485</v>
      </c>
      <c r="P135" t="s">
        <v>566</v>
      </c>
      <c r="Q135" t="s">
        <v>51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6</v>
      </c>
      <c r="Y135">
        <v>-105</v>
      </c>
      <c r="Z135" t="s">
        <v>65</v>
      </c>
      <c r="AA135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16927169</v>
      </c>
      <c r="AB135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16927169</v>
      </c>
      <c r="AC135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0</v>
      </c>
      <c r="AD135" s="5">
        <f>VALUE(FIXED((SLEP[[#This Row],[EjecutadoCLP]]/SLEP[[#This Row],[MontoCLP]]),4,TRUE))</f>
        <v>1</v>
      </c>
      <c r="AE135" s="1">
        <f>IF(SLEP[[#This Row],[Termino]]=0,DATE(1992,10,11),SLEP[[#This Row],[Termino]]-SLEP[[#This Row],[Días de vigencia]])</f>
        <v>33882</v>
      </c>
      <c r="AF135" s="1">
        <f>IF(SLEP[[#This Row],[Días restantes]]&lt;1,DATE(1992,10,11),DATE(2025,8,8)+SLEP[[#This Row],[Días restantes]])</f>
        <v>33888</v>
      </c>
      <c r="AG135">
        <f ca="1">IF(SLEP[[#This Row],[Termino]]=0,0,SLEP[[#This Row],[Termino]]-TODAY())</f>
        <v>-12071</v>
      </c>
      <c r="AH135" s="7" t="str">
        <f ca="1">IF(SLEP[[#This Row],[Dias]]&gt;0,"Vigente","Vencido")</f>
        <v>Vencido</v>
      </c>
      <c r="AI135" t="str">
        <f>_xlfn.XLOOKUP(SLEP[[#This Row],[Source.Name]],Tabla3[Nombre archivo],Tabla3[BASESLEP],"N/A",0,1)</f>
        <v>Andalién Sur</v>
      </c>
      <c r="AJ135" t="s">
        <v>765</v>
      </c>
    </row>
    <row r="136" spans="1:36" x14ac:dyDescent="0.3">
      <c r="A136" t="s">
        <v>265</v>
      </c>
      <c r="B136" t="s">
        <v>618</v>
      </c>
      <c r="C136" t="s">
        <v>619</v>
      </c>
      <c r="D136" t="s">
        <v>620</v>
      </c>
      <c r="E136" t="s">
        <v>621</v>
      </c>
      <c r="F136" t="s">
        <v>622</v>
      </c>
      <c r="G136" t="s">
        <v>44</v>
      </c>
      <c r="H136" t="s">
        <v>45</v>
      </c>
      <c r="I136" t="s">
        <v>60</v>
      </c>
      <c r="J136" t="s">
        <v>271</v>
      </c>
      <c r="K136" t="s">
        <v>48</v>
      </c>
      <c r="L136" s="3">
        <v>20000000</v>
      </c>
      <c r="M136" s="4">
        <v>10993220</v>
      </c>
      <c r="N136" s="4">
        <v>9006780</v>
      </c>
      <c r="O136" t="s">
        <v>594</v>
      </c>
      <c r="P136" t="s">
        <v>296</v>
      </c>
      <c r="Q136" t="s">
        <v>64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730</v>
      </c>
      <c r="Y136">
        <v>151</v>
      </c>
      <c r="Z136" t="s">
        <v>65</v>
      </c>
      <c r="AA136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20000000</v>
      </c>
      <c r="AB136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10993220</v>
      </c>
      <c r="AC136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9006780</v>
      </c>
      <c r="AD136" s="5">
        <f>VALUE(FIXED((SLEP[[#This Row],[EjecutadoCLP]]/SLEP[[#This Row],[MontoCLP]]),4,TRUE))</f>
        <v>0.54969999999999997</v>
      </c>
      <c r="AE136" s="1">
        <f>IF(SLEP[[#This Row],[Termino]]=0,DATE(1992,10,11),SLEP[[#This Row],[Termino]]-SLEP[[#This Row],[Días de vigencia]])</f>
        <v>45298</v>
      </c>
      <c r="AF136" s="1">
        <f>IF(SLEP[[#This Row],[Días restantes]]&lt;1,DATE(1992,10,11),DATE(2025,8,8)+SLEP[[#This Row],[Días restantes]])</f>
        <v>46028</v>
      </c>
      <c r="AG136">
        <f ca="1">IF(SLEP[[#This Row],[Termino]]=0,0,SLEP[[#This Row],[Termino]]-TODAY())</f>
        <v>69</v>
      </c>
      <c r="AH136" s="7" t="str">
        <f ca="1">IF(SLEP[[#This Row],[Dias]]&gt;0,"Vigente","Vencido")</f>
        <v>Vigente</v>
      </c>
      <c r="AI136" t="str">
        <f>_xlfn.XLOOKUP(SLEP[[#This Row],[Source.Name]],Tabla3[Nombre archivo],Tabla3[BASESLEP],"N/A",0,1)</f>
        <v>Andalién Sur</v>
      </c>
      <c r="AJ136" t="s">
        <v>771</v>
      </c>
    </row>
    <row r="137" spans="1:36" x14ac:dyDescent="0.3">
      <c r="A137" t="s">
        <v>265</v>
      </c>
      <c r="B137" t="s">
        <v>624</v>
      </c>
      <c r="C137" t="s">
        <v>619</v>
      </c>
      <c r="D137" t="s">
        <v>620</v>
      </c>
      <c r="E137" t="s">
        <v>625</v>
      </c>
      <c r="F137" t="s">
        <v>626</v>
      </c>
      <c r="G137" t="s">
        <v>44</v>
      </c>
      <c r="H137" t="s">
        <v>45</v>
      </c>
      <c r="I137" t="s">
        <v>60</v>
      </c>
      <c r="J137" t="s">
        <v>271</v>
      </c>
      <c r="K137" t="s">
        <v>48</v>
      </c>
      <c r="L137" s="3">
        <v>50000000</v>
      </c>
      <c r="M137" s="4">
        <v>17440572</v>
      </c>
      <c r="N137" s="4">
        <v>32559428</v>
      </c>
      <c r="O137" t="s">
        <v>594</v>
      </c>
      <c r="P137" t="s">
        <v>296</v>
      </c>
      <c r="Q137" t="s">
        <v>64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730</v>
      </c>
      <c r="Y137">
        <v>151</v>
      </c>
      <c r="Z137" t="s">
        <v>65</v>
      </c>
      <c r="AA137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50000000</v>
      </c>
      <c r="AB137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17440572</v>
      </c>
      <c r="AC137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32559428</v>
      </c>
      <c r="AD137" s="5">
        <f>VALUE(FIXED((SLEP[[#This Row],[EjecutadoCLP]]/SLEP[[#This Row],[MontoCLP]]),4,TRUE))</f>
        <v>0.3488</v>
      </c>
      <c r="AE137" s="1">
        <f>IF(SLEP[[#This Row],[Termino]]=0,DATE(1992,10,11),SLEP[[#This Row],[Termino]]-SLEP[[#This Row],[Días de vigencia]])</f>
        <v>45298</v>
      </c>
      <c r="AF137" s="1">
        <f>IF(SLEP[[#This Row],[Días restantes]]&lt;1,DATE(1992,10,11),DATE(2025,8,8)+SLEP[[#This Row],[Días restantes]])</f>
        <v>46028</v>
      </c>
      <c r="AG137">
        <f ca="1">IF(SLEP[[#This Row],[Termino]]=0,0,SLEP[[#This Row],[Termino]]-TODAY())</f>
        <v>69</v>
      </c>
      <c r="AH137" s="7" t="str">
        <f ca="1">IF(SLEP[[#This Row],[Dias]]&gt;0,"Vigente","Vencido")</f>
        <v>Vigente</v>
      </c>
      <c r="AI137" t="str">
        <f>_xlfn.XLOOKUP(SLEP[[#This Row],[Source.Name]],Tabla3[Nombre archivo],Tabla3[BASESLEP],"N/A",0,1)</f>
        <v>Andalién Sur</v>
      </c>
      <c r="AJ137" t="s">
        <v>776</v>
      </c>
    </row>
    <row r="138" spans="1:36" x14ac:dyDescent="0.3">
      <c r="A138" t="s">
        <v>265</v>
      </c>
      <c r="B138" t="s">
        <v>628</v>
      </c>
      <c r="C138" t="s">
        <v>629</v>
      </c>
      <c r="D138" t="s">
        <v>630</v>
      </c>
      <c r="E138" t="s">
        <v>349</v>
      </c>
      <c r="F138" t="s">
        <v>350</v>
      </c>
      <c r="G138" t="s">
        <v>44</v>
      </c>
      <c r="H138" t="s">
        <v>45</v>
      </c>
      <c r="I138" t="s">
        <v>89</v>
      </c>
      <c r="J138" t="s">
        <v>271</v>
      </c>
      <c r="K138" t="s">
        <v>48</v>
      </c>
      <c r="L138" s="3">
        <v>95000000</v>
      </c>
      <c r="M138" s="4">
        <v>51800000</v>
      </c>
      <c r="N138" s="4">
        <v>43200000</v>
      </c>
      <c r="O138" t="s">
        <v>631</v>
      </c>
      <c r="P138" t="s">
        <v>473</v>
      </c>
      <c r="Q138" t="s">
        <v>51</v>
      </c>
      <c r="R138">
        <v>0</v>
      </c>
      <c r="S138">
        <v>0</v>
      </c>
      <c r="T138">
        <v>1</v>
      </c>
      <c r="U138">
        <v>0</v>
      </c>
      <c r="V138">
        <v>0</v>
      </c>
      <c r="W138">
        <v>0</v>
      </c>
      <c r="X138">
        <v>21</v>
      </c>
      <c r="Y138">
        <v>-1</v>
      </c>
      <c r="Z138" t="s">
        <v>52</v>
      </c>
      <c r="AA138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95000000</v>
      </c>
      <c r="AB138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51800000</v>
      </c>
      <c r="AC138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43200000</v>
      </c>
      <c r="AD138" s="5">
        <f>VALUE(FIXED((SLEP[[#This Row],[EjecutadoCLP]]/SLEP[[#This Row],[MontoCLP]]),4,TRUE))</f>
        <v>0.54530000000000001</v>
      </c>
      <c r="AE138" s="1">
        <f>IF(SLEP[[#This Row],[Termino]]=0,DATE(1992,10,11),SLEP[[#This Row],[Termino]]-SLEP[[#This Row],[Días de vigencia]])</f>
        <v>33867</v>
      </c>
      <c r="AF138" s="1">
        <f>IF(SLEP[[#This Row],[Días restantes]]&lt;1,DATE(1992,10,11),DATE(2025,8,8)+SLEP[[#This Row],[Días restantes]])</f>
        <v>33888</v>
      </c>
      <c r="AG138">
        <f ca="1">IF(SLEP[[#This Row],[Termino]]=0,0,SLEP[[#This Row],[Termino]]-TODAY())</f>
        <v>-12071</v>
      </c>
      <c r="AH138" s="7" t="str">
        <f ca="1">IF(SLEP[[#This Row],[Dias]]&gt;0,"Vigente","Vencido")</f>
        <v>Vencido</v>
      </c>
      <c r="AI138" t="str">
        <f>_xlfn.XLOOKUP(SLEP[[#This Row],[Source.Name]],Tabla3[Nombre archivo],Tabla3[BASESLEP],"N/A",0,1)</f>
        <v>Andalién Sur</v>
      </c>
      <c r="AJ138" t="s">
        <v>782</v>
      </c>
    </row>
    <row r="139" spans="1:36" x14ac:dyDescent="0.3">
      <c r="A139" t="s">
        <v>265</v>
      </c>
      <c r="B139" t="s">
        <v>633</v>
      </c>
      <c r="C139" t="s">
        <v>634</v>
      </c>
      <c r="D139" t="s">
        <v>635</v>
      </c>
      <c r="E139" t="s">
        <v>397</v>
      </c>
      <c r="F139" t="s">
        <v>398</v>
      </c>
      <c r="G139" t="s">
        <v>44</v>
      </c>
      <c r="H139" t="s">
        <v>45</v>
      </c>
      <c r="I139" t="s">
        <v>60</v>
      </c>
      <c r="J139" t="s">
        <v>271</v>
      </c>
      <c r="K139" t="s">
        <v>48</v>
      </c>
      <c r="L139" s="3">
        <v>130000000</v>
      </c>
      <c r="M139" s="4">
        <v>140000000</v>
      </c>
      <c r="N139" s="4">
        <v>-10000000</v>
      </c>
      <c r="O139" t="s">
        <v>545</v>
      </c>
      <c r="P139" t="s">
        <v>636</v>
      </c>
      <c r="Q139" t="s">
        <v>1114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730</v>
      </c>
      <c r="Y139">
        <v>149</v>
      </c>
      <c r="Z139" t="s">
        <v>65</v>
      </c>
      <c r="AA139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130000000</v>
      </c>
      <c r="AB139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140000000</v>
      </c>
      <c r="AC139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-10000000</v>
      </c>
      <c r="AD139" s="5">
        <f>VALUE(FIXED((SLEP[[#This Row],[EjecutadoCLP]]/SLEP[[#This Row],[MontoCLP]]),4,TRUE))</f>
        <v>1.0769</v>
      </c>
      <c r="AE139" s="1">
        <f>IF(SLEP[[#This Row],[Termino]]=0,DATE(1992,10,11),SLEP[[#This Row],[Termino]]-SLEP[[#This Row],[Días de vigencia]])</f>
        <v>45296</v>
      </c>
      <c r="AF139" s="1">
        <f>IF(SLEP[[#This Row],[Días restantes]]&lt;1,DATE(1992,10,11),DATE(2025,8,8)+SLEP[[#This Row],[Días restantes]])</f>
        <v>46026</v>
      </c>
      <c r="AG139">
        <f ca="1">IF(SLEP[[#This Row],[Termino]]=0,0,SLEP[[#This Row],[Termino]]-TODAY())</f>
        <v>67</v>
      </c>
      <c r="AH139" s="7" t="str">
        <f ca="1">IF(SLEP[[#This Row],[Dias]]&gt;0,"Vigente","Vencido")</f>
        <v>Vigente</v>
      </c>
      <c r="AI139" t="str">
        <f>_xlfn.XLOOKUP(SLEP[[#This Row],[Source.Name]],Tabla3[Nombre archivo],Tabla3[BASESLEP],"N/A",0,1)</f>
        <v>Andalién Sur</v>
      </c>
      <c r="AJ139" t="s">
        <v>788</v>
      </c>
    </row>
    <row r="140" spans="1:36" x14ac:dyDescent="0.3">
      <c r="A140" t="s">
        <v>265</v>
      </c>
      <c r="B140" t="s">
        <v>638</v>
      </c>
      <c r="C140" t="s">
        <v>639</v>
      </c>
      <c r="D140" t="s">
        <v>640</v>
      </c>
      <c r="E140" t="s">
        <v>355</v>
      </c>
      <c r="F140" t="s">
        <v>356</v>
      </c>
      <c r="G140" t="s">
        <v>44</v>
      </c>
      <c r="H140" t="s">
        <v>45</v>
      </c>
      <c r="I140" t="s">
        <v>60</v>
      </c>
      <c r="J140" t="s">
        <v>271</v>
      </c>
      <c r="K140" t="s">
        <v>48</v>
      </c>
      <c r="L140" s="3">
        <v>25000000</v>
      </c>
      <c r="M140" s="4">
        <v>15844992</v>
      </c>
      <c r="N140" s="4">
        <v>9155008</v>
      </c>
      <c r="O140" t="s">
        <v>641</v>
      </c>
      <c r="P140" t="s">
        <v>513</v>
      </c>
      <c r="Q140" t="s">
        <v>51</v>
      </c>
      <c r="R140">
        <v>0</v>
      </c>
      <c r="S140">
        <v>0</v>
      </c>
      <c r="T140">
        <v>1</v>
      </c>
      <c r="U140">
        <v>0</v>
      </c>
      <c r="V140">
        <v>0</v>
      </c>
      <c r="W140">
        <v>0</v>
      </c>
      <c r="X140">
        <v>284</v>
      </c>
      <c r="Y140">
        <v>-1</v>
      </c>
      <c r="Z140" t="s">
        <v>65</v>
      </c>
      <c r="AA140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25000000</v>
      </c>
      <c r="AB140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15844992</v>
      </c>
      <c r="AC140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9155008</v>
      </c>
      <c r="AD140" s="5">
        <f>VALUE(FIXED((SLEP[[#This Row],[EjecutadoCLP]]/SLEP[[#This Row],[MontoCLP]]),4,TRUE))</f>
        <v>0.63380000000000003</v>
      </c>
      <c r="AE140" s="1">
        <f>IF(SLEP[[#This Row],[Termino]]=0,DATE(1992,10,11),SLEP[[#This Row],[Termino]]-SLEP[[#This Row],[Días de vigencia]])</f>
        <v>33604</v>
      </c>
      <c r="AF140" s="1">
        <f>IF(SLEP[[#This Row],[Días restantes]]&lt;1,DATE(1992,10,11),DATE(2025,8,8)+SLEP[[#This Row],[Días restantes]])</f>
        <v>33888</v>
      </c>
      <c r="AG140">
        <f ca="1">IF(SLEP[[#This Row],[Termino]]=0,0,SLEP[[#This Row],[Termino]]-TODAY())</f>
        <v>-12071</v>
      </c>
      <c r="AH140" s="7" t="str">
        <f ca="1">IF(SLEP[[#This Row],[Dias]]&gt;0,"Vigente","Vencido")</f>
        <v>Vencido</v>
      </c>
      <c r="AI140" t="str">
        <f>_xlfn.XLOOKUP(SLEP[[#This Row],[Source.Name]],Tabla3[Nombre archivo],Tabla3[BASESLEP],"N/A",0,1)</f>
        <v>Andalién Sur</v>
      </c>
      <c r="AJ140" t="s">
        <v>795</v>
      </c>
    </row>
    <row r="141" spans="1:36" x14ac:dyDescent="0.3">
      <c r="A141" t="s">
        <v>265</v>
      </c>
      <c r="B141" t="s">
        <v>643</v>
      </c>
      <c r="C141" t="s">
        <v>644</v>
      </c>
      <c r="D141" t="s">
        <v>645</v>
      </c>
      <c r="E141" t="s">
        <v>199</v>
      </c>
      <c r="F141" t="s">
        <v>200</v>
      </c>
      <c r="G141" t="s">
        <v>44</v>
      </c>
      <c r="H141" t="s">
        <v>45</v>
      </c>
      <c r="I141" t="s">
        <v>46</v>
      </c>
      <c r="J141" t="s">
        <v>271</v>
      </c>
      <c r="K141" t="s">
        <v>48</v>
      </c>
      <c r="L141" s="3">
        <v>537815126</v>
      </c>
      <c r="M141" s="4">
        <v>494995351</v>
      </c>
      <c r="N141" s="4">
        <v>42819775</v>
      </c>
      <c r="O141" t="s">
        <v>646</v>
      </c>
      <c r="P141" t="s">
        <v>647</v>
      </c>
      <c r="Q141" t="s">
        <v>64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730</v>
      </c>
      <c r="Y141">
        <v>142</v>
      </c>
      <c r="Z141" t="s">
        <v>65</v>
      </c>
      <c r="AA141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537815126</v>
      </c>
      <c r="AB141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494995351</v>
      </c>
      <c r="AC141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42819775</v>
      </c>
      <c r="AD141" s="5">
        <f>VALUE(FIXED((SLEP[[#This Row],[EjecutadoCLP]]/SLEP[[#This Row],[MontoCLP]]),4,TRUE))</f>
        <v>0.9204</v>
      </c>
      <c r="AE141" s="1">
        <f>IF(SLEP[[#This Row],[Termino]]=0,DATE(1992,10,11),SLEP[[#This Row],[Termino]]-SLEP[[#This Row],[Días de vigencia]])</f>
        <v>45289</v>
      </c>
      <c r="AF141" s="1">
        <f>IF(SLEP[[#This Row],[Días restantes]]&lt;1,DATE(1992,10,11),DATE(2025,8,8)+SLEP[[#This Row],[Días restantes]])</f>
        <v>46019</v>
      </c>
      <c r="AG141">
        <f ca="1">IF(SLEP[[#This Row],[Termino]]=0,0,SLEP[[#This Row],[Termino]]-TODAY())</f>
        <v>60</v>
      </c>
      <c r="AH141" s="7" t="str">
        <f ca="1">IF(SLEP[[#This Row],[Dias]]&gt;0,"Vigente","Vencido")</f>
        <v>Vigente</v>
      </c>
      <c r="AI141" t="str">
        <f>_xlfn.XLOOKUP(SLEP[[#This Row],[Source.Name]],Tabla3[Nombre archivo],Tabla3[BASESLEP],"N/A",0,1)</f>
        <v>Andalién Sur</v>
      </c>
      <c r="AJ141" t="s">
        <v>800</v>
      </c>
    </row>
    <row r="142" spans="1:36" x14ac:dyDescent="0.3">
      <c r="A142" t="s">
        <v>265</v>
      </c>
      <c r="B142" t="s">
        <v>649</v>
      </c>
      <c r="C142" t="s">
        <v>650</v>
      </c>
      <c r="D142" t="s">
        <v>651</v>
      </c>
      <c r="E142" t="s">
        <v>579</v>
      </c>
      <c r="F142" t="s">
        <v>580</v>
      </c>
      <c r="G142" t="s">
        <v>44</v>
      </c>
      <c r="H142" t="s">
        <v>45</v>
      </c>
      <c r="I142" t="s">
        <v>60</v>
      </c>
      <c r="J142" t="s">
        <v>271</v>
      </c>
      <c r="K142" t="s">
        <v>48</v>
      </c>
      <c r="L142" s="3">
        <v>10000000</v>
      </c>
      <c r="M142" s="4">
        <v>5890500</v>
      </c>
      <c r="N142" s="4">
        <v>4109500</v>
      </c>
      <c r="O142" t="s">
        <v>574</v>
      </c>
      <c r="P142" t="s">
        <v>652</v>
      </c>
      <c r="Q142" t="s">
        <v>51</v>
      </c>
      <c r="R142">
        <v>0</v>
      </c>
      <c r="S142">
        <v>0</v>
      </c>
      <c r="T142">
        <v>1</v>
      </c>
      <c r="U142">
        <v>0</v>
      </c>
      <c r="V142">
        <v>0</v>
      </c>
      <c r="W142">
        <v>0</v>
      </c>
      <c r="X142">
        <v>518</v>
      </c>
      <c r="Y142">
        <v>-1</v>
      </c>
      <c r="Z142" t="s">
        <v>52</v>
      </c>
      <c r="AA142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10000000</v>
      </c>
      <c r="AB142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5890500</v>
      </c>
      <c r="AC142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4109500</v>
      </c>
      <c r="AD142" s="5">
        <f>VALUE(FIXED((SLEP[[#This Row],[EjecutadoCLP]]/SLEP[[#This Row],[MontoCLP]]),4,TRUE))</f>
        <v>0.58909999999999996</v>
      </c>
      <c r="AE142" s="1">
        <f>IF(SLEP[[#This Row],[Termino]]=0,DATE(1992,10,11),SLEP[[#This Row],[Termino]]-SLEP[[#This Row],[Días de vigencia]])</f>
        <v>33370</v>
      </c>
      <c r="AF142" s="1">
        <f>IF(SLEP[[#This Row],[Días restantes]]&lt;1,DATE(1992,10,11),DATE(2025,8,8)+SLEP[[#This Row],[Días restantes]])</f>
        <v>33888</v>
      </c>
      <c r="AG142">
        <f ca="1">IF(SLEP[[#This Row],[Termino]]=0,0,SLEP[[#This Row],[Termino]]-TODAY())</f>
        <v>-12071</v>
      </c>
      <c r="AH142" s="7" t="str">
        <f ca="1">IF(SLEP[[#This Row],[Dias]]&gt;0,"Vigente","Vencido")</f>
        <v>Vencido</v>
      </c>
      <c r="AI142" t="str">
        <f>_xlfn.XLOOKUP(SLEP[[#This Row],[Source.Name]],Tabla3[Nombre archivo],Tabla3[BASESLEP],"N/A",0,1)</f>
        <v>Andalién Sur</v>
      </c>
      <c r="AJ142" t="s">
        <v>805</v>
      </c>
    </row>
    <row r="143" spans="1:36" x14ac:dyDescent="0.3">
      <c r="A143" t="s">
        <v>265</v>
      </c>
      <c r="B143" t="s">
        <v>654</v>
      </c>
      <c r="C143" t="s">
        <v>655</v>
      </c>
      <c r="D143" t="s">
        <v>656</v>
      </c>
      <c r="E143" t="s">
        <v>186</v>
      </c>
      <c r="F143" t="s">
        <v>187</v>
      </c>
      <c r="G143" t="s">
        <v>44</v>
      </c>
      <c r="H143" t="s">
        <v>45</v>
      </c>
      <c r="I143" t="s">
        <v>188</v>
      </c>
      <c r="J143" t="s">
        <v>271</v>
      </c>
      <c r="K143" t="s">
        <v>48</v>
      </c>
      <c r="L143" s="3">
        <v>397611650</v>
      </c>
      <c r="M143" s="4">
        <v>243362557</v>
      </c>
      <c r="N143" s="4">
        <v>154249093</v>
      </c>
      <c r="O143" t="s">
        <v>499</v>
      </c>
      <c r="P143" t="s">
        <v>657</v>
      </c>
      <c r="Q143" t="s">
        <v>64</v>
      </c>
      <c r="R143">
        <v>2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1095</v>
      </c>
      <c r="Y143">
        <v>499</v>
      </c>
      <c r="Z143" t="s">
        <v>65</v>
      </c>
      <c r="AA143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397611650</v>
      </c>
      <c r="AB143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243362557</v>
      </c>
      <c r="AC143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154249093</v>
      </c>
      <c r="AD143" s="5">
        <f>VALUE(FIXED((SLEP[[#This Row],[EjecutadoCLP]]/SLEP[[#This Row],[MontoCLP]]),4,TRUE))</f>
        <v>0.61209999999999998</v>
      </c>
      <c r="AE143" s="1">
        <f>IF(SLEP[[#This Row],[Termino]]=0,DATE(1992,10,11),SLEP[[#This Row],[Termino]]-SLEP[[#This Row],[Días de vigencia]])</f>
        <v>45281</v>
      </c>
      <c r="AF143" s="1">
        <f>IF(SLEP[[#This Row],[Días restantes]]&lt;1,DATE(1992,10,11),DATE(2025,8,8)+SLEP[[#This Row],[Días restantes]])</f>
        <v>46376</v>
      </c>
      <c r="AG143">
        <f ca="1">IF(SLEP[[#This Row],[Termino]]=0,0,SLEP[[#This Row],[Termino]]-TODAY())</f>
        <v>417</v>
      </c>
      <c r="AH143" s="7" t="str">
        <f ca="1">IF(SLEP[[#This Row],[Dias]]&gt;0,"Vigente","Vencido")</f>
        <v>Vigente</v>
      </c>
      <c r="AI143" t="str">
        <f>_xlfn.XLOOKUP(SLEP[[#This Row],[Source.Name]],Tabla3[Nombre archivo],Tabla3[BASESLEP],"N/A",0,1)</f>
        <v>Andalién Sur</v>
      </c>
      <c r="AJ143" t="s">
        <v>811</v>
      </c>
    </row>
    <row r="144" spans="1:36" x14ac:dyDescent="0.3">
      <c r="A144" t="s">
        <v>265</v>
      </c>
      <c r="B144" t="s">
        <v>659</v>
      </c>
      <c r="C144" t="s">
        <v>660</v>
      </c>
      <c r="D144" t="s">
        <v>661</v>
      </c>
      <c r="E144" t="s">
        <v>461</v>
      </c>
      <c r="F144" t="s">
        <v>462</v>
      </c>
      <c r="G144" t="s">
        <v>74</v>
      </c>
      <c r="H144" t="s">
        <v>178</v>
      </c>
      <c r="I144" t="s">
        <v>533</v>
      </c>
      <c r="J144" t="s">
        <v>271</v>
      </c>
      <c r="K144" t="s">
        <v>48</v>
      </c>
      <c r="L144" s="3">
        <v>125123800</v>
      </c>
      <c r="M144" s="4">
        <v>125123800</v>
      </c>
      <c r="N144" s="4">
        <v>0</v>
      </c>
      <c r="O144" t="s">
        <v>499</v>
      </c>
      <c r="P144" t="s">
        <v>263</v>
      </c>
      <c r="Q144" t="s">
        <v>51</v>
      </c>
      <c r="R144">
        <v>0</v>
      </c>
      <c r="S144">
        <v>0</v>
      </c>
      <c r="T144">
        <v>1</v>
      </c>
      <c r="U144">
        <v>0</v>
      </c>
      <c r="V144">
        <v>0</v>
      </c>
      <c r="W144">
        <v>0</v>
      </c>
      <c r="X144">
        <v>35</v>
      </c>
      <c r="Y144">
        <v>0</v>
      </c>
      <c r="Z144" t="s">
        <v>52</v>
      </c>
      <c r="AA144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125123800</v>
      </c>
      <c r="AB144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125123800</v>
      </c>
      <c r="AC144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0</v>
      </c>
      <c r="AD144" s="5">
        <f>VALUE(FIXED((SLEP[[#This Row],[EjecutadoCLP]]/SLEP[[#This Row],[MontoCLP]]),4,TRUE))</f>
        <v>1</v>
      </c>
      <c r="AE144" s="1">
        <f>IF(SLEP[[#This Row],[Termino]]=0,DATE(1992,10,11),SLEP[[#This Row],[Termino]]-SLEP[[#This Row],[Días de vigencia]])</f>
        <v>33853</v>
      </c>
      <c r="AF144" s="1">
        <f>IF(SLEP[[#This Row],[Días restantes]]&lt;1,DATE(1992,10,11),DATE(2025,8,8)+SLEP[[#This Row],[Días restantes]])</f>
        <v>33888</v>
      </c>
      <c r="AG144">
        <f ca="1">IF(SLEP[[#This Row],[Termino]]=0,0,SLEP[[#This Row],[Termino]]-TODAY())</f>
        <v>-12071</v>
      </c>
      <c r="AH144" s="7" t="str">
        <f ca="1">IF(SLEP[[#This Row],[Dias]]&gt;0,"Vigente","Vencido")</f>
        <v>Vencido</v>
      </c>
      <c r="AI144" t="str">
        <f>_xlfn.XLOOKUP(SLEP[[#This Row],[Source.Name]],Tabla3[Nombre archivo],Tabla3[BASESLEP],"N/A",0,1)</f>
        <v>Andalién Sur</v>
      </c>
      <c r="AJ144" t="s">
        <v>818</v>
      </c>
    </row>
    <row r="145" spans="1:36" x14ac:dyDescent="0.3">
      <c r="A145" t="s">
        <v>265</v>
      </c>
      <c r="B145" t="s">
        <v>663</v>
      </c>
      <c r="C145" t="s">
        <v>664</v>
      </c>
      <c r="D145" t="s">
        <v>665</v>
      </c>
      <c r="E145" t="s">
        <v>666</v>
      </c>
      <c r="F145" t="s">
        <v>667</v>
      </c>
      <c r="G145" t="s">
        <v>44</v>
      </c>
      <c r="H145" t="s">
        <v>45</v>
      </c>
      <c r="I145" t="s">
        <v>60</v>
      </c>
      <c r="J145" t="s">
        <v>271</v>
      </c>
      <c r="K145" t="s">
        <v>48</v>
      </c>
      <c r="L145" s="3">
        <v>5214317</v>
      </c>
      <c r="M145" s="4">
        <v>6214324</v>
      </c>
      <c r="N145" s="4">
        <v>-1000007</v>
      </c>
      <c r="O145" t="s">
        <v>668</v>
      </c>
      <c r="P145" t="s">
        <v>594</v>
      </c>
      <c r="Q145" t="s">
        <v>51</v>
      </c>
      <c r="R145">
        <v>0</v>
      </c>
      <c r="S145">
        <v>0</v>
      </c>
      <c r="T145">
        <v>1</v>
      </c>
      <c r="U145">
        <v>0</v>
      </c>
      <c r="V145">
        <v>0</v>
      </c>
      <c r="W145">
        <v>0</v>
      </c>
      <c r="X145">
        <v>115</v>
      </c>
      <c r="Y145">
        <v>-1</v>
      </c>
      <c r="Z145" t="s">
        <v>52</v>
      </c>
      <c r="AA145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5214317</v>
      </c>
      <c r="AB145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6214324</v>
      </c>
      <c r="AC145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-1000007</v>
      </c>
      <c r="AD145" s="5">
        <f>VALUE(FIXED((SLEP[[#This Row],[EjecutadoCLP]]/SLEP[[#This Row],[MontoCLP]]),4,TRUE))</f>
        <v>1.1918</v>
      </c>
      <c r="AE145" s="1">
        <f>IF(SLEP[[#This Row],[Termino]]=0,DATE(1992,10,11),SLEP[[#This Row],[Termino]]-SLEP[[#This Row],[Días de vigencia]])</f>
        <v>33773</v>
      </c>
      <c r="AF145" s="1">
        <f>IF(SLEP[[#This Row],[Días restantes]]&lt;1,DATE(1992,10,11),DATE(2025,8,8)+SLEP[[#This Row],[Días restantes]])</f>
        <v>33888</v>
      </c>
      <c r="AG145">
        <f ca="1">IF(SLEP[[#This Row],[Termino]]=0,0,SLEP[[#This Row],[Termino]]-TODAY())</f>
        <v>-12071</v>
      </c>
      <c r="AH145" s="7" t="str">
        <f ca="1">IF(SLEP[[#This Row],[Dias]]&gt;0,"Vigente","Vencido")</f>
        <v>Vencido</v>
      </c>
      <c r="AI145" t="str">
        <f>_xlfn.XLOOKUP(SLEP[[#This Row],[Source.Name]],Tabla3[Nombre archivo],Tabla3[BASESLEP],"N/A",0,1)</f>
        <v>Andalién Sur</v>
      </c>
      <c r="AJ145" t="s">
        <v>823</v>
      </c>
    </row>
    <row r="146" spans="1:36" x14ac:dyDescent="0.3">
      <c r="A146" t="s">
        <v>265</v>
      </c>
      <c r="B146" t="s">
        <v>670</v>
      </c>
      <c r="C146" t="s">
        <v>671</v>
      </c>
      <c r="D146" t="s">
        <v>672</v>
      </c>
      <c r="E146" t="s">
        <v>448</v>
      </c>
      <c r="F146" t="s">
        <v>449</v>
      </c>
      <c r="G146" t="s">
        <v>44</v>
      </c>
      <c r="H146" t="s">
        <v>45</v>
      </c>
      <c r="I146" t="s">
        <v>60</v>
      </c>
      <c r="J146" t="s">
        <v>271</v>
      </c>
      <c r="K146" t="s">
        <v>48</v>
      </c>
      <c r="L146" s="3">
        <v>79106000</v>
      </c>
      <c r="M146" s="4">
        <v>75952250</v>
      </c>
      <c r="N146" s="4">
        <v>3153750</v>
      </c>
      <c r="O146" t="s">
        <v>668</v>
      </c>
      <c r="P146" t="s">
        <v>513</v>
      </c>
      <c r="Q146" t="s">
        <v>51</v>
      </c>
      <c r="R146">
        <v>0</v>
      </c>
      <c r="S146">
        <v>0</v>
      </c>
      <c r="T146">
        <v>1</v>
      </c>
      <c r="U146">
        <v>0</v>
      </c>
      <c r="V146">
        <v>0</v>
      </c>
      <c r="W146">
        <v>0</v>
      </c>
      <c r="X146">
        <v>301</v>
      </c>
      <c r="Y146">
        <v>-1</v>
      </c>
      <c r="Z146" t="s">
        <v>52</v>
      </c>
      <c r="AA146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79106000</v>
      </c>
      <c r="AB146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75952250</v>
      </c>
      <c r="AC146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3153750</v>
      </c>
      <c r="AD146" s="5">
        <f>VALUE(FIXED((SLEP[[#This Row],[EjecutadoCLP]]/SLEP[[#This Row],[MontoCLP]]),4,TRUE))</f>
        <v>0.96009999999999995</v>
      </c>
      <c r="AE146" s="1">
        <f>IF(SLEP[[#This Row],[Termino]]=0,DATE(1992,10,11),SLEP[[#This Row],[Termino]]-SLEP[[#This Row],[Días de vigencia]])</f>
        <v>33587</v>
      </c>
      <c r="AF146" s="1">
        <f>IF(SLEP[[#This Row],[Días restantes]]&lt;1,DATE(1992,10,11),DATE(2025,8,8)+SLEP[[#This Row],[Días restantes]])</f>
        <v>33888</v>
      </c>
      <c r="AG146">
        <f ca="1">IF(SLEP[[#This Row],[Termino]]=0,0,SLEP[[#This Row],[Termino]]-TODAY())</f>
        <v>-12071</v>
      </c>
      <c r="AH146" s="7" t="str">
        <f ca="1">IF(SLEP[[#This Row],[Dias]]&gt;0,"Vigente","Vencido")</f>
        <v>Vencido</v>
      </c>
      <c r="AI146" t="str">
        <f>_xlfn.XLOOKUP(SLEP[[#This Row],[Source.Name]],Tabla3[Nombre archivo],Tabla3[BASESLEP],"N/A",0,1)</f>
        <v>Andalién Sur</v>
      </c>
      <c r="AJ146" t="s">
        <v>827</v>
      </c>
    </row>
    <row r="147" spans="1:36" x14ac:dyDescent="0.3">
      <c r="A147" t="s">
        <v>265</v>
      </c>
      <c r="B147" t="s">
        <v>674</v>
      </c>
      <c r="C147" t="s">
        <v>671</v>
      </c>
      <c r="D147" t="s">
        <v>672</v>
      </c>
      <c r="E147" t="s">
        <v>443</v>
      </c>
      <c r="F147" t="s">
        <v>444</v>
      </c>
      <c r="G147" t="s">
        <v>44</v>
      </c>
      <c r="H147" t="s">
        <v>45</v>
      </c>
      <c r="I147" t="s">
        <v>60</v>
      </c>
      <c r="J147" t="s">
        <v>271</v>
      </c>
      <c r="K147" t="s">
        <v>48</v>
      </c>
      <c r="L147" s="3">
        <v>15706500</v>
      </c>
      <c r="M147" s="4">
        <v>15282000</v>
      </c>
      <c r="N147" s="4">
        <v>424500</v>
      </c>
      <c r="O147" t="s">
        <v>668</v>
      </c>
      <c r="P147" t="s">
        <v>513</v>
      </c>
      <c r="Q147" t="s">
        <v>51</v>
      </c>
      <c r="R147">
        <v>0</v>
      </c>
      <c r="S147">
        <v>0</v>
      </c>
      <c r="T147">
        <v>1</v>
      </c>
      <c r="U147">
        <v>0</v>
      </c>
      <c r="V147">
        <v>0</v>
      </c>
      <c r="W147">
        <v>0</v>
      </c>
      <c r="X147">
        <v>301</v>
      </c>
      <c r="Y147">
        <v>-1</v>
      </c>
      <c r="Z147" t="s">
        <v>52</v>
      </c>
      <c r="AA147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15706500</v>
      </c>
      <c r="AB147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15282000</v>
      </c>
      <c r="AC147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424500</v>
      </c>
      <c r="AD147" s="5">
        <f>VALUE(FIXED((SLEP[[#This Row],[EjecutadoCLP]]/SLEP[[#This Row],[MontoCLP]]),4,TRUE))</f>
        <v>0.97299999999999998</v>
      </c>
      <c r="AE147" s="1">
        <f>IF(SLEP[[#This Row],[Termino]]=0,DATE(1992,10,11),SLEP[[#This Row],[Termino]]-SLEP[[#This Row],[Días de vigencia]])</f>
        <v>33587</v>
      </c>
      <c r="AF147" s="1">
        <f>IF(SLEP[[#This Row],[Días restantes]]&lt;1,DATE(1992,10,11),DATE(2025,8,8)+SLEP[[#This Row],[Días restantes]])</f>
        <v>33888</v>
      </c>
      <c r="AG147">
        <f ca="1">IF(SLEP[[#This Row],[Termino]]=0,0,SLEP[[#This Row],[Termino]]-TODAY())</f>
        <v>-12071</v>
      </c>
      <c r="AH147" s="7" t="str">
        <f ca="1">IF(SLEP[[#This Row],[Dias]]&gt;0,"Vigente","Vencido")</f>
        <v>Vencido</v>
      </c>
      <c r="AI147" t="str">
        <f>_xlfn.XLOOKUP(SLEP[[#This Row],[Source.Name]],Tabla3[Nombre archivo],Tabla3[BASESLEP],"N/A",0,1)</f>
        <v>Andalién Sur</v>
      </c>
      <c r="AJ147" t="s">
        <v>832</v>
      </c>
    </row>
    <row r="148" spans="1:36" x14ac:dyDescent="0.3">
      <c r="A148" t="s">
        <v>265</v>
      </c>
      <c r="B148" t="s">
        <v>676</v>
      </c>
      <c r="C148" t="s">
        <v>671</v>
      </c>
      <c r="D148" t="s">
        <v>672</v>
      </c>
      <c r="E148" t="s">
        <v>415</v>
      </c>
      <c r="F148" t="s">
        <v>416</v>
      </c>
      <c r="G148" t="s">
        <v>44</v>
      </c>
      <c r="H148" t="s">
        <v>45</v>
      </c>
      <c r="I148" t="s">
        <v>60</v>
      </c>
      <c r="J148" t="s">
        <v>271</v>
      </c>
      <c r="K148" t="s">
        <v>48</v>
      </c>
      <c r="L148" s="3">
        <v>17556500</v>
      </c>
      <c r="M148" s="4">
        <v>15895750</v>
      </c>
      <c r="N148" s="4">
        <v>1660750</v>
      </c>
      <c r="O148" t="s">
        <v>668</v>
      </c>
      <c r="P148" t="s">
        <v>513</v>
      </c>
      <c r="Q148" t="s">
        <v>51</v>
      </c>
      <c r="R148">
        <v>0</v>
      </c>
      <c r="S148">
        <v>0</v>
      </c>
      <c r="T148">
        <v>1</v>
      </c>
      <c r="U148">
        <v>0</v>
      </c>
      <c r="V148">
        <v>0</v>
      </c>
      <c r="W148">
        <v>0</v>
      </c>
      <c r="X148">
        <v>301</v>
      </c>
      <c r="Y148">
        <v>-1</v>
      </c>
      <c r="Z148" t="s">
        <v>52</v>
      </c>
      <c r="AA148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17556500</v>
      </c>
      <c r="AB148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15895750</v>
      </c>
      <c r="AC148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1660750</v>
      </c>
      <c r="AD148" s="5">
        <f>VALUE(FIXED((SLEP[[#This Row],[EjecutadoCLP]]/SLEP[[#This Row],[MontoCLP]]),4,TRUE))</f>
        <v>0.90539999999999998</v>
      </c>
      <c r="AE148" s="1">
        <f>IF(SLEP[[#This Row],[Termino]]=0,DATE(1992,10,11),SLEP[[#This Row],[Termino]]-SLEP[[#This Row],[Días de vigencia]])</f>
        <v>33587</v>
      </c>
      <c r="AF148" s="1">
        <f>IF(SLEP[[#This Row],[Días restantes]]&lt;1,DATE(1992,10,11),DATE(2025,8,8)+SLEP[[#This Row],[Días restantes]])</f>
        <v>33888</v>
      </c>
      <c r="AG148">
        <f ca="1">IF(SLEP[[#This Row],[Termino]]=0,0,SLEP[[#This Row],[Termino]]-TODAY())</f>
        <v>-12071</v>
      </c>
      <c r="AH148" s="7" t="str">
        <f ca="1">IF(SLEP[[#This Row],[Dias]]&gt;0,"Vigente","Vencido")</f>
        <v>Vencido</v>
      </c>
      <c r="AI148" t="str">
        <f>_xlfn.XLOOKUP(SLEP[[#This Row],[Source.Name]],Tabla3[Nombre archivo],Tabla3[BASESLEP],"N/A",0,1)</f>
        <v>Andalién Sur</v>
      </c>
      <c r="AJ148" t="s">
        <v>837</v>
      </c>
    </row>
    <row r="149" spans="1:36" x14ac:dyDescent="0.3">
      <c r="A149" t="s">
        <v>265</v>
      </c>
      <c r="B149" t="s">
        <v>678</v>
      </c>
      <c r="C149" t="s">
        <v>671</v>
      </c>
      <c r="D149" t="s">
        <v>672</v>
      </c>
      <c r="E149" t="s">
        <v>388</v>
      </c>
      <c r="F149" t="s">
        <v>389</v>
      </c>
      <c r="G149" t="s">
        <v>44</v>
      </c>
      <c r="H149" t="s">
        <v>45</v>
      </c>
      <c r="I149" t="s">
        <v>60</v>
      </c>
      <c r="J149" t="s">
        <v>271</v>
      </c>
      <c r="K149" t="s">
        <v>48</v>
      </c>
      <c r="L149" s="3">
        <v>52725000</v>
      </c>
      <c r="M149" s="4">
        <v>47785000</v>
      </c>
      <c r="N149" s="4">
        <v>4940000</v>
      </c>
      <c r="O149" t="s">
        <v>668</v>
      </c>
      <c r="P149" t="s">
        <v>513</v>
      </c>
      <c r="Q149" t="s">
        <v>51</v>
      </c>
      <c r="R149">
        <v>0</v>
      </c>
      <c r="S149">
        <v>0</v>
      </c>
      <c r="T149">
        <v>1</v>
      </c>
      <c r="U149">
        <v>0</v>
      </c>
      <c r="V149">
        <v>0</v>
      </c>
      <c r="W149">
        <v>0</v>
      </c>
      <c r="X149">
        <v>301</v>
      </c>
      <c r="Y149">
        <v>-1</v>
      </c>
      <c r="Z149" t="s">
        <v>52</v>
      </c>
      <c r="AA149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52725000</v>
      </c>
      <c r="AB149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47785000</v>
      </c>
      <c r="AC149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4940000</v>
      </c>
      <c r="AD149" s="5">
        <f>VALUE(FIXED((SLEP[[#This Row],[EjecutadoCLP]]/SLEP[[#This Row],[MontoCLP]]),4,TRUE))</f>
        <v>0.90629999999999999</v>
      </c>
      <c r="AE149" s="1">
        <f>IF(SLEP[[#This Row],[Termino]]=0,DATE(1992,10,11),SLEP[[#This Row],[Termino]]-SLEP[[#This Row],[Días de vigencia]])</f>
        <v>33587</v>
      </c>
      <c r="AF149" s="1">
        <f>IF(SLEP[[#This Row],[Días restantes]]&lt;1,DATE(1992,10,11),DATE(2025,8,8)+SLEP[[#This Row],[Días restantes]])</f>
        <v>33888</v>
      </c>
      <c r="AG149">
        <f ca="1">IF(SLEP[[#This Row],[Termino]]=0,0,SLEP[[#This Row],[Termino]]-TODAY())</f>
        <v>-12071</v>
      </c>
      <c r="AH149" s="7" t="str">
        <f ca="1">IF(SLEP[[#This Row],[Dias]]&gt;0,"Vigente","Vencido")</f>
        <v>Vencido</v>
      </c>
      <c r="AI149" t="str">
        <f>_xlfn.XLOOKUP(SLEP[[#This Row],[Source.Name]],Tabla3[Nombre archivo],Tabla3[BASESLEP],"N/A",0,1)</f>
        <v>Andalién Sur</v>
      </c>
      <c r="AJ149" t="s">
        <v>844</v>
      </c>
    </row>
    <row r="150" spans="1:36" x14ac:dyDescent="0.3">
      <c r="A150" t="s">
        <v>265</v>
      </c>
      <c r="B150" t="s">
        <v>680</v>
      </c>
      <c r="C150" t="s">
        <v>671</v>
      </c>
      <c r="D150" t="s">
        <v>672</v>
      </c>
      <c r="E150" t="s">
        <v>165</v>
      </c>
      <c r="F150" t="s">
        <v>166</v>
      </c>
      <c r="G150" t="s">
        <v>44</v>
      </c>
      <c r="H150" t="s">
        <v>45</v>
      </c>
      <c r="I150" t="s">
        <v>60</v>
      </c>
      <c r="J150" t="s">
        <v>271</v>
      </c>
      <c r="K150" t="s">
        <v>48</v>
      </c>
      <c r="L150" s="3">
        <v>64195000</v>
      </c>
      <c r="M150" s="4">
        <v>59146500</v>
      </c>
      <c r="N150" s="4">
        <v>5048500</v>
      </c>
      <c r="O150" t="s">
        <v>668</v>
      </c>
      <c r="P150" t="s">
        <v>513</v>
      </c>
      <c r="Q150" t="s">
        <v>51</v>
      </c>
      <c r="R150">
        <v>0</v>
      </c>
      <c r="S150">
        <v>0</v>
      </c>
      <c r="T150">
        <v>1</v>
      </c>
      <c r="U150">
        <v>0</v>
      </c>
      <c r="V150">
        <v>0</v>
      </c>
      <c r="W150">
        <v>0</v>
      </c>
      <c r="X150">
        <v>301</v>
      </c>
      <c r="Y150">
        <v>-1</v>
      </c>
      <c r="Z150" t="s">
        <v>52</v>
      </c>
      <c r="AA150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64195000</v>
      </c>
      <c r="AB150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59146500</v>
      </c>
      <c r="AC150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5048500</v>
      </c>
      <c r="AD150" s="5">
        <f>VALUE(FIXED((SLEP[[#This Row],[EjecutadoCLP]]/SLEP[[#This Row],[MontoCLP]]),4,TRUE))</f>
        <v>0.9214</v>
      </c>
      <c r="AE150" s="1">
        <f>IF(SLEP[[#This Row],[Termino]]=0,DATE(1992,10,11),SLEP[[#This Row],[Termino]]-SLEP[[#This Row],[Días de vigencia]])</f>
        <v>33587</v>
      </c>
      <c r="AF150" s="1">
        <f>IF(SLEP[[#This Row],[Días restantes]]&lt;1,DATE(1992,10,11),DATE(2025,8,8)+SLEP[[#This Row],[Días restantes]])</f>
        <v>33888</v>
      </c>
      <c r="AG150">
        <f ca="1">IF(SLEP[[#This Row],[Termino]]=0,0,SLEP[[#This Row],[Termino]]-TODAY())</f>
        <v>-12071</v>
      </c>
      <c r="AH150" s="7" t="str">
        <f ca="1">IF(SLEP[[#This Row],[Dias]]&gt;0,"Vigente","Vencido")</f>
        <v>Vencido</v>
      </c>
      <c r="AI150" t="str">
        <f>_xlfn.XLOOKUP(SLEP[[#This Row],[Source.Name]],Tabla3[Nombre archivo],Tabla3[BASESLEP],"N/A",0,1)</f>
        <v>Andalién Sur</v>
      </c>
      <c r="AJ150" t="s">
        <v>848</v>
      </c>
    </row>
    <row r="151" spans="1:36" x14ac:dyDescent="0.3">
      <c r="A151" t="s">
        <v>265</v>
      </c>
      <c r="B151" t="s">
        <v>682</v>
      </c>
      <c r="C151" t="s">
        <v>664</v>
      </c>
      <c r="D151" t="s">
        <v>665</v>
      </c>
      <c r="E151" t="s">
        <v>683</v>
      </c>
      <c r="F151" t="s">
        <v>684</v>
      </c>
      <c r="G151" t="s">
        <v>44</v>
      </c>
      <c r="H151" t="s">
        <v>45</v>
      </c>
      <c r="I151" t="s">
        <v>60</v>
      </c>
      <c r="J151" t="s">
        <v>271</v>
      </c>
      <c r="K151" t="s">
        <v>48</v>
      </c>
      <c r="L151" s="3">
        <v>5214317</v>
      </c>
      <c r="M151" s="4">
        <v>6214324</v>
      </c>
      <c r="N151" s="4">
        <v>-1000007</v>
      </c>
      <c r="O151" t="s">
        <v>668</v>
      </c>
      <c r="P151" t="s">
        <v>594</v>
      </c>
      <c r="Q151" t="s">
        <v>51</v>
      </c>
      <c r="R151">
        <v>0</v>
      </c>
      <c r="S151">
        <v>0</v>
      </c>
      <c r="T151">
        <v>1</v>
      </c>
      <c r="U151">
        <v>0</v>
      </c>
      <c r="V151">
        <v>0</v>
      </c>
      <c r="W151">
        <v>0</v>
      </c>
      <c r="X151">
        <v>115</v>
      </c>
      <c r="Y151">
        <v>-1</v>
      </c>
      <c r="Z151" t="s">
        <v>52</v>
      </c>
      <c r="AA151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5214317</v>
      </c>
      <c r="AB151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6214324</v>
      </c>
      <c r="AC151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-1000007</v>
      </c>
      <c r="AD151" s="5">
        <f>VALUE(FIXED((SLEP[[#This Row],[EjecutadoCLP]]/SLEP[[#This Row],[MontoCLP]]),4,TRUE))</f>
        <v>1.1918</v>
      </c>
      <c r="AE151" s="1">
        <f>IF(SLEP[[#This Row],[Termino]]=0,DATE(1992,10,11),SLEP[[#This Row],[Termino]]-SLEP[[#This Row],[Días de vigencia]])</f>
        <v>33773</v>
      </c>
      <c r="AF151" s="1">
        <f>IF(SLEP[[#This Row],[Días restantes]]&lt;1,DATE(1992,10,11),DATE(2025,8,8)+SLEP[[#This Row],[Días restantes]])</f>
        <v>33888</v>
      </c>
      <c r="AG151">
        <f ca="1">IF(SLEP[[#This Row],[Termino]]=0,0,SLEP[[#This Row],[Termino]]-TODAY())</f>
        <v>-12071</v>
      </c>
      <c r="AH151" s="7" t="str">
        <f ca="1">IF(SLEP[[#This Row],[Dias]]&gt;0,"Vigente","Vencido")</f>
        <v>Vencido</v>
      </c>
      <c r="AI151" t="str">
        <f>_xlfn.XLOOKUP(SLEP[[#This Row],[Source.Name]],Tabla3[Nombre archivo],Tabla3[BASESLEP],"N/A",0,1)</f>
        <v>Andalién Sur</v>
      </c>
      <c r="AJ151" t="s">
        <v>852</v>
      </c>
    </row>
    <row r="152" spans="1:36" x14ac:dyDescent="0.3">
      <c r="A152" t="s">
        <v>265</v>
      </c>
      <c r="B152" t="s">
        <v>686</v>
      </c>
      <c r="C152" t="s">
        <v>664</v>
      </c>
      <c r="D152" t="s">
        <v>665</v>
      </c>
      <c r="E152" t="s">
        <v>687</v>
      </c>
      <c r="F152" t="s">
        <v>688</v>
      </c>
      <c r="G152" t="s">
        <v>44</v>
      </c>
      <c r="H152" t="s">
        <v>45</v>
      </c>
      <c r="I152" t="s">
        <v>60</v>
      </c>
      <c r="J152" t="s">
        <v>271</v>
      </c>
      <c r="K152" t="s">
        <v>48</v>
      </c>
      <c r="L152" s="3">
        <v>5214317</v>
      </c>
      <c r="M152" s="4">
        <v>6214324</v>
      </c>
      <c r="N152" s="4">
        <v>-1000007</v>
      </c>
      <c r="O152" t="s">
        <v>668</v>
      </c>
      <c r="P152" t="s">
        <v>594</v>
      </c>
      <c r="Q152" t="s">
        <v>51</v>
      </c>
      <c r="R152">
        <v>0</v>
      </c>
      <c r="S152">
        <v>0</v>
      </c>
      <c r="T152">
        <v>1</v>
      </c>
      <c r="U152">
        <v>0</v>
      </c>
      <c r="V152">
        <v>0</v>
      </c>
      <c r="W152">
        <v>0</v>
      </c>
      <c r="X152">
        <v>115</v>
      </c>
      <c r="Y152">
        <v>-1</v>
      </c>
      <c r="Z152" t="s">
        <v>52</v>
      </c>
      <c r="AA152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5214317</v>
      </c>
      <c r="AB152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6214324</v>
      </c>
      <c r="AC152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-1000007</v>
      </c>
      <c r="AD152" s="5">
        <f>VALUE(FIXED((SLEP[[#This Row],[EjecutadoCLP]]/SLEP[[#This Row],[MontoCLP]]),4,TRUE))</f>
        <v>1.1918</v>
      </c>
      <c r="AE152" s="1">
        <f>IF(SLEP[[#This Row],[Termino]]=0,DATE(1992,10,11),SLEP[[#This Row],[Termino]]-SLEP[[#This Row],[Días de vigencia]])</f>
        <v>33773</v>
      </c>
      <c r="AF152" s="1">
        <f>IF(SLEP[[#This Row],[Días restantes]]&lt;1,DATE(1992,10,11),DATE(2025,8,8)+SLEP[[#This Row],[Días restantes]])</f>
        <v>33888</v>
      </c>
      <c r="AG152">
        <f ca="1">IF(SLEP[[#This Row],[Termino]]=0,0,SLEP[[#This Row],[Termino]]-TODAY())</f>
        <v>-12071</v>
      </c>
      <c r="AH152" s="7" t="str">
        <f ca="1">IF(SLEP[[#This Row],[Dias]]&gt;0,"Vigente","Vencido")</f>
        <v>Vencido</v>
      </c>
      <c r="AI152" t="str">
        <f>_xlfn.XLOOKUP(SLEP[[#This Row],[Source.Name]],Tabla3[Nombre archivo],Tabla3[BASESLEP],"N/A",0,1)</f>
        <v>Andalién Sur</v>
      </c>
      <c r="AJ152" t="s">
        <v>856</v>
      </c>
    </row>
    <row r="153" spans="1:36" x14ac:dyDescent="0.3">
      <c r="A153" t="s">
        <v>265</v>
      </c>
      <c r="B153" t="s">
        <v>690</v>
      </c>
      <c r="C153" t="s">
        <v>664</v>
      </c>
      <c r="D153" t="s">
        <v>665</v>
      </c>
      <c r="E153" t="s">
        <v>448</v>
      </c>
      <c r="F153" t="s">
        <v>449</v>
      </c>
      <c r="G153" t="s">
        <v>44</v>
      </c>
      <c r="H153" t="s">
        <v>45</v>
      </c>
      <c r="I153" t="s">
        <v>60</v>
      </c>
      <c r="J153" t="s">
        <v>271</v>
      </c>
      <c r="K153" t="s">
        <v>48</v>
      </c>
      <c r="L153" s="3">
        <v>10364540</v>
      </c>
      <c r="M153" s="4">
        <v>12352260</v>
      </c>
      <c r="N153" s="4">
        <v>-1987720</v>
      </c>
      <c r="O153" t="s">
        <v>668</v>
      </c>
      <c r="P153" t="s">
        <v>594</v>
      </c>
      <c r="Q153" t="s">
        <v>51</v>
      </c>
      <c r="R153">
        <v>0</v>
      </c>
      <c r="S153">
        <v>0</v>
      </c>
      <c r="T153">
        <v>1</v>
      </c>
      <c r="U153">
        <v>0</v>
      </c>
      <c r="V153">
        <v>0</v>
      </c>
      <c r="W153">
        <v>0</v>
      </c>
      <c r="X153">
        <v>115</v>
      </c>
      <c r="Y153">
        <v>-1</v>
      </c>
      <c r="Z153" t="s">
        <v>52</v>
      </c>
      <c r="AA153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10364540</v>
      </c>
      <c r="AB153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12352260</v>
      </c>
      <c r="AC153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-1987720</v>
      </c>
      <c r="AD153" s="5">
        <f>VALUE(FIXED((SLEP[[#This Row],[EjecutadoCLP]]/SLEP[[#This Row],[MontoCLP]]),4,TRUE))</f>
        <v>1.1918</v>
      </c>
      <c r="AE153" s="1">
        <f>IF(SLEP[[#This Row],[Termino]]=0,DATE(1992,10,11),SLEP[[#This Row],[Termino]]-SLEP[[#This Row],[Días de vigencia]])</f>
        <v>33773</v>
      </c>
      <c r="AF153" s="1">
        <f>IF(SLEP[[#This Row],[Días restantes]]&lt;1,DATE(1992,10,11),DATE(2025,8,8)+SLEP[[#This Row],[Días restantes]])</f>
        <v>33888</v>
      </c>
      <c r="AG153">
        <f ca="1">IF(SLEP[[#This Row],[Termino]]=0,0,SLEP[[#This Row],[Termino]]-TODAY())</f>
        <v>-12071</v>
      </c>
      <c r="AH153" s="7" t="str">
        <f ca="1">IF(SLEP[[#This Row],[Dias]]&gt;0,"Vigente","Vencido")</f>
        <v>Vencido</v>
      </c>
      <c r="AI153" t="str">
        <f>_xlfn.XLOOKUP(SLEP[[#This Row],[Source.Name]],Tabla3[Nombre archivo],Tabla3[BASESLEP],"N/A",0,1)</f>
        <v>Andalién Sur</v>
      </c>
      <c r="AJ153" t="s">
        <v>861</v>
      </c>
    </row>
    <row r="154" spans="1:36" x14ac:dyDescent="0.3">
      <c r="A154" t="s">
        <v>265</v>
      </c>
      <c r="B154" t="s">
        <v>692</v>
      </c>
      <c r="C154" t="s">
        <v>671</v>
      </c>
      <c r="D154" t="s">
        <v>672</v>
      </c>
      <c r="E154" t="s">
        <v>693</v>
      </c>
      <c r="F154" t="s">
        <v>694</v>
      </c>
      <c r="G154" t="s">
        <v>44</v>
      </c>
      <c r="H154" t="s">
        <v>45</v>
      </c>
      <c r="I154" t="s">
        <v>60</v>
      </c>
      <c r="J154" t="s">
        <v>271</v>
      </c>
      <c r="K154" t="s">
        <v>48</v>
      </c>
      <c r="L154" s="3">
        <v>17020000</v>
      </c>
      <c r="M154" s="4">
        <v>15548000</v>
      </c>
      <c r="N154" s="4">
        <v>1472000</v>
      </c>
      <c r="O154" t="s">
        <v>668</v>
      </c>
      <c r="P154" t="s">
        <v>513</v>
      </c>
      <c r="Q154" t="s">
        <v>51</v>
      </c>
      <c r="R154">
        <v>0</v>
      </c>
      <c r="S154">
        <v>0</v>
      </c>
      <c r="T154">
        <v>1</v>
      </c>
      <c r="U154">
        <v>0</v>
      </c>
      <c r="V154">
        <v>0</v>
      </c>
      <c r="W154">
        <v>0</v>
      </c>
      <c r="X154">
        <v>301</v>
      </c>
      <c r="Y154">
        <v>-1</v>
      </c>
      <c r="Z154" t="s">
        <v>52</v>
      </c>
      <c r="AA154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17020000</v>
      </c>
      <c r="AB154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15548000</v>
      </c>
      <c r="AC154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1472000</v>
      </c>
      <c r="AD154" s="5">
        <f>VALUE(FIXED((SLEP[[#This Row],[EjecutadoCLP]]/SLEP[[#This Row],[MontoCLP]]),4,TRUE))</f>
        <v>0.91349999999999998</v>
      </c>
      <c r="AE154" s="1">
        <f>IF(SLEP[[#This Row],[Termino]]=0,DATE(1992,10,11),SLEP[[#This Row],[Termino]]-SLEP[[#This Row],[Días de vigencia]])</f>
        <v>33587</v>
      </c>
      <c r="AF154" s="1">
        <f>IF(SLEP[[#This Row],[Días restantes]]&lt;1,DATE(1992,10,11),DATE(2025,8,8)+SLEP[[#This Row],[Días restantes]])</f>
        <v>33888</v>
      </c>
      <c r="AG154">
        <f ca="1">IF(SLEP[[#This Row],[Termino]]=0,0,SLEP[[#This Row],[Termino]]-TODAY())</f>
        <v>-12071</v>
      </c>
      <c r="AH154" s="7" t="str">
        <f ca="1">IF(SLEP[[#This Row],[Dias]]&gt;0,"Vigente","Vencido")</f>
        <v>Vencido</v>
      </c>
      <c r="AI154" t="str">
        <f>_xlfn.XLOOKUP(SLEP[[#This Row],[Source.Name]],Tabla3[Nombre archivo],Tabla3[BASESLEP],"N/A",0,1)</f>
        <v>Andalién Sur</v>
      </c>
      <c r="AJ154" t="s">
        <v>868</v>
      </c>
    </row>
    <row r="155" spans="1:36" x14ac:dyDescent="0.3">
      <c r="A155" t="s">
        <v>265</v>
      </c>
      <c r="B155" t="s">
        <v>696</v>
      </c>
      <c r="C155" t="s">
        <v>671</v>
      </c>
      <c r="D155" t="s">
        <v>672</v>
      </c>
      <c r="E155" t="s">
        <v>411</v>
      </c>
      <c r="F155" t="s">
        <v>412</v>
      </c>
      <c r="G155" t="s">
        <v>44</v>
      </c>
      <c r="H155" t="s">
        <v>45</v>
      </c>
      <c r="I155" t="s">
        <v>60</v>
      </c>
      <c r="J155" t="s">
        <v>271</v>
      </c>
      <c r="K155" t="s">
        <v>48</v>
      </c>
      <c r="L155" s="3">
        <v>49210000</v>
      </c>
      <c r="M155" s="4">
        <v>45295000</v>
      </c>
      <c r="N155" s="4">
        <v>3915000</v>
      </c>
      <c r="O155" t="s">
        <v>668</v>
      </c>
      <c r="P155" t="s">
        <v>513</v>
      </c>
      <c r="Q155" t="s">
        <v>51</v>
      </c>
      <c r="R155">
        <v>0</v>
      </c>
      <c r="S155">
        <v>0</v>
      </c>
      <c r="T155">
        <v>1</v>
      </c>
      <c r="U155">
        <v>0</v>
      </c>
      <c r="V155">
        <v>0</v>
      </c>
      <c r="W155">
        <v>0</v>
      </c>
      <c r="X155">
        <v>301</v>
      </c>
      <c r="Y155">
        <v>-1</v>
      </c>
      <c r="Z155" t="s">
        <v>52</v>
      </c>
      <c r="AA155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49210000</v>
      </c>
      <c r="AB155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45295000</v>
      </c>
      <c r="AC155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3915000</v>
      </c>
      <c r="AD155" s="5">
        <f>VALUE(FIXED((SLEP[[#This Row],[EjecutadoCLP]]/SLEP[[#This Row],[MontoCLP]]),4,TRUE))</f>
        <v>0.9204</v>
      </c>
      <c r="AE155" s="1">
        <f>IF(SLEP[[#This Row],[Termino]]=0,DATE(1992,10,11),SLEP[[#This Row],[Termino]]-SLEP[[#This Row],[Días de vigencia]])</f>
        <v>33587</v>
      </c>
      <c r="AF155" s="1">
        <f>IF(SLEP[[#This Row],[Días restantes]]&lt;1,DATE(1992,10,11),DATE(2025,8,8)+SLEP[[#This Row],[Días restantes]])</f>
        <v>33888</v>
      </c>
      <c r="AG155">
        <f ca="1">IF(SLEP[[#This Row],[Termino]]=0,0,SLEP[[#This Row],[Termino]]-TODAY())</f>
        <v>-12071</v>
      </c>
      <c r="AH155" s="7" t="str">
        <f ca="1">IF(SLEP[[#This Row],[Dias]]&gt;0,"Vigente","Vencido")</f>
        <v>Vencido</v>
      </c>
      <c r="AI155" t="str">
        <f>_xlfn.XLOOKUP(SLEP[[#This Row],[Source.Name]],Tabla3[Nombre archivo],Tabla3[BASESLEP],"N/A",0,1)</f>
        <v>Andalién Sur</v>
      </c>
      <c r="AJ155" t="s">
        <v>873</v>
      </c>
    </row>
    <row r="156" spans="1:36" x14ac:dyDescent="0.3">
      <c r="A156" t="s">
        <v>265</v>
      </c>
      <c r="B156" t="s">
        <v>698</v>
      </c>
      <c r="C156" t="s">
        <v>664</v>
      </c>
      <c r="D156" t="s">
        <v>665</v>
      </c>
      <c r="E156" t="s">
        <v>699</v>
      </c>
      <c r="F156" t="s">
        <v>700</v>
      </c>
      <c r="G156" t="s">
        <v>44</v>
      </c>
      <c r="H156" t="s">
        <v>45</v>
      </c>
      <c r="I156" t="s">
        <v>60</v>
      </c>
      <c r="J156" t="s">
        <v>271</v>
      </c>
      <c r="K156" t="s">
        <v>48</v>
      </c>
      <c r="L156" s="3">
        <v>5214317</v>
      </c>
      <c r="M156" s="4">
        <v>6214324</v>
      </c>
      <c r="N156" s="4">
        <v>-1000007</v>
      </c>
      <c r="O156" t="s">
        <v>668</v>
      </c>
      <c r="P156" t="s">
        <v>594</v>
      </c>
      <c r="Q156" t="s">
        <v>51</v>
      </c>
      <c r="R156">
        <v>0</v>
      </c>
      <c r="S156">
        <v>0</v>
      </c>
      <c r="T156">
        <v>1</v>
      </c>
      <c r="U156">
        <v>0</v>
      </c>
      <c r="V156">
        <v>0</v>
      </c>
      <c r="W156">
        <v>0</v>
      </c>
      <c r="X156">
        <v>115</v>
      </c>
      <c r="Y156">
        <v>-1</v>
      </c>
      <c r="Z156" t="s">
        <v>52</v>
      </c>
      <c r="AA156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5214317</v>
      </c>
      <c r="AB156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6214324</v>
      </c>
      <c r="AC156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-1000007</v>
      </c>
      <c r="AD156" s="5">
        <f>VALUE(FIXED((SLEP[[#This Row],[EjecutadoCLP]]/SLEP[[#This Row],[MontoCLP]]),4,TRUE))</f>
        <v>1.1918</v>
      </c>
      <c r="AE156" s="1">
        <f>IF(SLEP[[#This Row],[Termino]]=0,DATE(1992,10,11),SLEP[[#This Row],[Termino]]-SLEP[[#This Row],[Días de vigencia]])</f>
        <v>33773</v>
      </c>
      <c r="AF156" s="1">
        <f>IF(SLEP[[#This Row],[Días restantes]]&lt;1,DATE(1992,10,11),DATE(2025,8,8)+SLEP[[#This Row],[Días restantes]])</f>
        <v>33888</v>
      </c>
      <c r="AG156">
        <f ca="1">IF(SLEP[[#This Row],[Termino]]=0,0,SLEP[[#This Row],[Termino]]-TODAY())</f>
        <v>-12071</v>
      </c>
      <c r="AH156" s="7" t="str">
        <f ca="1">IF(SLEP[[#This Row],[Dias]]&gt;0,"Vigente","Vencido")</f>
        <v>Vencido</v>
      </c>
      <c r="AI156" t="str">
        <f>_xlfn.XLOOKUP(SLEP[[#This Row],[Source.Name]],Tabla3[Nombre archivo],Tabla3[BASESLEP],"N/A",0,1)</f>
        <v>Andalién Sur</v>
      </c>
      <c r="AJ156" t="s">
        <v>878</v>
      </c>
    </row>
    <row r="157" spans="1:36" x14ac:dyDescent="0.3">
      <c r="A157" t="s">
        <v>265</v>
      </c>
      <c r="B157" t="s">
        <v>702</v>
      </c>
      <c r="C157" t="s">
        <v>671</v>
      </c>
      <c r="D157" t="s">
        <v>672</v>
      </c>
      <c r="E157" t="s">
        <v>393</v>
      </c>
      <c r="F157" t="s">
        <v>394</v>
      </c>
      <c r="G157" t="s">
        <v>44</v>
      </c>
      <c r="H157" t="s">
        <v>45</v>
      </c>
      <c r="I157" t="s">
        <v>60</v>
      </c>
      <c r="J157" t="s">
        <v>271</v>
      </c>
      <c r="K157" t="s">
        <v>48</v>
      </c>
      <c r="L157" s="3">
        <v>58275000</v>
      </c>
      <c r="M157" s="4">
        <v>55370000</v>
      </c>
      <c r="N157" s="4">
        <v>2905000</v>
      </c>
      <c r="O157" t="s">
        <v>668</v>
      </c>
      <c r="P157" t="s">
        <v>513</v>
      </c>
      <c r="Q157" t="s">
        <v>51</v>
      </c>
      <c r="R157">
        <v>0</v>
      </c>
      <c r="S157">
        <v>0</v>
      </c>
      <c r="T157">
        <v>1</v>
      </c>
      <c r="U157">
        <v>0</v>
      </c>
      <c r="V157">
        <v>0</v>
      </c>
      <c r="W157">
        <v>0</v>
      </c>
      <c r="X157">
        <v>301</v>
      </c>
      <c r="Y157">
        <v>-1</v>
      </c>
      <c r="Z157" t="s">
        <v>52</v>
      </c>
      <c r="AA157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58275000</v>
      </c>
      <c r="AB157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55370000</v>
      </c>
      <c r="AC157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2905000</v>
      </c>
      <c r="AD157" s="5">
        <f>VALUE(FIXED((SLEP[[#This Row],[EjecutadoCLP]]/SLEP[[#This Row],[MontoCLP]]),4,TRUE))</f>
        <v>0.95020000000000004</v>
      </c>
      <c r="AE157" s="1">
        <f>IF(SLEP[[#This Row],[Termino]]=0,DATE(1992,10,11),SLEP[[#This Row],[Termino]]-SLEP[[#This Row],[Días de vigencia]])</f>
        <v>33587</v>
      </c>
      <c r="AF157" s="1">
        <f>IF(SLEP[[#This Row],[Días restantes]]&lt;1,DATE(1992,10,11),DATE(2025,8,8)+SLEP[[#This Row],[Días restantes]])</f>
        <v>33888</v>
      </c>
      <c r="AG157">
        <f ca="1">IF(SLEP[[#This Row],[Termino]]=0,0,SLEP[[#This Row],[Termino]]-TODAY())</f>
        <v>-12071</v>
      </c>
      <c r="AH157" s="7" t="str">
        <f ca="1">IF(SLEP[[#This Row],[Dias]]&gt;0,"Vigente","Vencido")</f>
        <v>Vencido</v>
      </c>
      <c r="AI157" t="str">
        <f>_xlfn.XLOOKUP(SLEP[[#This Row],[Source.Name]],Tabla3[Nombre archivo],Tabla3[BASESLEP],"N/A",0,1)</f>
        <v>Andalién Sur</v>
      </c>
      <c r="AJ157" t="s">
        <v>885</v>
      </c>
    </row>
    <row r="158" spans="1:36" x14ac:dyDescent="0.3">
      <c r="A158" t="s">
        <v>265</v>
      </c>
      <c r="B158" t="s">
        <v>704</v>
      </c>
      <c r="C158" t="s">
        <v>671</v>
      </c>
      <c r="D158" t="s">
        <v>672</v>
      </c>
      <c r="E158" t="s">
        <v>405</v>
      </c>
      <c r="F158" t="s">
        <v>406</v>
      </c>
      <c r="G158" t="s">
        <v>44</v>
      </c>
      <c r="H158" t="s">
        <v>45</v>
      </c>
      <c r="I158" t="s">
        <v>60</v>
      </c>
      <c r="J158" t="s">
        <v>271</v>
      </c>
      <c r="K158" t="s">
        <v>48</v>
      </c>
      <c r="L158" s="3">
        <v>19425000</v>
      </c>
      <c r="M158" s="4">
        <v>18270000</v>
      </c>
      <c r="N158" s="4">
        <v>1155000</v>
      </c>
      <c r="O158" t="s">
        <v>668</v>
      </c>
      <c r="P158" t="s">
        <v>513</v>
      </c>
      <c r="Q158" t="s">
        <v>51</v>
      </c>
      <c r="R158">
        <v>0</v>
      </c>
      <c r="S158">
        <v>0</v>
      </c>
      <c r="T158">
        <v>1</v>
      </c>
      <c r="U158">
        <v>0</v>
      </c>
      <c r="V158">
        <v>0</v>
      </c>
      <c r="W158">
        <v>0</v>
      </c>
      <c r="X158">
        <v>301</v>
      </c>
      <c r="Y158">
        <v>-1</v>
      </c>
      <c r="Z158" t="s">
        <v>52</v>
      </c>
      <c r="AA158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19425000</v>
      </c>
      <c r="AB158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18270000</v>
      </c>
      <c r="AC158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1155000</v>
      </c>
      <c r="AD158" s="5">
        <f>VALUE(FIXED((SLEP[[#This Row],[EjecutadoCLP]]/SLEP[[#This Row],[MontoCLP]]),4,TRUE))</f>
        <v>0.9405</v>
      </c>
      <c r="AE158" s="1">
        <f>IF(SLEP[[#This Row],[Termino]]=0,DATE(1992,10,11),SLEP[[#This Row],[Termino]]-SLEP[[#This Row],[Días de vigencia]])</f>
        <v>33587</v>
      </c>
      <c r="AF158" s="1">
        <f>IF(SLEP[[#This Row],[Días restantes]]&lt;1,DATE(1992,10,11),DATE(2025,8,8)+SLEP[[#This Row],[Días restantes]])</f>
        <v>33888</v>
      </c>
      <c r="AG158">
        <f ca="1">IF(SLEP[[#This Row],[Termino]]=0,0,SLEP[[#This Row],[Termino]]-TODAY())</f>
        <v>-12071</v>
      </c>
      <c r="AH158" s="7" t="str">
        <f ca="1">IF(SLEP[[#This Row],[Dias]]&gt;0,"Vigente","Vencido")</f>
        <v>Vencido</v>
      </c>
      <c r="AI158" t="str">
        <f>_xlfn.XLOOKUP(SLEP[[#This Row],[Source.Name]],Tabla3[Nombre archivo],Tabla3[BASESLEP],"N/A",0,1)</f>
        <v>Andalién Sur</v>
      </c>
      <c r="AJ158" t="s">
        <v>892</v>
      </c>
    </row>
    <row r="159" spans="1:36" x14ac:dyDescent="0.3">
      <c r="A159" t="s">
        <v>265</v>
      </c>
      <c r="B159" t="s">
        <v>706</v>
      </c>
      <c r="C159" t="s">
        <v>671</v>
      </c>
      <c r="D159" t="s">
        <v>672</v>
      </c>
      <c r="E159" t="s">
        <v>707</v>
      </c>
      <c r="F159" t="s">
        <v>708</v>
      </c>
      <c r="G159" t="s">
        <v>44</v>
      </c>
      <c r="H159" t="s">
        <v>45</v>
      </c>
      <c r="I159" t="s">
        <v>60</v>
      </c>
      <c r="J159" t="s">
        <v>271</v>
      </c>
      <c r="K159" t="s">
        <v>48</v>
      </c>
      <c r="L159" s="3">
        <v>30525000</v>
      </c>
      <c r="M159" s="4">
        <v>28215000</v>
      </c>
      <c r="N159" s="4">
        <v>2310000</v>
      </c>
      <c r="O159" t="s">
        <v>668</v>
      </c>
      <c r="P159" t="s">
        <v>513</v>
      </c>
      <c r="Q159" t="s">
        <v>51</v>
      </c>
      <c r="R159">
        <v>0</v>
      </c>
      <c r="S159">
        <v>0</v>
      </c>
      <c r="T159">
        <v>1</v>
      </c>
      <c r="U159">
        <v>0</v>
      </c>
      <c r="V159">
        <v>0</v>
      </c>
      <c r="W159">
        <v>0</v>
      </c>
      <c r="X159">
        <v>301</v>
      </c>
      <c r="Y159">
        <v>-1</v>
      </c>
      <c r="Z159" t="s">
        <v>52</v>
      </c>
      <c r="AA159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30525000</v>
      </c>
      <c r="AB159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28215000</v>
      </c>
      <c r="AC159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2310000</v>
      </c>
      <c r="AD159" s="5">
        <f>VALUE(FIXED((SLEP[[#This Row],[EjecutadoCLP]]/SLEP[[#This Row],[MontoCLP]]),4,TRUE))</f>
        <v>0.92430000000000001</v>
      </c>
      <c r="AE159" s="1">
        <f>IF(SLEP[[#This Row],[Termino]]=0,DATE(1992,10,11),SLEP[[#This Row],[Termino]]-SLEP[[#This Row],[Días de vigencia]])</f>
        <v>33587</v>
      </c>
      <c r="AF159" s="1">
        <f>IF(SLEP[[#This Row],[Días restantes]]&lt;1,DATE(1992,10,11),DATE(2025,8,8)+SLEP[[#This Row],[Días restantes]])</f>
        <v>33888</v>
      </c>
      <c r="AG159">
        <f ca="1">IF(SLEP[[#This Row],[Termino]]=0,0,SLEP[[#This Row],[Termino]]-TODAY())</f>
        <v>-12071</v>
      </c>
      <c r="AH159" s="7" t="str">
        <f ca="1">IF(SLEP[[#This Row],[Dias]]&gt;0,"Vigente","Vencido")</f>
        <v>Vencido</v>
      </c>
      <c r="AI159" t="str">
        <f>_xlfn.XLOOKUP(SLEP[[#This Row],[Source.Name]],Tabla3[Nombre archivo],Tabla3[BASESLEP],"N/A",0,1)</f>
        <v>Andalién Sur</v>
      </c>
      <c r="AJ159" t="s">
        <v>897</v>
      </c>
    </row>
    <row r="160" spans="1:36" x14ac:dyDescent="0.3">
      <c r="A160" t="s">
        <v>265</v>
      </c>
      <c r="B160" t="s">
        <v>710</v>
      </c>
      <c r="C160" t="s">
        <v>671</v>
      </c>
      <c r="D160" t="s">
        <v>672</v>
      </c>
      <c r="E160" t="s">
        <v>397</v>
      </c>
      <c r="F160" t="s">
        <v>398</v>
      </c>
      <c r="G160" t="s">
        <v>44</v>
      </c>
      <c r="H160" t="s">
        <v>45</v>
      </c>
      <c r="I160" t="s">
        <v>60</v>
      </c>
      <c r="J160" t="s">
        <v>271</v>
      </c>
      <c r="K160" t="s">
        <v>48</v>
      </c>
      <c r="L160" s="3">
        <v>159100000</v>
      </c>
      <c r="M160" s="4">
        <v>146310000</v>
      </c>
      <c r="N160" s="4">
        <v>12790000</v>
      </c>
      <c r="O160" t="s">
        <v>485</v>
      </c>
      <c r="P160" t="s">
        <v>513</v>
      </c>
      <c r="Q160" t="s">
        <v>51</v>
      </c>
      <c r="R160">
        <v>0</v>
      </c>
      <c r="S160">
        <v>0</v>
      </c>
      <c r="T160">
        <v>1</v>
      </c>
      <c r="U160">
        <v>0</v>
      </c>
      <c r="V160">
        <v>0</v>
      </c>
      <c r="W160">
        <v>0</v>
      </c>
      <c r="X160">
        <v>302</v>
      </c>
      <c r="Y160">
        <v>-1</v>
      </c>
      <c r="Z160" t="s">
        <v>52</v>
      </c>
      <c r="AA160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159100000</v>
      </c>
      <c r="AB160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146310000</v>
      </c>
      <c r="AC160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12790000</v>
      </c>
      <c r="AD160" s="5">
        <f>VALUE(FIXED((SLEP[[#This Row],[EjecutadoCLP]]/SLEP[[#This Row],[MontoCLP]]),4,TRUE))</f>
        <v>0.91959999999999997</v>
      </c>
      <c r="AE160" s="1">
        <f>IF(SLEP[[#This Row],[Termino]]=0,DATE(1992,10,11),SLEP[[#This Row],[Termino]]-SLEP[[#This Row],[Días de vigencia]])</f>
        <v>33586</v>
      </c>
      <c r="AF160" s="1">
        <f>IF(SLEP[[#This Row],[Días restantes]]&lt;1,DATE(1992,10,11),DATE(2025,8,8)+SLEP[[#This Row],[Días restantes]])</f>
        <v>33888</v>
      </c>
      <c r="AG160">
        <f ca="1">IF(SLEP[[#This Row],[Termino]]=0,0,SLEP[[#This Row],[Termino]]-TODAY())</f>
        <v>-12071</v>
      </c>
      <c r="AH160" s="7" t="str">
        <f ca="1">IF(SLEP[[#This Row],[Dias]]&gt;0,"Vigente","Vencido")</f>
        <v>Vencido</v>
      </c>
      <c r="AI160" t="str">
        <f>_xlfn.XLOOKUP(SLEP[[#This Row],[Source.Name]],Tabla3[Nombre archivo],Tabla3[BASESLEP],"N/A",0,1)</f>
        <v>Andalién Sur</v>
      </c>
      <c r="AJ160" t="s">
        <v>900</v>
      </c>
    </row>
    <row r="161" spans="1:36" x14ac:dyDescent="0.3">
      <c r="A161" t="s">
        <v>265</v>
      </c>
      <c r="B161" t="s">
        <v>712</v>
      </c>
      <c r="C161" t="s">
        <v>713</v>
      </c>
      <c r="D161" t="s">
        <v>714</v>
      </c>
      <c r="E161" t="s">
        <v>286</v>
      </c>
      <c r="F161" t="s">
        <v>287</v>
      </c>
      <c r="G161" t="s">
        <v>44</v>
      </c>
      <c r="H161" t="s">
        <v>45</v>
      </c>
      <c r="I161" t="s">
        <v>60</v>
      </c>
      <c r="J161" t="s">
        <v>271</v>
      </c>
      <c r="K161" t="s">
        <v>48</v>
      </c>
      <c r="L161" s="3">
        <v>548884527</v>
      </c>
      <c r="M161" s="4">
        <v>548884525</v>
      </c>
      <c r="N161" s="4">
        <v>2</v>
      </c>
      <c r="O161" t="s">
        <v>715</v>
      </c>
      <c r="P161" t="s">
        <v>255</v>
      </c>
      <c r="Q161" t="s">
        <v>51</v>
      </c>
      <c r="R161">
        <v>0</v>
      </c>
      <c r="S161">
        <v>0</v>
      </c>
      <c r="T161">
        <v>3</v>
      </c>
      <c r="U161">
        <v>0</v>
      </c>
      <c r="V161">
        <v>0</v>
      </c>
      <c r="W161">
        <v>0</v>
      </c>
      <c r="X161">
        <v>230</v>
      </c>
      <c r="Y161">
        <v>-1</v>
      </c>
      <c r="Z161" t="s">
        <v>65</v>
      </c>
      <c r="AA161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548884527</v>
      </c>
      <c r="AB161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548884525</v>
      </c>
      <c r="AC161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2</v>
      </c>
      <c r="AD161" s="5">
        <f>VALUE(FIXED((SLEP[[#This Row],[EjecutadoCLP]]/SLEP[[#This Row],[MontoCLP]]),4,TRUE))</f>
        <v>1</v>
      </c>
      <c r="AE161" s="1">
        <f>IF(SLEP[[#This Row],[Termino]]=0,DATE(1992,10,11),SLEP[[#This Row],[Termino]]-SLEP[[#This Row],[Días de vigencia]])</f>
        <v>33658</v>
      </c>
      <c r="AF161" s="1">
        <f>IF(SLEP[[#This Row],[Días restantes]]&lt;1,DATE(1992,10,11),DATE(2025,8,8)+SLEP[[#This Row],[Días restantes]])</f>
        <v>33888</v>
      </c>
      <c r="AG161">
        <f ca="1">IF(SLEP[[#This Row],[Termino]]=0,0,SLEP[[#This Row],[Termino]]-TODAY())</f>
        <v>-12071</v>
      </c>
      <c r="AH161" s="7" t="str">
        <f ca="1">IF(SLEP[[#This Row],[Dias]]&gt;0,"Vigente","Vencido")</f>
        <v>Vencido</v>
      </c>
      <c r="AI161" t="str">
        <f>_xlfn.XLOOKUP(SLEP[[#This Row],[Source.Name]],Tabla3[Nombre archivo],Tabla3[BASESLEP],"N/A",0,1)</f>
        <v>Andalién Sur</v>
      </c>
      <c r="AJ161" t="s">
        <v>908</v>
      </c>
    </row>
    <row r="162" spans="1:36" x14ac:dyDescent="0.3">
      <c r="A162" t="s">
        <v>265</v>
      </c>
      <c r="B162" t="s">
        <v>717</v>
      </c>
      <c r="C162" t="s">
        <v>718</v>
      </c>
      <c r="D162" t="s">
        <v>719</v>
      </c>
      <c r="E162" t="s">
        <v>720</v>
      </c>
      <c r="F162" t="s">
        <v>721</v>
      </c>
      <c r="G162" t="s">
        <v>44</v>
      </c>
      <c r="H162" t="s">
        <v>178</v>
      </c>
      <c r="I162" t="s">
        <v>207</v>
      </c>
      <c r="J162" t="s">
        <v>271</v>
      </c>
      <c r="K162" t="s">
        <v>48</v>
      </c>
      <c r="L162" s="3">
        <v>25000000</v>
      </c>
      <c r="M162" s="4">
        <v>16262828</v>
      </c>
      <c r="N162" s="4">
        <v>8737172</v>
      </c>
      <c r="O162" t="s">
        <v>668</v>
      </c>
      <c r="P162" t="s">
        <v>486</v>
      </c>
      <c r="Q162" t="s">
        <v>64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730</v>
      </c>
      <c r="Y162">
        <v>68</v>
      </c>
      <c r="Z162" t="s">
        <v>65</v>
      </c>
      <c r="AA162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25000000</v>
      </c>
      <c r="AB162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16262828</v>
      </c>
      <c r="AC162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8737172</v>
      </c>
      <c r="AD162" s="5">
        <f>VALUE(FIXED((SLEP[[#This Row],[EjecutadoCLP]]/SLEP[[#This Row],[MontoCLP]]),4,TRUE))</f>
        <v>0.65049999999999997</v>
      </c>
      <c r="AE162" s="1">
        <f>IF(SLEP[[#This Row],[Termino]]=0,DATE(1992,10,11),SLEP[[#This Row],[Termino]]-SLEP[[#This Row],[Días de vigencia]])</f>
        <v>45215</v>
      </c>
      <c r="AF162" s="1">
        <f>IF(SLEP[[#This Row],[Días restantes]]&lt;1,DATE(1992,10,11),DATE(2025,8,8)+SLEP[[#This Row],[Días restantes]])</f>
        <v>45945</v>
      </c>
      <c r="AG162">
        <f ca="1">IF(SLEP[[#This Row],[Termino]]=0,0,SLEP[[#This Row],[Termino]]-TODAY())</f>
        <v>-14</v>
      </c>
      <c r="AH162" s="7" t="str">
        <f ca="1">IF(SLEP[[#This Row],[Dias]]&gt;0,"Vigente","Vencido")</f>
        <v>Vencido</v>
      </c>
      <c r="AI162" t="str">
        <f>_xlfn.XLOOKUP(SLEP[[#This Row],[Source.Name]],Tabla3[Nombre archivo],Tabla3[BASESLEP],"N/A",0,1)</f>
        <v>Andalién Sur</v>
      </c>
      <c r="AJ162" t="s">
        <v>912</v>
      </c>
    </row>
    <row r="163" spans="1:36" x14ac:dyDescent="0.3">
      <c r="A163" t="s">
        <v>265</v>
      </c>
      <c r="B163" t="s">
        <v>723</v>
      </c>
      <c r="C163" t="s">
        <v>724</v>
      </c>
      <c r="D163" t="s">
        <v>725</v>
      </c>
      <c r="E163" t="s">
        <v>726</v>
      </c>
      <c r="F163" t="s">
        <v>727</v>
      </c>
      <c r="G163" t="s">
        <v>44</v>
      </c>
      <c r="H163" t="s">
        <v>45</v>
      </c>
      <c r="I163" t="s">
        <v>60</v>
      </c>
      <c r="J163" t="s">
        <v>271</v>
      </c>
      <c r="K163" t="s">
        <v>48</v>
      </c>
      <c r="L163" s="3">
        <v>19800000</v>
      </c>
      <c r="M163" s="4">
        <v>19800000</v>
      </c>
      <c r="N163" s="4">
        <v>0</v>
      </c>
      <c r="O163" t="s">
        <v>728</v>
      </c>
      <c r="P163" t="s">
        <v>526</v>
      </c>
      <c r="Q163" t="s">
        <v>51</v>
      </c>
      <c r="R163">
        <v>0</v>
      </c>
      <c r="S163">
        <v>0</v>
      </c>
      <c r="T163">
        <v>1</v>
      </c>
      <c r="U163">
        <v>0</v>
      </c>
      <c r="V163">
        <v>0</v>
      </c>
      <c r="W163">
        <v>0</v>
      </c>
      <c r="X163">
        <v>366</v>
      </c>
      <c r="Y163">
        <v>-1</v>
      </c>
      <c r="Z163" t="s">
        <v>52</v>
      </c>
      <c r="AA163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19800000</v>
      </c>
      <c r="AB163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19800000</v>
      </c>
      <c r="AC163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0</v>
      </c>
      <c r="AD163" s="5">
        <f>VALUE(FIXED((SLEP[[#This Row],[EjecutadoCLP]]/SLEP[[#This Row],[MontoCLP]]),4,TRUE))</f>
        <v>1</v>
      </c>
      <c r="AE163" s="1">
        <f>IF(SLEP[[#This Row],[Termino]]=0,DATE(1992,10,11),SLEP[[#This Row],[Termino]]-SLEP[[#This Row],[Días de vigencia]])</f>
        <v>33522</v>
      </c>
      <c r="AF163" s="1">
        <f>IF(SLEP[[#This Row],[Días restantes]]&lt;1,DATE(1992,10,11),DATE(2025,8,8)+SLEP[[#This Row],[Días restantes]])</f>
        <v>33888</v>
      </c>
      <c r="AG163">
        <f ca="1">IF(SLEP[[#This Row],[Termino]]=0,0,SLEP[[#This Row],[Termino]]-TODAY())</f>
        <v>-12071</v>
      </c>
      <c r="AH163" s="7" t="str">
        <f ca="1">IF(SLEP[[#This Row],[Dias]]&gt;0,"Vigente","Vencido")</f>
        <v>Vencido</v>
      </c>
      <c r="AI163" t="str">
        <f>_xlfn.XLOOKUP(SLEP[[#This Row],[Source.Name]],Tabla3[Nombre archivo],Tabla3[BASESLEP],"N/A",0,1)</f>
        <v>Andalién Sur</v>
      </c>
      <c r="AJ163" t="s">
        <v>916</v>
      </c>
    </row>
    <row r="164" spans="1:36" x14ac:dyDescent="0.3">
      <c r="A164" t="s">
        <v>265</v>
      </c>
      <c r="B164" t="s">
        <v>730</v>
      </c>
      <c r="C164" t="s">
        <v>731</v>
      </c>
      <c r="D164" t="s">
        <v>732</v>
      </c>
      <c r="E164" t="s">
        <v>733</v>
      </c>
      <c r="F164" t="s">
        <v>734</v>
      </c>
      <c r="G164" t="s">
        <v>74</v>
      </c>
      <c r="H164" t="s">
        <v>178</v>
      </c>
      <c r="I164" t="s">
        <v>533</v>
      </c>
      <c r="J164" t="s">
        <v>271</v>
      </c>
      <c r="K164" t="s">
        <v>48</v>
      </c>
      <c r="L164" s="3">
        <v>80503500</v>
      </c>
      <c r="M164" s="4">
        <v>80503500</v>
      </c>
      <c r="N164" s="4">
        <v>0</v>
      </c>
      <c r="O164" t="s">
        <v>735</v>
      </c>
      <c r="P164" t="s">
        <v>631</v>
      </c>
      <c r="Q164" t="s">
        <v>51</v>
      </c>
      <c r="R164">
        <v>0</v>
      </c>
      <c r="S164">
        <v>0</v>
      </c>
      <c r="T164">
        <v>1</v>
      </c>
      <c r="U164">
        <v>0</v>
      </c>
      <c r="V164">
        <v>0</v>
      </c>
      <c r="W164">
        <v>0</v>
      </c>
      <c r="X164">
        <v>62</v>
      </c>
      <c r="Y164">
        <v>-29</v>
      </c>
      <c r="Z164" t="s">
        <v>65</v>
      </c>
      <c r="AA164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80503500</v>
      </c>
      <c r="AB164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80503500</v>
      </c>
      <c r="AC164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0</v>
      </c>
      <c r="AD164" s="5">
        <f>VALUE(FIXED((SLEP[[#This Row],[EjecutadoCLP]]/SLEP[[#This Row],[MontoCLP]]),4,TRUE))</f>
        <v>1</v>
      </c>
      <c r="AE164" s="1">
        <f>IF(SLEP[[#This Row],[Termino]]=0,DATE(1992,10,11),SLEP[[#This Row],[Termino]]-SLEP[[#This Row],[Días de vigencia]])</f>
        <v>33826</v>
      </c>
      <c r="AF164" s="1">
        <f>IF(SLEP[[#This Row],[Días restantes]]&lt;1,DATE(1992,10,11),DATE(2025,8,8)+SLEP[[#This Row],[Días restantes]])</f>
        <v>33888</v>
      </c>
      <c r="AG164">
        <f ca="1">IF(SLEP[[#This Row],[Termino]]=0,0,SLEP[[#This Row],[Termino]]-TODAY())</f>
        <v>-12071</v>
      </c>
      <c r="AH164" s="7" t="str">
        <f ca="1">IF(SLEP[[#This Row],[Dias]]&gt;0,"Vigente","Vencido")</f>
        <v>Vencido</v>
      </c>
      <c r="AI164" t="str">
        <f>_xlfn.XLOOKUP(SLEP[[#This Row],[Source.Name]],Tabla3[Nombre archivo],Tabla3[BASESLEP],"N/A",0,1)</f>
        <v>Andalién Sur</v>
      </c>
      <c r="AJ164" t="s">
        <v>920</v>
      </c>
    </row>
    <row r="165" spans="1:36" x14ac:dyDescent="0.3">
      <c r="A165" t="s">
        <v>265</v>
      </c>
      <c r="B165" t="s">
        <v>737</v>
      </c>
      <c r="C165" t="s">
        <v>724</v>
      </c>
      <c r="D165" t="s">
        <v>725</v>
      </c>
      <c r="E165" t="s">
        <v>738</v>
      </c>
      <c r="F165" t="s">
        <v>739</v>
      </c>
      <c r="G165" t="s">
        <v>44</v>
      </c>
      <c r="H165" t="s">
        <v>45</v>
      </c>
      <c r="I165" t="s">
        <v>60</v>
      </c>
      <c r="J165" t="s">
        <v>271</v>
      </c>
      <c r="K165" t="s">
        <v>48</v>
      </c>
      <c r="L165" s="3">
        <v>9480000</v>
      </c>
      <c r="M165" s="4">
        <v>9480000</v>
      </c>
      <c r="N165" s="4">
        <v>0</v>
      </c>
      <c r="O165" t="s">
        <v>740</v>
      </c>
      <c r="P165" t="s">
        <v>545</v>
      </c>
      <c r="Q165" t="s">
        <v>51</v>
      </c>
      <c r="R165">
        <v>0</v>
      </c>
      <c r="S165">
        <v>0</v>
      </c>
      <c r="T165">
        <v>1</v>
      </c>
      <c r="U165">
        <v>0</v>
      </c>
      <c r="V165">
        <v>0</v>
      </c>
      <c r="W165">
        <v>0</v>
      </c>
      <c r="X165">
        <v>366</v>
      </c>
      <c r="Y165">
        <v>-1</v>
      </c>
      <c r="Z165" t="s">
        <v>52</v>
      </c>
      <c r="AA165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9480000</v>
      </c>
      <c r="AB165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9480000</v>
      </c>
      <c r="AC165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0</v>
      </c>
      <c r="AD165" s="5">
        <f>VALUE(FIXED((SLEP[[#This Row],[EjecutadoCLP]]/SLEP[[#This Row],[MontoCLP]]),4,TRUE))</f>
        <v>1</v>
      </c>
      <c r="AE165" s="1">
        <f>IF(SLEP[[#This Row],[Termino]]=0,DATE(1992,10,11),SLEP[[#This Row],[Termino]]-SLEP[[#This Row],[Días de vigencia]])</f>
        <v>33522</v>
      </c>
      <c r="AF165" s="1">
        <f>IF(SLEP[[#This Row],[Días restantes]]&lt;1,DATE(1992,10,11),DATE(2025,8,8)+SLEP[[#This Row],[Días restantes]])</f>
        <v>33888</v>
      </c>
      <c r="AG165">
        <f ca="1">IF(SLEP[[#This Row],[Termino]]=0,0,SLEP[[#This Row],[Termino]]-TODAY())</f>
        <v>-12071</v>
      </c>
      <c r="AH165" s="7" t="str">
        <f ca="1">IF(SLEP[[#This Row],[Dias]]&gt;0,"Vigente","Vencido")</f>
        <v>Vencido</v>
      </c>
      <c r="AI165" t="str">
        <f>_xlfn.XLOOKUP(SLEP[[#This Row],[Source.Name]],Tabla3[Nombre archivo],Tabla3[BASESLEP],"N/A",0,1)</f>
        <v>Andalién Sur</v>
      </c>
      <c r="AJ165" t="s">
        <v>922</v>
      </c>
    </row>
    <row r="166" spans="1:36" x14ac:dyDescent="0.3">
      <c r="A166" t="s">
        <v>265</v>
      </c>
      <c r="B166" t="s">
        <v>742</v>
      </c>
      <c r="C166" t="s">
        <v>724</v>
      </c>
      <c r="D166" t="s">
        <v>725</v>
      </c>
      <c r="E166" t="s">
        <v>743</v>
      </c>
      <c r="F166" t="s">
        <v>744</v>
      </c>
      <c r="G166" t="s">
        <v>44</v>
      </c>
      <c r="H166" t="s">
        <v>45</v>
      </c>
      <c r="I166" t="s">
        <v>60</v>
      </c>
      <c r="J166" t="s">
        <v>271</v>
      </c>
      <c r="K166" t="s">
        <v>48</v>
      </c>
      <c r="L166" s="3">
        <v>24840000</v>
      </c>
      <c r="M166" s="4">
        <v>24840000</v>
      </c>
      <c r="N166" s="4">
        <v>0</v>
      </c>
      <c r="O166" t="s">
        <v>745</v>
      </c>
      <c r="P166" t="s">
        <v>746</v>
      </c>
      <c r="Q166" t="s">
        <v>51</v>
      </c>
      <c r="R166">
        <v>0</v>
      </c>
      <c r="S166">
        <v>0</v>
      </c>
      <c r="T166">
        <v>1</v>
      </c>
      <c r="U166">
        <v>0</v>
      </c>
      <c r="V166">
        <v>0</v>
      </c>
      <c r="W166">
        <v>0</v>
      </c>
      <c r="X166">
        <v>365</v>
      </c>
      <c r="Y166">
        <v>-1</v>
      </c>
      <c r="Z166" t="s">
        <v>52</v>
      </c>
      <c r="AA166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24840000</v>
      </c>
      <c r="AB166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24840000</v>
      </c>
      <c r="AC166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0</v>
      </c>
      <c r="AD166" s="5">
        <f>VALUE(FIXED((SLEP[[#This Row],[EjecutadoCLP]]/SLEP[[#This Row],[MontoCLP]]),4,TRUE))</f>
        <v>1</v>
      </c>
      <c r="AE166" s="1">
        <f>IF(SLEP[[#This Row],[Termino]]=0,DATE(1992,10,11),SLEP[[#This Row],[Termino]]-SLEP[[#This Row],[Días de vigencia]])</f>
        <v>33523</v>
      </c>
      <c r="AF166" s="1">
        <f>IF(SLEP[[#This Row],[Días restantes]]&lt;1,DATE(1992,10,11),DATE(2025,8,8)+SLEP[[#This Row],[Días restantes]])</f>
        <v>33888</v>
      </c>
      <c r="AG166">
        <f ca="1">IF(SLEP[[#This Row],[Termino]]=0,0,SLEP[[#This Row],[Termino]]-TODAY())</f>
        <v>-12071</v>
      </c>
      <c r="AH166" s="7" t="str">
        <f ca="1">IF(SLEP[[#This Row],[Dias]]&gt;0,"Vigente","Vencido")</f>
        <v>Vencido</v>
      </c>
      <c r="AI166" t="str">
        <f>_xlfn.XLOOKUP(SLEP[[#This Row],[Source.Name]],Tabla3[Nombre archivo],Tabla3[BASESLEP],"N/A",0,1)</f>
        <v>Andalién Sur</v>
      </c>
      <c r="AJ166" t="s">
        <v>924</v>
      </c>
    </row>
    <row r="167" spans="1:36" x14ac:dyDescent="0.3">
      <c r="A167" t="s">
        <v>265</v>
      </c>
      <c r="B167" t="s">
        <v>748</v>
      </c>
      <c r="C167" t="s">
        <v>724</v>
      </c>
      <c r="D167" t="s">
        <v>725</v>
      </c>
      <c r="E167" t="s">
        <v>749</v>
      </c>
      <c r="F167" t="s">
        <v>750</v>
      </c>
      <c r="G167" t="s">
        <v>44</v>
      </c>
      <c r="H167" t="s">
        <v>45</v>
      </c>
      <c r="I167" t="s">
        <v>60</v>
      </c>
      <c r="J167" t="s">
        <v>271</v>
      </c>
      <c r="K167" t="s">
        <v>48</v>
      </c>
      <c r="L167" s="3">
        <v>24750000</v>
      </c>
      <c r="M167" s="4">
        <v>24749998</v>
      </c>
      <c r="N167" s="4">
        <v>2</v>
      </c>
      <c r="O167" t="s">
        <v>751</v>
      </c>
      <c r="P167" t="s">
        <v>746</v>
      </c>
      <c r="Q167" t="s">
        <v>51</v>
      </c>
      <c r="R167">
        <v>0</v>
      </c>
      <c r="S167">
        <v>0</v>
      </c>
      <c r="T167">
        <v>1</v>
      </c>
      <c r="U167">
        <v>0</v>
      </c>
      <c r="V167">
        <v>0</v>
      </c>
      <c r="W167">
        <v>0</v>
      </c>
      <c r="X167">
        <v>366</v>
      </c>
      <c r="Y167">
        <v>-1</v>
      </c>
      <c r="Z167" t="s">
        <v>52</v>
      </c>
      <c r="AA167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24750000</v>
      </c>
      <c r="AB167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24749998</v>
      </c>
      <c r="AC167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2</v>
      </c>
      <c r="AD167" s="5">
        <f>VALUE(FIXED((SLEP[[#This Row],[EjecutadoCLP]]/SLEP[[#This Row],[MontoCLP]]),4,TRUE))</f>
        <v>1</v>
      </c>
      <c r="AE167" s="1">
        <f>IF(SLEP[[#This Row],[Termino]]=0,DATE(1992,10,11),SLEP[[#This Row],[Termino]]-SLEP[[#This Row],[Días de vigencia]])</f>
        <v>33522</v>
      </c>
      <c r="AF167" s="1">
        <f>IF(SLEP[[#This Row],[Días restantes]]&lt;1,DATE(1992,10,11),DATE(2025,8,8)+SLEP[[#This Row],[Días restantes]])</f>
        <v>33888</v>
      </c>
      <c r="AG167">
        <f ca="1">IF(SLEP[[#This Row],[Termino]]=0,0,SLEP[[#This Row],[Termino]]-TODAY())</f>
        <v>-12071</v>
      </c>
      <c r="AH167" s="7" t="str">
        <f ca="1">IF(SLEP[[#This Row],[Dias]]&gt;0,"Vigente","Vencido")</f>
        <v>Vencido</v>
      </c>
      <c r="AI167" t="str">
        <f>_xlfn.XLOOKUP(SLEP[[#This Row],[Source.Name]],Tabla3[Nombre archivo],Tabla3[BASESLEP],"N/A",0,1)</f>
        <v>Andalién Sur</v>
      </c>
      <c r="AJ167" t="s">
        <v>926</v>
      </c>
    </row>
    <row r="168" spans="1:36" x14ac:dyDescent="0.3">
      <c r="A168" t="s">
        <v>265</v>
      </c>
      <c r="B168" t="s">
        <v>753</v>
      </c>
      <c r="C168" t="s">
        <v>754</v>
      </c>
      <c r="D168" t="s">
        <v>755</v>
      </c>
      <c r="E168" t="s">
        <v>756</v>
      </c>
      <c r="F168" t="s">
        <v>757</v>
      </c>
      <c r="G168" t="s">
        <v>74</v>
      </c>
      <c r="H168" t="s">
        <v>178</v>
      </c>
      <c r="I168" t="s">
        <v>484</v>
      </c>
      <c r="J168" t="s">
        <v>271</v>
      </c>
      <c r="K168" t="s">
        <v>48</v>
      </c>
      <c r="L168" s="3">
        <v>89745145</v>
      </c>
      <c r="M168" s="4">
        <v>89745145</v>
      </c>
      <c r="N168" s="4">
        <v>0</v>
      </c>
      <c r="O168" t="s">
        <v>758</v>
      </c>
      <c r="P168" t="s">
        <v>759</v>
      </c>
      <c r="Q168" t="s">
        <v>51</v>
      </c>
      <c r="R168">
        <v>0</v>
      </c>
      <c r="S168">
        <v>0</v>
      </c>
      <c r="T168">
        <v>1</v>
      </c>
      <c r="U168">
        <v>0</v>
      </c>
      <c r="V168">
        <v>0</v>
      </c>
      <c r="W168">
        <v>0</v>
      </c>
      <c r="X168">
        <v>35</v>
      </c>
      <c r="Y168">
        <v>1</v>
      </c>
      <c r="Z168" t="s">
        <v>52</v>
      </c>
      <c r="AA168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89745145</v>
      </c>
      <c r="AB168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89745145</v>
      </c>
      <c r="AC168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0</v>
      </c>
      <c r="AD168" s="5">
        <f>VALUE(FIXED((SLEP[[#This Row],[EjecutadoCLP]]/SLEP[[#This Row],[MontoCLP]]),4,TRUE))</f>
        <v>1</v>
      </c>
      <c r="AE168" s="1">
        <f>IF(SLEP[[#This Row],[Termino]]=0,DATE(1992,10,11),SLEP[[#This Row],[Termino]]-SLEP[[#This Row],[Días de vigencia]])</f>
        <v>45843</v>
      </c>
      <c r="AF168" s="1">
        <f>IF(SLEP[[#This Row],[Días restantes]]&lt;1,DATE(1992,10,11),DATE(2025,8,8)+SLEP[[#This Row],[Días restantes]])</f>
        <v>45878</v>
      </c>
      <c r="AG168">
        <f ca="1">IF(SLEP[[#This Row],[Termino]]=0,0,SLEP[[#This Row],[Termino]]-TODAY())</f>
        <v>-81</v>
      </c>
      <c r="AH168" s="7" t="str">
        <f ca="1">IF(SLEP[[#This Row],[Dias]]&gt;0,"Vigente","Vencido")</f>
        <v>Vencido</v>
      </c>
      <c r="AI168" t="str">
        <f>_xlfn.XLOOKUP(SLEP[[#This Row],[Source.Name]],Tabla3[Nombre archivo],Tabla3[BASESLEP],"N/A",0,1)</f>
        <v>Andalién Sur</v>
      </c>
      <c r="AJ168" t="s">
        <v>930</v>
      </c>
    </row>
    <row r="169" spans="1:36" x14ac:dyDescent="0.3">
      <c r="A169" t="s">
        <v>265</v>
      </c>
      <c r="B169" t="s">
        <v>761</v>
      </c>
      <c r="C169" t="s">
        <v>762</v>
      </c>
      <c r="D169" t="s">
        <v>763</v>
      </c>
      <c r="E169" t="s">
        <v>286</v>
      </c>
      <c r="F169" t="s">
        <v>287</v>
      </c>
      <c r="G169" t="s">
        <v>44</v>
      </c>
      <c r="H169" t="s">
        <v>45</v>
      </c>
      <c r="I169" t="s">
        <v>60</v>
      </c>
      <c r="J169" t="s">
        <v>271</v>
      </c>
      <c r="K169" t="s">
        <v>48</v>
      </c>
      <c r="L169" s="3">
        <v>1243077719</v>
      </c>
      <c r="M169" s="4">
        <v>1243077719</v>
      </c>
      <c r="N169" s="4">
        <v>0</v>
      </c>
      <c r="O169" t="s">
        <v>764</v>
      </c>
      <c r="P169" t="s">
        <v>631</v>
      </c>
      <c r="Q169" t="s">
        <v>51</v>
      </c>
      <c r="R169">
        <v>0</v>
      </c>
      <c r="S169">
        <v>0</v>
      </c>
      <c r="T169">
        <v>1</v>
      </c>
      <c r="U169">
        <v>0</v>
      </c>
      <c r="V169">
        <v>0</v>
      </c>
      <c r="W169">
        <v>0</v>
      </c>
      <c r="X169">
        <v>300</v>
      </c>
      <c r="Y169">
        <v>-1</v>
      </c>
      <c r="Z169">
        <v>5</v>
      </c>
      <c r="AA169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1243077719</v>
      </c>
      <c r="AB169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1243077719</v>
      </c>
      <c r="AC169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0</v>
      </c>
      <c r="AD169" s="5">
        <f>VALUE(FIXED((SLEP[[#This Row],[EjecutadoCLP]]/SLEP[[#This Row],[MontoCLP]]),4,TRUE))</f>
        <v>1</v>
      </c>
      <c r="AE169" s="1">
        <f>IF(SLEP[[#This Row],[Termino]]=0,DATE(1992,10,11),SLEP[[#This Row],[Termino]]-SLEP[[#This Row],[Días de vigencia]])</f>
        <v>33588</v>
      </c>
      <c r="AF169" s="1">
        <f>IF(SLEP[[#This Row],[Días restantes]]&lt;1,DATE(1992,10,11),DATE(2025,8,8)+SLEP[[#This Row],[Días restantes]])</f>
        <v>33888</v>
      </c>
      <c r="AG169">
        <f ca="1">IF(SLEP[[#This Row],[Termino]]=0,0,SLEP[[#This Row],[Termino]]-TODAY())</f>
        <v>-12071</v>
      </c>
      <c r="AH169" s="7" t="str">
        <f ca="1">IF(SLEP[[#This Row],[Dias]]&gt;0,"Vigente","Vencido")</f>
        <v>Vencido</v>
      </c>
      <c r="AI169" t="str">
        <f>_xlfn.XLOOKUP(SLEP[[#This Row],[Source.Name]],Tabla3[Nombre archivo],Tabla3[BASESLEP],"N/A",0,1)</f>
        <v>Andalién Sur</v>
      </c>
      <c r="AJ169" t="s">
        <v>932</v>
      </c>
    </row>
    <row r="170" spans="1:36" x14ac:dyDescent="0.3">
      <c r="A170" t="s">
        <v>265</v>
      </c>
      <c r="B170" t="s">
        <v>766</v>
      </c>
      <c r="C170" t="s">
        <v>767</v>
      </c>
      <c r="D170" t="s">
        <v>768</v>
      </c>
      <c r="E170" t="s">
        <v>769</v>
      </c>
      <c r="F170" t="s">
        <v>770</v>
      </c>
      <c r="G170" t="s">
        <v>44</v>
      </c>
      <c r="H170" t="s">
        <v>45</v>
      </c>
      <c r="I170" t="s">
        <v>46</v>
      </c>
      <c r="J170" t="s">
        <v>271</v>
      </c>
      <c r="K170" t="s">
        <v>48</v>
      </c>
      <c r="L170" s="3">
        <v>1012203237</v>
      </c>
      <c r="M170" s="4">
        <v>1012203237</v>
      </c>
      <c r="N170" s="4">
        <v>0</v>
      </c>
      <c r="O170" t="s">
        <v>764</v>
      </c>
      <c r="P170" t="s">
        <v>631</v>
      </c>
      <c r="Q170" t="s">
        <v>51</v>
      </c>
      <c r="R170">
        <v>0</v>
      </c>
      <c r="S170">
        <v>0</v>
      </c>
      <c r="T170">
        <v>1</v>
      </c>
      <c r="U170">
        <v>0</v>
      </c>
      <c r="V170">
        <v>0</v>
      </c>
      <c r="W170">
        <v>0</v>
      </c>
      <c r="X170">
        <v>300</v>
      </c>
      <c r="Y170">
        <v>-1</v>
      </c>
      <c r="Z170" t="s">
        <v>52</v>
      </c>
      <c r="AA170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1012203237</v>
      </c>
      <c r="AB170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1012203237</v>
      </c>
      <c r="AC170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0</v>
      </c>
      <c r="AD170" s="5">
        <f>VALUE(FIXED((SLEP[[#This Row],[EjecutadoCLP]]/SLEP[[#This Row],[MontoCLP]]),4,TRUE))</f>
        <v>1</v>
      </c>
      <c r="AE170" s="1">
        <f>IF(SLEP[[#This Row],[Termino]]=0,DATE(1992,10,11),SLEP[[#This Row],[Termino]]-SLEP[[#This Row],[Días de vigencia]])</f>
        <v>33588</v>
      </c>
      <c r="AF170" s="1">
        <f>IF(SLEP[[#This Row],[Días restantes]]&lt;1,DATE(1992,10,11),DATE(2025,8,8)+SLEP[[#This Row],[Días restantes]])</f>
        <v>33888</v>
      </c>
      <c r="AG170">
        <f ca="1">IF(SLEP[[#This Row],[Termino]]=0,0,SLEP[[#This Row],[Termino]]-TODAY())</f>
        <v>-12071</v>
      </c>
      <c r="AH170" s="7" t="str">
        <f ca="1">IF(SLEP[[#This Row],[Dias]]&gt;0,"Vigente","Vencido")</f>
        <v>Vencido</v>
      </c>
      <c r="AI170" t="str">
        <f>_xlfn.XLOOKUP(SLEP[[#This Row],[Source.Name]],Tabla3[Nombre archivo],Tabla3[BASESLEP],"N/A",0,1)</f>
        <v>Andalién Sur</v>
      </c>
      <c r="AJ170" t="s">
        <v>938</v>
      </c>
    </row>
    <row r="171" spans="1:36" x14ac:dyDescent="0.3">
      <c r="A171" t="s">
        <v>265</v>
      </c>
      <c r="B171" t="s">
        <v>772</v>
      </c>
      <c r="C171" t="s">
        <v>773</v>
      </c>
      <c r="D171" t="s">
        <v>774</v>
      </c>
      <c r="E171" t="s">
        <v>279</v>
      </c>
      <c r="F171" t="s">
        <v>775</v>
      </c>
      <c r="G171" t="s">
        <v>44</v>
      </c>
      <c r="H171" t="s">
        <v>45</v>
      </c>
      <c r="I171" t="s">
        <v>60</v>
      </c>
      <c r="J171" t="s">
        <v>271</v>
      </c>
      <c r="K171" t="s">
        <v>48</v>
      </c>
      <c r="L171" s="3">
        <v>576937888</v>
      </c>
      <c r="M171" s="4">
        <v>576937888</v>
      </c>
      <c r="N171" s="4">
        <v>0</v>
      </c>
      <c r="O171" t="s">
        <v>728</v>
      </c>
      <c r="P171" t="s">
        <v>552</v>
      </c>
      <c r="Q171" t="s">
        <v>51</v>
      </c>
      <c r="R171">
        <v>0</v>
      </c>
      <c r="S171">
        <v>0</v>
      </c>
      <c r="T171">
        <v>3</v>
      </c>
      <c r="U171">
        <v>0</v>
      </c>
      <c r="V171">
        <v>0</v>
      </c>
      <c r="W171">
        <v>0</v>
      </c>
      <c r="X171">
        <v>330</v>
      </c>
      <c r="Y171">
        <v>37</v>
      </c>
      <c r="Z171">
        <v>5</v>
      </c>
      <c r="AA171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576937888</v>
      </c>
      <c r="AB171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576937888</v>
      </c>
      <c r="AC171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0</v>
      </c>
      <c r="AD171" s="5">
        <f>VALUE(FIXED((SLEP[[#This Row],[EjecutadoCLP]]/SLEP[[#This Row],[MontoCLP]]),4,TRUE))</f>
        <v>1</v>
      </c>
      <c r="AE171" s="1">
        <f>IF(SLEP[[#This Row],[Termino]]=0,DATE(1992,10,11),SLEP[[#This Row],[Termino]]-SLEP[[#This Row],[Días de vigencia]])</f>
        <v>45584</v>
      </c>
      <c r="AF171" s="1">
        <f>IF(SLEP[[#This Row],[Días restantes]]&lt;1,DATE(1992,10,11),DATE(2025,8,8)+SLEP[[#This Row],[Días restantes]])</f>
        <v>45914</v>
      </c>
      <c r="AG171">
        <f ca="1">IF(SLEP[[#This Row],[Termino]]=0,0,SLEP[[#This Row],[Termino]]-TODAY())</f>
        <v>-45</v>
      </c>
      <c r="AH171" s="7" t="str">
        <f ca="1">IF(SLEP[[#This Row],[Dias]]&gt;0,"Vigente","Vencido")</f>
        <v>Vencido</v>
      </c>
      <c r="AI171" t="str">
        <f>_xlfn.XLOOKUP(SLEP[[#This Row],[Source.Name]],Tabla3[Nombre archivo],Tabla3[BASESLEP],"N/A",0,1)</f>
        <v>Andalién Sur</v>
      </c>
      <c r="AJ171" t="s">
        <v>940</v>
      </c>
    </row>
    <row r="172" spans="1:36" x14ac:dyDescent="0.3">
      <c r="A172" t="s">
        <v>265</v>
      </c>
      <c r="B172" t="s">
        <v>777</v>
      </c>
      <c r="C172" t="s">
        <v>778</v>
      </c>
      <c r="D172" t="s">
        <v>779</v>
      </c>
      <c r="E172" t="s">
        <v>780</v>
      </c>
      <c r="F172" t="s">
        <v>781</v>
      </c>
      <c r="G172" t="s">
        <v>44</v>
      </c>
      <c r="H172" t="s">
        <v>45</v>
      </c>
      <c r="I172" t="s">
        <v>60</v>
      </c>
      <c r="J172" t="s">
        <v>271</v>
      </c>
      <c r="K172" t="s">
        <v>48</v>
      </c>
      <c r="L172" s="3">
        <v>100396061</v>
      </c>
      <c r="M172" s="4">
        <v>100396061</v>
      </c>
      <c r="N172" s="4">
        <v>0</v>
      </c>
      <c r="O172" t="s">
        <v>735</v>
      </c>
      <c r="P172" t="s">
        <v>759</v>
      </c>
      <c r="Q172" t="s">
        <v>51</v>
      </c>
      <c r="R172">
        <v>0</v>
      </c>
      <c r="S172">
        <v>0</v>
      </c>
      <c r="T172">
        <v>2</v>
      </c>
      <c r="U172">
        <v>0</v>
      </c>
      <c r="V172">
        <v>0</v>
      </c>
      <c r="W172">
        <v>0</v>
      </c>
      <c r="X172">
        <v>90</v>
      </c>
      <c r="Y172">
        <v>-1</v>
      </c>
      <c r="Z172" t="s">
        <v>65</v>
      </c>
      <c r="AA172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100396061</v>
      </c>
      <c r="AB172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100396061</v>
      </c>
      <c r="AC172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0</v>
      </c>
      <c r="AD172" s="5">
        <f>VALUE(FIXED((SLEP[[#This Row],[EjecutadoCLP]]/SLEP[[#This Row],[MontoCLP]]),4,TRUE))</f>
        <v>1</v>
      </c>
      <c r="AE172" s="1">
        <f>IF(SLEP[[#This Row],[Termino]]=0,DATE(1992,10,11),SLEP[[#This Row],[Termino]]-SLEP[[#This Row],[Días de vigencia]])</f>
        <v>33798</v>
      </c>
      <c r="AF172" s="1">
        <f>IF(SLEP[[#This Row],[Días restantes]]&lt;1,DATE(1992,10,11),DATE(2025,8,8)+SLEP[[#This Row],[Días restantes]])</f>
        <v>33888</v>
      </c>
      <c r="AG172">
        <f ca="1">IF(SLEP[[#This Row],[Termino]]=0,0,SLEP[[#This Row],[Termino]]-TODAY())</f>
        <v>-12071</v>
      </c>
      <c r="AH172" s="7" t="str">
        <f ca="1">IF(SLEP[[#This Row],[Dias]]&gt;0,"Vigente","Vencido")</f>
        <v>Vencido</v>
      </c>
      <c r="AI172" t="str">
        <f>_xlfn.XLOOKUP(SLEP[[#This Row],[Source.Name]],Tabla3[Nombre archivo],Tabla3[BASESLEP],"N/A",0,1)</f>
        <v>Andalién Sur</v>
      </c>
      <c r="AJ172" t="s">
        <v>942</v>
      </c>
    </row>
    <row r="173" spans="1:36" x14ac:dyDescent="0.3">
      <c r="A173" t="s">
        <v>265</v>
      </c>
      <c r="B173" t="s">
        <v>783</v>
      </c>
      <c r="C173" t="s">
        <v>784</v>
      </c>
      <c r="D173" t="s">
        <v>785</v>
      </c>
      <c r="E173" t="s">
        <v>786</v>
      </c>
      <c r="F173" t="s">
        <v>787</v>
      </c>
      <c r="G173" t="s">
        <v>44</v>
      </c>
      <c r="H173" t="s">
        <v>45</v>
      </c>
      <c r="I173" t="s">
        <v>60</v>
      </c>
      <c r="J173" t="s">
        <v>271</v>
      </c>
      <c r="K173" t="s">
        <v>48</v>
      </c>
      <c r="L173" s="3">
        <v>1012203237</v>
      </c>
      <c r="M173" s="4">
        <v>0</v>
      </c>
      <c r="N173" s="4">
        <v>1012203237</v>
      </c>
      <c r="O173" t="s">
        <v>735</v>
      </c>
      <c r="P173" t="s">
        <v>641</v>
      </c>
      <c r="Q173" t="s">
        <v>51</v>
      </c>
      <c r="R173">
        <v>0</v>
      </c>
      <c r="S173">
        <v>0</v>
      </c>
      <c r="T173">
        <v>1</v>
      </c>
      <c r="U173">
        <v>0</v>
      </c>
      <c r="V173">
        <v>0</v>
      </c>
      <c r="W173">
        <v>0</v>
      </c>
      <c r="X173">
        <v>300</v>
      </c>
      <c r="Y173">
        <v>-1</v>
      </c>
      <c r="Z173" t="s">
        <v>52</v>
      </c>
      <c r="AA173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1012203237</v>
      </c>
      <c r="AB173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0</v>
      </c>
      <c r="AC173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1012203237</v>
      </c>
      <c r="AD173" s="5">
        <f>VALUE(FIXED((SLEP[[#This Row],[EjecutadoCLP]]/SLEP[[#This Row],[MontoCLP]]),4,TRUE))</f>
        <v>0</v>
      </c>
      <c r="AE173" s="1">
        <f>IF(SLEP[[#This Row],[Termino]]=0,DATE(1992,10,11),SLEP[[#This Row],[Termino]]-SLEP[[#This Row],[Días de vigencia]])</f>
        <v>33588</v>
      </c>
      <c r="AF173" s="1">
        <f>IF(SLEP[[#This Row],[Días restantes]]&lt;1,DATE(1992,10,11),DATE(2025,8,8)+SLEP[[#This Row],[Días restantes]])</f>
        <v>33888</v>
      </c>
      <c r="AG173">
        <f ca="1">IF(SLEP[[#This Row],[Termino]]=0,0,SLEP[[#This Row],[Termino]]-TODAY())</f>
        <v>-12071</v>
      </c>
      <c r="AH173" s="7" t="str">
        <f ca="1">IF(SLEP[[#This Row],[Dias]]&gt;0,"Vigente","Vencido")</f>
        <v>Vencido</v>
      </c>
      <c r="AI173" t="str">
        <f>_xlfn.XLOOKUP(SLEP[[#This Row],[Source.Name]],Tabla3[Nombre archivo],Tabla3[BASESLEP],"N/A",0,1)</f>
        <v>Andalién Sur</v>
      </c>
      <c r="AJ173" t="s">
        <v>946</v>
      </c>
    </row>
    <row r="174" spans="1:36" x14ac:dyDescent="0.3">
      <c r="A174" t="s">
        <v>265</v>
      </c>
      <c r="B174" t="s">
        <v>789</v>
      </c>
      <c r="C174" t="s">
        <v>790</v>
      </c>
      <c r="D174" t="s">
        <v>791</v>
      </c>
      <c r="E174" t="s">
        <v>792</v>
      </c>
      <c r="F174" t="s">
        <v>793</v>
      </c>
      <c r="G174" t="s">
        <v>74</v>
      </c>
      <c r="H174" t="s">
        <v>178</v>
      </c>
      <c r="I174" t="s">
        <v>484</v>
      </c>
      <c r="J174" t="s">
        <v>271</v>
      </c>
      <c r="K174" t="s">
        <v>794</v>
      </c>
      <c r="L174" s="3">
        <v>50029.98</v>
      </c>
      <c r="M174" s="4">
        <v>50029.98</v>
      </c>
      <c r="N174" s="4">
        <v>0</v>
      </c>
      <c r="O174" t="s">
        <v>735</v>
      </c>
      <c r="P174" t="s">
        <v>499</v>
      </c>
      <c r="Q174" t="s">
        <v>51</v>
      </c>
      <c r="R174">
        <v>0</v>
      </c>
      <c r="S174">
        <v>0</v>
      </c>
      <c r="T174">
        <v>1</v>
      </c>
      <c r="U174">
        <v>0</v>
      </c>
      <c r="V174">
        <v>0</v>
      </c>
      <c r="W174">
        <v>0</v>
      </c>
      <c r="X174">
        <v>30</v>
      </c>
      <c r="Y174">
        <v>1</v>
      </c>
      <c r="Z174" t="s">
        <v>52</v>
      </c>
      <c r="AA174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47672067</v>
      </c>
      <c r="AB174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47672067</v>
      </c>
      <c r="AC174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0</v>
      </c>
      <c r="AD174" s="5">
        <f>VALUE(FIXED((SLEP[[#This Row],[EjecutadoCLP]]/SLEP[[#This Row],[MontoCLP]]),4,TRUE))</f>
        <v>1</v>
      </c>
      <c r="AE174" s="1">
        <f>IF(SLEP[[#This Row],[Termino]]=0,DATE(1992,10,11),SLEP[[#This Row],[Termino]]-SLEP[[#This Row],[Días de vigencia]])</f>
        <v>45848</v>
      </c>
      <c r="AF174" s="1">
        <f>IF(SLEP[[#This Row],[Días restantes]]&lt;1,DATE(1992,10,11),DATE(2025,8,8)+SLEP[[#This Row],[Días restantes]])</f>
        <v>45878</v>
      </c>
      <c r="AG174">
        <f ca="1">IF(SLEP[[#This Row],[Termino]]=0,0,SLEP[[#This Row],[Termino]]-TODAY())</f>
        <v>-81</v>
      </c>
      <c r="AH174" s="7" t="str">
        <f ca="1">IF(SLEP[[#This Row],[Dias]]&gt;0,"Vigente","Vencido")</f>
        <v>Vencido</v>
      </c>
      <c r="AI174" t="str">
        <f>_xlfn.XLOOKUP(SLEP[[#This Row],[Source.Name]],Tabla3[Nombre archivo],Tabla3[BASESLEP],"N/A",0,1)</f>
        <v>Andalién Sur</v>
      </c>
      <c r="AJ174" t="s">
        <v>952</v>
      </c>
    </row>
    <row r="175" spans="1:36" x14ac:dyDescent="0.3">
      <c r="A175" t="s">
        <v>265</v>
      </c>
      <c r="B175" t="s">
        <v>796</v>
      </c>
      <c r="C175" t="s">
        <v>797</v>
      </c>
      <c r="D175" t="s">
        <v>798</v>
      </c>
      <c r="E175" t="s">
        <v>786</v>
      </c>
      <c r="F175" t="s">
        <v>787</v>
      </c>
      <c r="G175" t="s">
        <v>44</v>
      </c>
      <c r="H175" t="s">
        <v>45</v>
      </c>
      <c r="I175" t="s">
        <v>60</v>
      </c>
      <c r="J175" t="s">
        <v>271</v>
      </c>
      <c r="K175" t="s">
        <v>48</v>
      </c>
      <c r="L175" s="3">
        <v>1243077719</v>
      </c>
      <c r="M175" s="4">
        <v>0</v>
      </c>
      <c r="N175" s="4">
        <v>1243077719</v>
      </c>
      <c r="O175" t="s">
        <v>799</v>
      </c>
      <c r="P175" t="s">
        <v>473</v>
      </c>
      <c r="Q175" t="s">
        <v>51</v>
      </c>
      <c r="R175">
        <v>0</v>
      </c>
      <c r="S175">
        <v>0</v>
      </c>
      <c r="T175">
        <v>1</v>
      </c>
      <c r="U175">
        <v>0</v>
      </c>
      <c r="V175">
        <v>0</v>
      </c>
      <c r="W175">
        <v>0</v>
      </c>
      <c r="X175">
        <v>300</v>
      </c>
      <c r="Y175">
        <v>-1</v>
      </c>
      <c r="Z175" t="s">
        <v>52</v>
      </c>
      <c r="AA175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1243077719</v>
      </c>
      <c r="AB175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0</v>
      </c>
      <c r="AC175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1243077719</v>
      </c>
      <c r="AD175" s="5">
        <f>VALUE(FIXED((SLEP[[#This Row],[EjecutadoCLP]]/SLEP[[#This Row],[MontoCLP]]),4,TRUE))</f>
        <v>0</v>
      </c>
      <c r="AE175" s="1">
        <f>IF(SLEP[[#This Row],[Termino]]=0,DATE(1992,10,11),SLEP[[#This Row],[Termino]]-SLEP[[#This Row],[Días de vigencia]])</f>
        <v>33588</v>
      </c>
      <c r="AF175" s="1">
        <f>IF(SLEP[[#This Row],[Días restantes]]&lt;1,DATE(1992,10,11),DATE(2025,8,8)+SLEP[[#This Row],[Días restantes]])</f>
        <v>33888</v>
      </c>
      <c r="AG175">
        <f ca="1">IF(SLEP[[#This Row],[Termino]]=0,0,SLEP[[#This Row],[Termino]]-TODAY())</f>
        <v>-12071</v>
      </c>
      <c r="AH175" s="7" t="str">
        <f ca="1">IF(SLEP[[#This Row],[Dias]]&gt;0,"Vigente","Vencido")</f>
        <v>Vencido</v>
      </c>
      <c r="AI175" t="str">
        <f>_xlfn.XLOOKUP(SLEP[[#This Row],[Source.Name]],Tabla3[Nombre archivo],Tabla3[BASESLEP],"N/A",0,1)</f>
        <v>Andalién Sur</v>
      </c>
      <c r="AJ175" s="2" t="s">
        <v>956</v>
      </c>
    </row>
    <row r="176" spans="1:36" x14ac:dyDescent="0.3">
      <c r="A176" t="s">
        <v>265</v>
      </c>
      <c r="B176" t="s">
        <v>801</v>
      </c>
      <c r="C176" t="s">
        <v>802</v>
      </c>
      <c r="D176" t="s">
        <v>803</v>
      </c>
      <c r="E176" t="s">
        <v>786</v>
      </c>
      <c r="F176" t="s">
        <v>787</v>
      </c>
      <c r="G176" t="s">
        <v>44</v>
      </c>
      <c r="H176" t="s">
        <v>45</v>
      </c>
      <c r="I176" t="s">
        <v>60</v>
      </c>
      <c r="J176" t="s">
        <v>271</v>
      </c>
      <c r="K176" t="s">
        <v>48</v>
      </c>
      <c r="L176" s="3">
        <v>1465188041</v>
      </c>
      <c r="M176" s="4">
        <v>0</v>
      </c>
      <c r="N176" s="4">
        <v>1465188041</v>
      </c>
      <c r="O176" t="s">
        <v>804</v>
      </c>
      <c r="P176" t="s">
        <v>715</v>
      </c>
      <c r="Q176" t="s">
        <v>51</v>
      </c>
      <c r="R176">
        <v>0</v>
      </c>
      <c r="S176">
        <v>0</v>
      </c>
      <c r="T176">
        <v>3</v>
      </c>
      <c r="U176">
        <v>0</v>
      </c>
      <c r="V176">
        <v>0</v>
      </c>
      <c r="W176">
        <v>0</v>
      </c>
      <c r="X176">
        <v>360</v>
      </c>
      <c r="Y176">
        <v>36</v>
      </c>
      <c r="Z176" t="s">
        <v>52</v>
      </c>
      <c r="AA176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1465188041</v>
      </c>
      <c r="AB176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0</v>
      </c>
      <c r="AC176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1465188041</v>
      </c>
      <c r="AD176" s="5">
        <f>VALUE(FIXED((SLEP[[#This Row],[EjecutadoCLP]]/SLEP[[#This Row],[MontoCLP]]),4,TRUE))</f>
        <v>0</v>
      </c>
      <c r="AE176" s="1">
        <f>IF(SLEP[[#This Row],[Termino]]=0,DATE(1992,10,11),SLEP[[#This Row],[Termino]]-SLEP[[#This Row],[Días de vigencia]])</f>
        <v>45553</v>
      </c>
      <c r="AF176" s="1">
        <f>IF(SLEP[[#This Row],[Días restantes]]&lt;1,DATE(1992,10,11),DATE(2025,8,8)+SLEP[[#This Row],[Días restantes]])</f>
        <v>45913</v>
      </c>
      <c r="AG176">
        <f ca="1">IF(SLEP[[#This Row],[Termino]]=0,0,SLEP[[#This Row],[Termino]]-TODAY())</f>
        <v>-46</v>
      </c>
      <c r="AH176" s="7" t="str">
        <f ca="1">IF(SLEP[[#This Row],[Dias]]&gt;0,"Vigente","Vencido")</f>
        <v>Vencido</v>
      </c>
      <c r="AI176" t="str">
        <f>_xlfn.XLOOKUP(SLEP[[#This Row],[Source.Name]],Tabla3[Nombre archivo],Tabla3[BASESLEP],"N/A",0,1)</f>
        <v>Andalién Sur</v>
      </c>
      <c r="AJ176" t="s">
        <v>960</v>
      </c>
    </row>
    <row r="177" spans="1:36" x14ac:dyDescent="0.3">
      <c r="A177" t="s">
        <v>265</v>
      </c>
      <c r="B177" t="s">
        <v>806</v>
      </c>
      <c r="C177" t="s">
        <v>807</v>
      </c>
      <c r="D177" t="s">
        <v>808</v>
      </c>
      <c r="E177" t="s">
        <v>809</v>
      </c>
      <c r="F177" t="s">
        <v>810</v>
      </c>
      <c r="G177" t="s">
        <v>74</v>
      </c>
      <c r="H177" t="s">
        <v>178</v>
      </c>
      <c r="I177" t="s">
        <v>207</v>
      </c>
      <c r="J177" t="s">
        <v>271</v>
      </c>
      <c r="K177" t="s">
        <v>48</v>
      </c>
      <c r="L177" s="3">
        <v>65000000</v>
      </c>
      <c r="M177" s="4">
        <v>64632894</v>
      </c>
      <c r="N177" s="4">
        <v>367106</v>
      </c>
      <c r="O177" t="s">
        <v>804</v>
      </c>
      <c r="P177" t="s">
        <v>169</v>
      </c>
      <c r="Q177" t="s">
        <v>587</v>
      </c>
      <c r="R177">
        <v>0</v>
      </c>
      <c r="S177">
        <v>1</v>
      </c>
      <c r="T177">
        <v>0</v>
      </c>
      <c r="U177">
        <v>0</v>
      </c>
      <c r="V177">
        <v>0</v>
      </c>
      <c r="W177">
        <v>0</v>
      </c>
      <c r="X177">
        <v>771</v>
      </c>
      <c r="Y177">
        <v>64</v>
      </c>
      <c r="Z177" t="s">
        <v>65</v>
      </c>
      <c r="AA177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65000000</v>
      </c>
      <c r="AB177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64632894</v>
      </c>
      <c r="AC177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367106</v>
      </c>
      <c r="AD177" s="5">
        <f>VALUE(FIXED((SLEP[[#This Row],[EjecutadoCLP]]/SLEP[[#This Row],[MontoCLP]]),4,TRUE))</f>
        <v>0.99439999999999995</v>
      </c>
      <c r="AE177" s="1">
        <f>IF(SLEP[[#This Row],[Termino]]=0,DATE(1992,10,11),SLEP[[#This Row],[Termino]]-SLEP[[#This Row],[Días de vigencia]])</f>
        <v>45170</v>
      </c>
      <c r="AF177" s="1">
        <f>IF(SLEP[[#This Row],[Días restantes]]&lt;1,DATE(1992,10,11),DATE(2025,8,8)+SLEP[[#This Row],[Días restantes]])</f>
        <v>45941</v>
      </c>
      <c r="AG177">
        <f ca="1">IF(SLEP[[#This Row],[Termino]]=0,0,SLEP[[#This Row],[Termino]]-TODAY())</f>
        <v>-18</v>
      </c>
      <c r="AH177" s="7" t="str">
        <f ca="1">IF(SLEP[[#This Row],[Dias]]&gt;0,"Vigente","Vencido")</f>
        <v>Vencido</v>
      </c>
      <c r="AI177" t="str">
        <f>_xlfn.XLOOKUP(SLEP[[#This Row],[Source.Name]],Tabla3[Nombre archivo],Tabla3[BASESLEP],"N/A",0,1)</f>
        <v>Andalién Sur</v>
      </c>
      <c r="AJ177" t="s">
        <v>965</v>
      </c>
    </row>
    <row r="178" spans="1:36" x14ac:dyDescent="0.3">
      <c r="A178" t="s">
        <v>265</v>
      </c>
      <c r="B178" t="s">
        <v>812</v>
      </c>
      <c r="C178" t="s">
        <v>813</v>
      </c>
      <c r="D178" t="s">
        <v>814</v>
      </c>
      <c r="E178" t="s">
        <v>815</v>
      </c>
      <c r="F178" t="s">
        <v>816</v>
      </c>
      <c r="G178" t="s">
        <v>44</v>
      </c>
      <c r="H178" t="s">
        <v>45</v>
      </c>
      <c r="I178" t="s">
        <v>60</v>
      </c>
      <c r="J178" t="s">
        <v>271</v>
      </c>
      <c r="K178" t="s">
        <v>48</v>
      </c>
      <c r="L178" s="3">
        <v>319715520</v>
      </c>
      <c r="M178" s="4">
        <v>8823.9194000000007</v>
      </c>
      <c r="N178" s="4">
        <v>319706696.08060002</v>
      </c>
      <c r="O178" t="s">
        <v>817</v>
      </c>
      <c r="P178" t="s">
        <v>63</v>
      </c>
      <c r="Q178" t="s">
        <v>51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730</v>
      </c>
      <c r="Y178">
        <v>-1</v>
      </c>
      <c r="Z178" t="s">
        <v>52</v>
      </c>
      <c r="AA178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319715520</v>
      </c>
      <c r="AB178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8824</v>
      </c>
      <c r="AC178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319706696</v>
      </c>
      <c r="AD178" s="5">
        <f>VALUE(FIXED((SLEP[[#This Row],[EjecutadoCLP]]/SLEP[[#This Row],[MontoCLP]]),4,TRUE))</f>
        <v>0</v>
      </c>
      <c r="AE178" s="1">
        <f>IF(SLEP[[#This Row],[Termino]]=0,DATE(1992,10,11),SLEP[[#This Row],[Termino]]-SLEP[[#This Row],[Días de vigencia]])</f>
        <v>33158</v>
      </c>
      <c r="AF178" s="1">
        <f>IF(SLEP[[#This Row],[Días restantes]]&lt;1,DATE(1992,10,11),DATE(2025,8,8)+SLEP[[#This Row],[Días restantes]])</f>
        <v>33888</v>
      </c>
      <c r="AG178">
        <f ca="1">IF(SLEP[[#This Row],[Termino]]=0,0,SLEP[[#This Row],[Termino]]-TODAY())</f>
        <v>-12071</v>
      </c>
      <c r="AH178" s="7" t="str">
        <f ca="1">IF(SLEP[[#This Row],[Dias]]&gt;0,"Vigente","Vencido")</f>
        <v>Vencido</v>
      </c>
      <c r="AI178" t="str">
        <f>_xlfn.XLOOKUP(SLEP[[#This Row],[Source.Name]],Tabla3[Nombre archivo],Tabla3[BASESLEP],"N/A",0,1)</f>
        <v>Andalién Sur</v>
      </c>
      <c r="AJ178" t="s">
        <v>971</v>
      </c>
    </row>
    <row r="179" spans="1:36" x14ac:dyDescent="0.3">
      <c r="A179" t="s">
        <v>265</v>
      </c>
      <c r="B179" t="s">
        <v>819</v>
      </c>
      <c r="C179" t="s">
        <v>820</v>
      </c>
      <c r="D179" t="s">
        <v>821</v>
      </c>
      <c r="E179" t="s">
        <v>286</v>
      </c>
      <c r="F179" t="s">
        <v>287</v>
      </c>
      <c r="G179" t="s">
        <v>44</v>
      </c>
      <c r="H179" t="s">
        <v>45</v>
      </c>
      <c r="I179" t="s">
        <v>60</v>
      </c>
      <c r="J179" t="s">
        <v>271</v>
      </c>
      <c r="K179" t="s">
        <v>48</v>
      </c>
      <c r="L179" s="3">
        <v>1508625458</v>
      </c>
      <c r="M179" s="4">
        <v>1508625458</v>
      </c>
      <c r="N179" s="4">
        <v>0</v>
      </c>
      <c r="O179" t="s">
        <v>822</v>
      </c>
      <c r="P179" t="s">
        <v>646</v>
      </c>
      <c r="Q179" t="s">
        <v>51</v>
      </c>
      <c r="R179">
        <v>0</v>
      </c>
      <c r="S179">
        <v>0</v>
      </c>
      <c r="T179">
        <v>1</v>
      </c>
      <c r="U179">
        <v>0</v>
      </c>
      <c r="V179">
        <v>0</v>
      </c>
      <c r="W179">
        <v>0</v>
      </c>
      <c r="X179">
        <v>330</v>
      </c>
      <c r="Y179">
        <v>-1</v>
      </c>
      <c r="Z179">
        <v>5</v>
      </c>
      <c r="AA179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1508625458</v>
      </c>
      <c r="AB179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1508625458</v>
      </c>
      <c r="AC179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0</v>
      </c>
      <c r="AD179" s="5">
        <f>VALUE(FIXED((SLEP[[#This Row],[EjecutadoCLP]]/SLEP[[#This Row],[MontoCLP]]),4,TRUE))</f>
        <v>1</v>
      </c>
      <c r="AE179" s="1">
        <f>IF(SLEP[[#This Row],[Termino]]=0,DATE(1992,10,11),SLEP[[#This Row],[Termino]]-SLEP[[#This Row],[Días de vigencia]])</f>
        <v>33558</v>
      </c>
      <c r="AF179" s="1">
        <f>IF(SLEP[[#This Row],[Días restantes]]&lt;1,DATE(1992,10,11),DATE(2025,8,8)+SLEP[[#This Row],[Días restantes]])</f>
        <v>33888</v>
      </c>
      <c r="AG179">
        <f ca="1">IF(SLEP[[#This Row],[Termino]]=0,0,SLEP[[#This Row],[Termino]]-TODAY())</f>
        <v>-12071</v>
      </c>
      <c r="AH179" s="7" t="str">
        <f ca="1">IF(SLEP[[#This Row],[Dias]]&gt;0,"Vigente","Vencido")</f>
        <v>Vencido</v>
      </c>
      <c r="AI179" t="str">
        <f>_xlfn.XLOOKUP(SLEP[[#This Row],[Source.Name]],Tabla3[Nombre archivo],Tabla3[BASESLEP],"N/A",0,1)</f>
        <v>Andalién Sur</v>
      </c>
      <c r="AJ179" t="s">
        <v>975</v>
      </c>
    </row>
    <row r="180" spans="1:36" x14ac:dyDescent="0.3">
      <c r="A180" t="s">
        <v>265</v>
      </c>
      <c r="B180" t="s">
        <v>824</v>
      </c>
      <c r="C180" t="s">
        <v>825</v>
      </c>
      <c r="D180" t="s">
        <v>826</v>
      </c>
      <c r="E180" t="s">
        <v>786</v>
      </c>
      <c r="F180" t="s">
        <v>787</v>
      </c>
      <c r="G180" t="s">
        <v>44</v>
      </c>
      <c r="H180" t="s">
        <v>45</v>
      </c>
      <c r="I180" t="s">
        <v>60</v>
      </c>
      <c r="J180" t="s">
        <v>271</v>
      </c>
      <c r="K180" t="s">
        <v>48</v>
      </c>
      <c r="L180" s="3">
        <v>1274711542</v>
      </c>
      <c r="M180" s="4">
        <v>1274711542</v>
      </c>
      <c r="N180" s="4">
        <v>0</v>
      </c>
      <c r="O180" t="s">
        <v>745</v>
      </c>
      <c r="P180" t="s">
        <v>478</v>
      </c>
      <c r="Q180" t="s">
        <v>51</v>
      </c>
      <c r="R180">
        <v>0</v>
      </c>
      <c r="S180">
        <v>0</v>
      </c>
      <c r="T180">
        <v>1</v>
      </c>
      <c r="U180">
        <v>0</v>
      </c>
      <c r="V180">
        <v>0</v>
      </c>
      <c r="W180">
        <v>0</v>
      </c>
      <c r="X180">
        <v>400</v>
      </c>
      <c r="Y180">
        <v>66</v>
      </c>
      <c r="Z180" t="s">
        <v>65</v>
      </c>
      <c r="AA180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1274711542</v>
      </c>
      <c r="AB180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1274711542</v>
      </c>
      <c r="AC180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0</v>
      </c>
      <c r="AD180" s="5">
        <f>VALUE(FIXED((SLEP[[#This Row],[EjecutadoCLP]]/SLEP[[#This Row],[MontoCLP]]),4,TRUE))</f>
        <v>1</v>
      </c>
      <c r="AE180" s="1">
        <f>IF(SLEP[[#This Row],[Termino]]=0,DATE(1992,10,11),SLEP[[#This Row],[Termino]]-SLEP[[#This Row],[Días de vigencia]])</f>
        <v>45543</v>
      </c>
      <c r="AF180" s="1">
        <f>IF(SLEP[[#This Row],[Días restantes]]&lt;1,DATE(1992,10,11),DATE(2025,8,8)+SLEP[[#This Row],[Días restantes]])</f>
        <v>45943</v>
      </c>
      <c r="AG180">
        <f ca="1">IF(SLEP[[#This Row],[Termino]]=0,0,SLEP[[#This Row],[Termino]]-TODAY())</f>
        <v>-16</v>
      </c>
      <c r="AH180" s="7" t="str">
        <f ca="1">IF(SLEP[[#This Row],[Dias]]&gt;0,"Vigente","Vencido")</f>
        <v>Vencido</v>
      </c>
      <c r="AI180" t="str">
        <f>_xlfn.XLOOKUP(SLEP[[#This Row],[Source.Name]],Tabla3[Nombre archivo],Tabla3[BASESLEP],"N/A",0,1)</f>
        <v>Andalién Sur</v>
      </c>
      <c r="AJ180" t="s">
        <v>980</v>
      </c>
    </row>
    <row r="181" spans="1:36" x14ac:dyDescent="0.3">
      <c r="A181" t="s">
        <v>265</v>
      </c>
      <c r="B181" t="s">
        <v>828</v>
      </c>
      <c r="C181" t="s">
        <v>829</v>
      </c>
      <c r="D181" t="s">
        <v>830</v>
      </c>
      <c r="E181" t="s">
        <v>286</v>
      </c>
      <c r="F181" t="s">
        <v>287</v>
      </c>
      <c r="G181" t="s">
        <v>44</v>
      </c>
      <c r="H181" t="s">
        <v>45</v>
      </c>
      <c r="I181" t="s">
        <v>60</v>
      </c>
      <c r="J181" t="s">
        <v>271</v>
      </c>
      <c r="K181" t="s">
        <v>48</v>
      </c>
      <c r="L181" s="3">
        <v>1642223988</v>
      </c>
      <c r="M181" s="4">
        <v>1642223988</v>
      </c>
      <c r="N181" s="4">
        <v>0</v>
      </c>
      <c r="O181" t="s">
        <v>831</v>
      </c>
      <c r="P181" t="s">
        <v>513</v>
      </c>
      <c r="Q181" t="s">
        <v>51</v>
      </c>
      <c r="R181">
        <v>0</v>
      </c>
      <c r="S181">
        <v>0</v>
      </c>
      <c r="T181">
        <v>2</v>
      </c>
      <c r="U181">
        <v>0</v>
      </c>
      <c r="V181">
        <v>0</v>
      </c>
      <c r="W181">
        <v>0</v>
      </c>
      <c r="X181">
        <v>330</v>
      </c>
      <c r="Y181">
        <v>-1</v>
      </c>
      <c r="Z181">
        <v>5</v>
      </c>
      <c r="AA181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1642223988</v>
      </c>
      <c r="AB181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1642223988</v>
      </c>
      <c r="AC181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0</v>
      </c>
      <c r="AD181" s="5">
        <f>VALUE(FIXED((SLEP[[#This Row],[EjecutadoCLP]]/SLEP[[#This Row],[MontoCLP]]),4,TRUE))</f>
        <v>1</v>
      </c>
      <c r="AE181" s="1">
        <f>IF(SLEP[[#This Row],[Termino]]=0,DATE(1992,10,11),SLEP[[#This Row],[Termino]]-SLEP[[#This Row],[Días de vigencia]])</f>
        <v>33558</v>
      </c>
      <c r="AF181" s="1">
        <f>IF(SLEP[[#This Row],[Días restantes]]&lt;1,DATE(1992,10,11),DATE(2025,8,8)+SLEP[[#This Row],[Días restantes]])</f>
        <v>33888</v>
      </c>
      <c r="AG181">
        <f ca="1">IF(SLEP[[#This Row],[Termino]]=0,0,SLEP[[#This Row],[Termino]]-TODAY())</f>
        <v>-12071</v>
      </c>
      <c r="AH181" s="7" t="str">
        <f ca="1">IF(SLEP[[#This Row],[Dias]]&gt;0,"Vigente","Vencido")</f>
        <v>Vencido</v>
      </c>
      <c r="AI181" t="str">
        <f>_xlfn.XLOOKUP(SLEP[[#This Row],[Source.Name]],Tabla3[Nombre archivo],Tabla3[BASESLEP],"N/A",0,1)</f>
        <v>Andalién Sur</v>
      </c>
      <c r="AJ181" t="s">
        <v>985</v>
      </c>
    </row>
    <row r="182" spans="1:36" x14ac:dyDescent="0.3">
      <c r="A182" t="s">
        <v>265</v>
      </c>
      <c r="B182" t="s">
        <v>833</v>
      </c>
      <c r="C182" t="s">
        <v>834</v>
      </c>
      <c r="D182" t="s">
        <v>835</v>
      </c>
      <c r="E182" t="s">
        <v>329</v>
      </c>
      <c r="F182" t="s">
        <v>330</v>
      </c>
      <c r="G182" t="s">
        <v>44</v>
      </c>
      <c r="H182" t="s">
        <v>45</v>
      </c>
      <c r="I182" t="s">
        <v>60</v>
      </c>
      <c r="J182" t="s">
        <v>271</v>
      </c>
      <c r="K182" t="s">
        <v>48</v>
      </c>
      <c r="L182" s="3">
        <v>1966257829</v>
      </c>
      <c r="M182" s="4">
        <v>1966257828</v>
      </c>
      <c r="N182" s="4">
        <v>1</v>
      </c>
      <c r="O182" t="s">
        <v>836</v>
      </c>
      <c r="P182" t="s">
        <v>255</v>
      </c>
      <c r="Q182" t="s">
        <v>51</v>
      </c>
      <c r="R182">
        <v>0</v>
      </c>
      <c r="S182">
        <v>0</v>
      </c>
      <c r="T182">
        <v>1</v>
      </c>
      <c r="U182">
        <v>0</v>
      </c>
      <c r="V182">
        <v>0</v>
      </c>
      <c r="W182">
        <v>0</v>
      </c>
      <c r="X182">
        <v>450</v>
      </c>
      <c r="Y182">
        <v>-1</v>
      </c>
      <c r="Z182" t="s">
        <v>65</v>
      </c>
      <c r="AA182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1966257829</v>
      </c>
      <c r="AB182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1966257828</v>
      </c>
      <c r="AC182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1</v>
      </c>
      <c r="AD182" s="5">
        <f>VALUE(FIXED((SLEP[[#This Row],[EjecutadoCLP]]/SLEP[[#This Row],[MontoCLP]]),4,TRUE))</f>
        <v>1</v>
      </c>
      <c r="AE182" s="1">
        <f>IF(SLEP[[#This Row],[Termino]]=0,DATE(1992,10,11),SLEP[[#This Row],[Termino]]-SLEP[[#This Row],[Días de vigencia]])</f>
        <v>33438</v>
      </c>
      <c r="AF182" s="1">
        <f>IF(SLEP[[#This Row],[Días restantes]]&lt;1,DATE(1992,10,11),DATE(2025,8,8)+SLEP[[#This Row],[Días restantes]])</f>
        <v>33888</v>
      </c>
      <c r="AG182">
        <f ca="1">IF(SLEP[[#This Row],[Termino]]=0,0,SLEP[[#This Row],[Termino]]-TODAY())</f>
        <v>-12071</v>
      </c>
      <c r="AH182" s="7" t="str">
        <f ca="1">IF(SLEP[[#This Row],[Dias]]&gt;0,"Vigente","Vencido")</f>
        <v>Vencido</v>
      </c>
      <c r="AI182" t="str">
        <f>_xlfn.XLOOKUP(SLEP[[#This Row],[Source.Name]],Tabla3[Nombre archivo],Tabla3[BASESLEP],"N/A",0,1)</f>
        <v>Andalién Sur</v>
      </c>
      <c r="AJ182" t="s">
        <v>990</v>
      </c>
    </row>
    <row r="183" spans="1:36" x14ac:dyDescent="0.3">
      <c r="A183" t="s">
        <v>265</v>
      </c>
      <c r="B183" t="s">
        <v>838</v>
      </c>
      <c r="C183" t="s">
        <v>839</v>
      </c>
      <c r="D183" t="s">
        <v>840</v>
      </c>
      <c r="E183" t="s">
        <v>841</v>
      </c>
      <c r="F183" t="s">
        <v>842</v>
      </c>
      <c r="G183" t="s">
        <v>74</v>
      </c>
      <c r="H183" t="s">
        <v>178</v>
      </c>
      <c r="I183" t="s">
        <v>484</v>
      </c>
      <c r="J183" t="s">
        <v>271</v>
      </c>
      <c r="K183" t="s">
        <v>794</v>
      </c>
      <c r="L183" s="3">
        <v>64920.69</v>
      </c>
      <c r="M183" s="4">
        <v>64920.69</v>
      </c>
      <c r="N183" s="4">
        <v>0</v>
      </c>
      <c r="O183" t="s">
        <v>735</v>
      </c>
      <c r="P183" t="s">
        <v>843</v>
      </c>
      <c r="Q183" t="s">
        <v>51</v>
      </c>
      <c r="R183">
        <v>0</v>
      </c>
      <c r="S183">
        <v>0</v>
      </c>
      <c r="T183">
        <v>1</v>
      </c>
      <c r="U183">
        <v>0</v>
      </c>
      <c r="V183">
        <v>0</v>
      </c>
      <c r="W183">
        <v>0</v>
      </c>
      <c r="X183">
        <v>30</v>
      </c>
      <c r="Y183">
        <v>104</v>
      </c>
      <c r="Z183" t="s">
        <v>52</v>
      </c>
      <c r="AA183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61860978</v>
      </c>
      <c r="AB183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61860978</v>
      </c>
      <c r="AC183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0</v>
      </c>
      <c r="AD183" s="5">
        <f>VALUE(FIXED((SLEP[[#This Row],[EjecutadoCLP]]/SLEP[[#This Row],[MontoCLP]]),4,TRUE))</f>
        <v>1</v>
      </c>
      <c r="AE183" s="1">
        <f>IF(SLEP[[#This Row],[Termino]]=0,DATE(1992,10,11),SLEP[[#This Row],[Termino]]-SLEP[[#This Row],[Días de vigencia]])</f>
        <v>45951</v>
      </c>
      <c r="AF183" s="1">
        <f>IF(SLEP[[#This Row],[Días restantes]]&lt;1,DATE(1992,10,11),DATE(2025,8,8)+SLEP[[#This Row],[Días restantes]])</f>
        <v>45981</v>
      </c>
      <c r="AG183">
        <f ca="1">IF(SLEP[[#This Row],[Termino]]=0,0,SLEP[[#This Row],[Termino]]-TODAY())</f>
        <v>22</v>
      </c>
      <c r="AH183" s="7" t="str">
        <f ca="1">IF(SLEP[[#This Row],[Dias]]&gt;0,"Vigente","Vencido")</f>
        <v>Vigente</v>
      </c>
      <c r="AI183" t="str">
        <f>_xlfn.XLOOKUP(SLEP[[#This Row],[Source.Name]],Tabla3[Nombre archivo],Tabla3[BASESLEP],"N/A",0,1)</f>
        <v>Andalién Sur</v>
      </c>
      <c r="AJ183" t="s">
        <v>995</v>
      </c>
    </row>
    <row r="184" spans="1:36" x14ac:dyDescent="0.3">
      <c r="A184" t="s">
        <v>265</v>
      </c>
      <c r="B184" t="s">
        <v>845</v>
      </c>
      <c r="C184" t="s">
        <v>846</v>
      </c>
      <c r="D184" t="s">
        <v>847</v>
      </c>
      <c r="E184" t="s">
        <v>749</v>
      </c>
      <c r="F184" t="s">
        <v>750</v>
      </c>
      <c r="G184" t="s">
        <v>44</v>
      </c>
      <c r="H184" t="s">
        <v>45</v>
      </c>
      <c r="I184" t="s">
        <v>89</v>
      </c>
      <c r="J184" t="s">
        <v>271</v>
      </c>
      <c r="K184" t="s">
        <v>48</v>
      </c>
      <c r="L184" s="3">
        <v>5600000</v>
      </c>
      <c r="M184" s="4">
        <v>4906666</v>
      </c>
      <c r="N184" s="4">
        <v>693334</v>
      </c>
      <c r="O184" t="s">
        <v>751</v>
      </c>
      <c r="P184" t="s">
        <v>573</v>
      </c>
      <c r="Q184" t="s">
        <v>608</v>
      </c>
      <c r="R184">
        <v>0</v>
      </c>
      <c r="S184">
        <v>0</v>
      </c>
      <c r="T184">
        <v>1</v>
      </c>
      <c r="U184">
        <v>0</v>
      </c>
      <c r="V184">
        <v>0</v>
      </c>
      <c r="W184">
        <v>0</v>
      </c>
      <c r="X184">
        <v>136</v>
      </c>
      <c r="Y184">
        <v>1</v>
      </c>
      <c r="Z184" t="s">
        <v>52</v>
      </c>
      <c r="AA184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5600000</v>
      </c>
      <c r="AB184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4906666</v>
      </c>
      <c r="AC184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693334</v>
      </c>
      <c r="AD184" s="5">
        <f>VALUE(FIXED((SLEP[[#This Row],[EjecutadoCLP]]/SLEP[[#This Row],[MontoCLP]]),4,TRUE))</f>
        <v>0.87619999999999998</v>
      </c>
      <c r="AE184" s="1">
        <f>IF(SLEP[[#This Row],[Termino]]=0,DATE(1992,10,11),SLEP[[#This Row],[Termino]]-SLEP[[#This Row],[Días de vigencia]])</f>
        <v>45742</v>
      </c>
      <c r="AF184" s="1">
        <f>IF(SLEP[[#This Row],[Días restantes]]&lt;1,DATE(1992,10,11),DATE(2025,8,8)+SLEP[[#This Row],[Días restantes]])</f>
        <v>45878</v>
      </c>
      <c r="AG184">
        <f ca="1">IF(SLEP[[#This Row],[Termino]]=0,0,SLEP[[#This Row],[Termino]]-TODAY())</f>
        <v>-81</v>
      </c>
      <c r="AH184" s="7" t="str">
        <f ca="1">IF(SLEP[[#This Row],[Dias]]&gt;0,"Vigente","Vencido")</f>
        <v>Vencido</v>
      </c>
      <c r="AI184" t="str">
        <f>_xlfn.XLOOKUP(SLEP[[#This Row],[Source.Name]],Tabla3[Nombre archivo],Tabla3[BASESLEP],"N/A",0,1)</f>
        <v>Andalién Sur</v>
      </c>
      <c r="AJ184" t="s">
        <v>1000</v>
      </c>
    </row>
    <row r="185" spans="1:36" x14ac:dyDescent="0.3">
      <c r="A185" t="s">
        <v>265</v>
      </c>
      <c r="B185" t="s">
        <v>849</v>
      </c>
      <c r="C185" t="s">
        <v>850</v>
      </c>
      <c r="D185" t="s">
        <v>851</v>
      </c>
      <c r="E185" t="s">
        <v>286</v>
      </c>
      <c r="F185" t="s">
        <v>287</v>
      </c>
      <c r="G185" t="s">
        <v>44</v>
      </c>
      <c r="H185" t="s">
        <v>45</v>
      </c>
      <c r="I185" t="s">
        <v>60</v>
      </c>
      <c r="J185" t="s">
        <v>271</v>
      </c>
      <c r="K185" t="s">
        <v>48</v>
      </c>
      <c r="L185" s="3">
        <v>1174275308</v>
      </c>
      <c r="M185" s="4">
        <v>1174275305</v>
      </c>
      <c r="N185" s="4">
        <v>3</v>
      </c>
      <c r="O185" t="s">
        <v>836</v>
      </c>
      <c r="P185" t="s">
        <v>499</v>
      </c>
      <c r="Q185" t="s">
        <v>51</v>
      </c>
      <c r="R185">
        <v>0</v>
      </c>
      <c r="S185">
        <v>0</v>
      </c>
      <c r="T185">
        <v>4</v>
      </c>
      <c r="U185">
        <v>0</v>
      </c>
      <c r="V185">
        <v>0</v>
      </c>
      <c r="W185">
        <v>0</v>
      </c>
      <c r="X185">
        <v>460</v>
      </c>
      <c r="Y185">
        <v>-1</v>
      </c>
      <c r="Z185" t="s">
        <v>65</v>
      </c>
      <c r="AA185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1174275308</v>
      </c>
      <c r="AB185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1174275305</v>
      </c>
      <c r="AC185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3</v>
      </c>
      <c r="AD185" s="5">
        <f>VALUE(FIXED((SLEP[[#This Row],[EjecutadoCLP]]/SLEP[[#This Row],[MontoCLP]]),4,TRUE))</f>
        <v>1</v>
      </c>
      <c r="AE185" s="1">
        <f>IF(SLEP[[#This Row],[Termino]]=0,DATE(1992,10,11),SLEP[[#This Row],[Termino]]-SLEP[[#This Row],[Días de vigencia]])</f>
        <v>33428</v>
      </c>
      <c r="AF185" s="1">
        <f>IF(SLEP[[#This Row],[Días restantes]]&lt;1,DATE(1992,10,11),DATE(2025,8,8)+SLEP[[#This Row],[Días restantes]])</f>
        <v>33888</v>
      </c>
      <c r="AG185">
        <f ca="1">IF(SLEP[[#This Row],[Termino]]=0,0,SLEP[[#This Row],[Termino]]-TODAY())</f>
        <v>-12071</v>
      </c>
      <c r="AH185" s="7" t="str">
        <f ca="1">IF(SLEP[[#This Row],[Dias]]&gt;0,"Vigente","Vencido")</f>
        <v>Vencido</v>
      </c>
      <c r="AI185" t="str">
        <f>_xlfn.XLOOKUP(SLEP[[#This Row],[Source.Name]],Tabla3[Nombre archivo],Tabla3[BASESLEP],"N/A",0,1)</f>
        <v>Andalién Sur</v>
      </c>
      <c r="AJ185" t="s">
        <v>1007</v>
      </c>
    </row>
    <row r="186" spans="1:36" x14ac:dyDescent="0.3">
      <c r="A186" t="s">
        <v>265</v>
      </c>
      <c r="B186" t="s">
        <v>853</v>
      </c>
      <c r="C186" t="s">
        <v>854</v>
      </c>
      <c r="D186" t="s">
        <v>855</v>
      </c>
      <c r="E186" t="s">
        <v>585</v>
      </c>
      <c r="F186" t="s">
        <v>586</v>
      </c>
      <c r="G186" t="s">
        <v>44</v>
      </c>
      <c r="H186" t="s">
        <v>178</v>
      </c>
      <c r="I186" t="s">
        <v>533</v>
      </c>
      <c r="J186" t="s">
        <v>271</v>
      </c>
      <c r="K186" t="s">
        <v>48</v>
      </c>
      <c r="L186" s="3">
        <v>600000000</v>
      </c>
      <c r="M186" s="4">
        <v>595522081</v>
      </c>
      <c r="N186" s="4">
        <v>4477919</v>
      </c>
      <c r="O186" t="s">
        <v>831</v>
      </c>
      <c r="P186" t="s">
        <v>103</v>
      </c>
      <c r="Q186" t="s">
        <v>608</v>
      </c>
      <c r="R186">
        <v>18</v>
      </c>
      <c r="S186">
        <v>1</v>
      </c>
      <c r="T186">
        <v>0</v>
      </c>
      <c r="U186">
        <v>0</v>
      </c>
      <c r="V186">
        <v>0</v>
      </c>
      <c r="W186">
        <v>0</v>
      </c>
      <c r="X186">
        <v>730</v>
      </c>
      <c r="Y186">
        <v>373</v>
      </c>
      <c r="Z186" t="s">
        <v>52</v>
      </c>
      <c r="AA186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600000000</v>
      </c>
      <c r="AB186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595522081</v>
      </c>
      <c r="AC186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4477919</v>
      </c>
      <c r="AD186" s="5">
        <f>VALUE(FIXED((SLEP[[#This Row],[EjecutadoCLP]]/SLEP[[#This Row],[MontoCLP]]),4,TRUE))</f>
        <v>0.99250000000000005</v>
      </c>
      <c r="AE186" s="1">
        <f>IF(SLEP[[#This Row],[Termino]]=0,DATE(1992,10,11),SLEP[[#This Row],[Termino]]-SLEP[[#This Row],[Días de vigencia]])</f>
        <v>45520</v>
      </c>
      <c r="AF186" s="1">
        <f>IF(SLEP[[#This Row],[Días restantes]]&lt;1,DATE(1992,10,11),DATE(2025,8,8)+SLEP[[#This Row],[Días restantes]])</f>
        <v>46250</v>
      </c>
      <c r="AG186">
        <f ca="1">IF(SLEP[[#This Row],[Termino]]=0,0,SLEP[[#This Row],[Termino]]-TODAY())</f>
        <v>291</v>
      </c>
      <c r="AH186" s="7" t="str">
        <f ca="1">IF(SLEP[[#This Row],[Dias]]&gt;0,"Vigente","Vencido")</f>
        <v>Vigente</v>
      </c>
      <c r="AI186" t="str">
        <f>_xlfn.XLOOKUP(SLEP[[#This Row],[Source.Name]],Tabla3[Nombre archivo],Tabla3[BASESLEP],"N/A",0,1)</f>
        <v>Andalién Sur</v>
      </c>
      <c r="AJ186" t="s">
        <v>1013</v>
      </c>
    </row>
    <row r="187" spans="1:36" x14ac:dyDescent="0.3">
      <c r="A187" t="s">
        <v>265</v>
      </c>
      <c r="B187" t="s">
        <v>857</v>
      </c>
      <c r="C187" t="s">
        <v>858</v>
      </c>
      <c r="D187" t="s">
        <v>859</v>
      </c>
      <c r="E187" t="s">
        <v>756</v>
      </c>
      <c r="F187" t="s">
        <v>757</v>
      </c>
      <c r="G187" t="s">
        <v>44</v>
      </c>
      <c r="H187" t="s">
        <v>178</v>
      </c>
      <c r="I187" t="s">
        <v>207</v>
      </c>
      <c r="J187" t="s">
        <v>271</v>
      </c>
      <c r="K187" t="s">
        <v>48</v>
      </c>
      <c r="L187" s="3">
        <v>660000000</v>
      </c>
      <c r="M187" s="4">
        <v>612075305</v>
      </c>
      <c r="N187" s="4">
        <v>47924695</v>
      </c>
      <c r="O187" t="s">
        <v>740</v>
      </c>
      <c r="P187" t="s">
        <v>860</v>
      </c>
      <c r="Q187" t="s">
        <v>1114</v>
      </c>
      <c r="R187">
        <v>6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1095</v>
      </c>
      <c r="Y187">
        <v>209</v>
      </c>
      <c r="Z187" t="s">
        <v>65</v>
      </c>
      <c r="AA187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660000000</v>
      </c>
      <c r="AB187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612075305</v>
      </c>
      <c r="AC187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47924695</v>
      </c>
      <c r="AD187" s="5">
        <f>VALUE(FIXED((SLEP[[#This Row],[EjecutadoCLP]]/SLEP[[#This Row],[MontoCLP]]),4,TRUE))</f>
        <v>0.9274</v>
      </c>
      <c r="AE187" s="1">
        <f>IF(SLEP[[#This Row],[Termino]]=0,DATE(1992,10,11),SLEP[[#This Row],[Termino]]-SLEP[[#This Row],[Días de vigencia]])</f>
        <v>44991</v>
      </c>
      <c r="AF187" s="1">
        <f>IF(SLEP[[#This Row],[Días restantes]]&lt;1,DATE(1992,10,11),DATE(2025,8,8)+SLEP[[#This Row],[Días restantes]])</f>
        <v>46086</v>
      </c>
      <c r="AG187">
        <f ca="1">IF(SLEP[[#This Row],[Termino]]=0,0,SLEP[[#This Row],[Termino]]-TODAY())</f>
        <v>127</v>
      </c>
      <c r="AH187" s="7" t="str">
        <f ca="1">IF(SLEP[[#This Row],[Dias]]&gt;0,"Vigente","Vencido")</f>
        <v>Vigente</v>
      </c>
      <c r="AI187" t="str">
        <f>_xlfn.XLOOKUP(SLEP[[#This Row],[Source.Name]],Tabla3[Nombre archivo],Tabla3[BASESLEP],"N/A",0,1)</f>
        <v>Andalién Sur</v>
      </c>
      <c r="AJ187" t="s">
        <v>1015</v>
      </c>
    </row>
    <row r="188" spans="1:36" x14ac:dyDescent="0.3">
      <c r="A188" t="s">
        <v>265</v>
      </c>
      <c r="B188" t="s">
        <v>862</v>
      </c>
      <c r="C188" t="s">
        <v>863</v>
      </c>
      <c r="D188" t="s">
        <v>864</v>
      </c>
      <c r="E188" t="s">
        <v>865</v>
      </c>
      <c r="F188" t="s">
        <v>866</v>
      </c>
      <c r="G188" t="s">
        <v>74</v>
      </c>
      <c r="H188" t="s">
        <v>45</v>
      </c>
      <c r="I188" t="s">
        <v>60</v>
      </c>
      <c r="J188" t="s">
        <v>271</v>
      </c>
      <c r="K188" t="s">
        <v>48</v>
      </c>
      <c r="L188" s="3">
        <v>53550000</v>
      </c>
      <c r="M188" s="4">
        <v>5950000</v>
      </c>
      <c r="N188" s="4">
        <v>47600000</v>
      </c>
      <c r="O188" t="s">
        <v>867</v>
      </c>
      <c r="P188" t="s">
        <v>486</v>
      </c>
      <c r="Q188" t="s">
        <v>608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1080</v>
      </c>
      <c r="Y188">
        <v>947</v>
      </c>
      <c r="Z188" t="s">
        <v>65</v>
      </c>
      <c r="AA188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53550000</v>
      </c>
      <c r="AB188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5950000</v>
      </c>
      <c r="AC188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47600000</v>
      </c>
      <c r="AD188" s="5">
        <f>VALUE(FIXED((SLEP[[#This Row],[EjecutadoCLP]]/SLEP[[#This Row],[MontoCLP]]),4,TRUE))</f>
        <v>0.1111</v>
      </c>
      <c r="AE188" s="1">
        <f>IF(SLEP[[#This Row],[Termino]]=0,DATE(1992,10,11),SLEP[[#This Row],[Termino]]-SLEP[[#This Row],[Días de vigencia]])</f>
        <v>45744</v>
      </c>
      <c r="AF188" s="1">
        <f>IF(SLEP[[#This Row],[Días restantes]]&lt;1,DATE(1992,10,11),DATE(2025,8,8)+SLEP[[#This Row],[Días restantes]])</f>
        <v>46824</v>
      </c>
      <c r="AG188">
        <f ca="1">IF(SLEP[[#This Row],[Termino]]=0,0,SLEP[[#This Row],[Termino]]-TODAY())</f>
        <v>865</v>
      </c>
      <c r="AH188" s="7" t="str">
        <f ca="1">IF(SLEP[[#This Row],[Dias]]&gt;0,"Vigente","Vencido")</f>
        <v>Vigente</v>
      </c>
      <c r="AI188" t="str">
        <f>_xlfn.XLOOKUP(SLEP[[#This Row],[Source.Name]],Tabla3[Nombre archivo],Tabla3[BASESLEP],"N/A",0,1)</f>
        <v>Andalién Sur</v>
      </c>
      <c r="AJ188" t="s">
        <v>1020</v>
      </c>
    </row>
    <row r="189" spans="1:36" x14ac:dyDescent="0.3">
      <c r="A189" t="s">
        <v>265</v>
      </c>
      <c r="B189" t="s">
        <v>869</v>
      </c>
      <c r="C189" t="s">
        <v>870</v>
      </c>
      <c r="D189" t="s">
        <v>871</v>
      </c>
      <c r="E189" t="s">
        <v>308</v>
      </c>
      <c r="F189" t="s">
        <v>309</v>
      </c>
      <c r="G189" t="s">
        <v>44</v>
      </c>
      <c r="H189" t="s">
        <v>45</v>
      </c>
      <c r="I189" t="s">
        <v>60</v>
      </c>
      <c r="J189" t="s">
        <v>271</v>
      </c>
      <c r="K189" t="s">
        <v>48</v>
      </c>
      <c r="L189" s="3">
        <v>30000000</v>
      </c>
      <c r="M189" s="4">
        <v>23060120</v>
      </c>
      <c r="N189" s="4">
        <v>6939880</v>
      </c>
      <c r="O189" t="s">
        <v>758</v>
      </c>
      <c r="P189" t="s">
        <v>872</v>
      </c>
      <c r="Q189" t="s">
        <v>51</v>
      </c>
      <c r="R189">
        <v>1</v>
      </c>
      <c r="S189">
        <v>0</v>
      </c>
      <c r="T189">
        <v>1</v>
      </c>
      <c r="U189">
        <v>0</v>
      </c>
      <c r="V189">
        <v>0</v>
      </c>
      <c r="W189">
        <v>0</v>
      </c>
      <c r="X189">
        <v>738</v>
      </c>
      <c r="Y189">
        <v>-1</v>
      </c>
      <c r="Z189" t="s">
        <v>52</v>
      </c>
      <c r="AA189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30000000</v>
      </c>
      <c r="AB189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23060120</v>
      </c>
      <c r="AC189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6939880</v>
      </c>
      <c r="AD189" s="5">
        <f>VALUE(FIXED((SLEP[[#This Row],[EjecutadoCLP]]/SLEP[[#This Row],[MontoCLP]]),4,TRUE))</f>
        <v>0.76870000000000005</v>
      </c>
      <c r="AE189" s="1">
        <f>IF(SLEP[[#This Row],[Termino]]=0,DATE(1992,10,11),SLEP[[#This Row],[Termino]]-SLEP[[#This Row],[Días de vigencia]])</f>
        <v>33150</v>
      </c>
      <c r="AF189" s="1">
        <f>IF(SLEP[[#This Row],[Días restantes]]&lt;1,DATE(1992,10,11),DATE(2025,8,8)+SLEP[[#This Row],[Días restantes]])</f>
        <v>33888</v>
      </c>
      <c r="AG189">
        <f ca="1">IF(SLEP[[#This Row],[Termino]]=0,0,SLEP[[#This Row],[Termino]]-TODAY())</f>
        <v>-12071</v>
      </c>
      <c r="AH189" s="7" t="str">
        <f ca="1">IF(SLEP[[#This Row],[Dias]]&gt;0,"Vigente","Vencido")</f>
        <v>Vencido</v>
      </c>
      <c r="AI189" t="str">
        <f>_xlfn.XLOOKUP(SLEP[[#This Row],[Source.Name]],Tabla3[Nombre archivo],Tabla3[BASESLEP],"N/A",0,1)</f>
        <v>Andalién Sur</v>
      </c>
      <c r="AJ189" t="s">
        <v>1027</v>
      </c>
    </row>
    <row r="190" spans="1:36" x14ac:dyDescent="0.3">
      <c r="A190" t="s">
        <v>265</v>
      </c>
      <c r="B190" t="s">
        <v>874</v>
      </c>
      <c r="C190" t="s">
        <v>875</v>
      </c>
      <c r="D190" t="s">
        <v>876</v>
      </c>
      <c r="E190" t="s">
        <v>95</v>
      </c>
      <c r="F190" t="s">
        <v>96</v>
      </c>
      <c r="G190" t="s">
        <v>44</v>
      </c>
      <c r="H190" t="s">
        <v>45</v>
      </c>
      <c r="I190" t="s">
        <v>207</v>
      </c>
      <c r="J190" t="s">
        <v>271</v>
      </c>
      <c r="K190" t="s">
        <v>48</v>
      </c>
      <c r="L190" s="3">
        <v>500000000</v>
      </c>
      <c r="M190" s="4">
        <v>307181519</v>
      </c>
      <c r="N190" s="4">
        <v>192818481</v>
      </c>
      <c r="O190" t="s">
        <v>877</v>
      </c>
      <c r="P190" t="s">
        <v>239</v>
      </c>
      <c r="Q190" t="s">
        <v>64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1095</v>
      </c>
      <c r="Y190">
        <v>140</v>
      </c>
      <c r="Z190" t="s">
        <v>65</v>
      </c>
      <c r="AA190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500000000</v>
      </c>
      <c r="AB190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307181519</v>
      </c>
      <c r="AC190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192818481</v>
      </c>
      <c r="AD190" s="5">
        <f>VALUE(FIXED((SLEP[[#This Row],[EjecutadoCLP]]/SLEP[[#This Row],[MontoCLP]]),4,TRUE))</f>
        <v>0.61439999999999995</v>
      </c>
      <c r="AE190" s="1">
        <f>IF(SLEP[[#This Row],[Termino]]=0,DATE(1992,10,11),SLEP[[#This Row],[Termino]]-SLEP[[#This Row],[Días de vigencia]])</f>
        <v>44922</v>
      </c>
      <c r="AF190" s="1">
        <f>IF(SLEP[[#This Row],[Días restantes]]&lt;1,DATE(1992,10,11),DATE(2025,8,8)+SLEP[[#This Row],[Días restantes]])</f>
        <v>46017</v>
      </c>
      <c r="AG190">
        <f ca="1">IF(SLEP[[#This Row],[Termino]]=0,0,SLEP[[#This Row],[Termino]]-TODAY())</f>
        <v>58</v>
      </c>
      <c r="AH190" s="7" t="str">
        <f ca="1">IF(SLEP[[#This Row],[Dias]]&gt;0,"Vigente","Vencido")</f>
        <v>Vigente</v>
      </c>
      <c r="AI190" t="str">
        <f>_xlfn.XLOOKUP(SLEP[[#This Row],[Source.Name]],Tabla3[Nombre archivo],Tabla3[BASESLEP],"N/A",0,1)</f>
        <v>Andalién Sur</v>
      </c>
      <c r="AJ190" t="s">
        <v>1034</v>
      </c>
    </row>
    <row r="191" spans="1:36" x14ac:dyDescent="0.3">
      <c r="A191" t="s">
        <v>265</v>
      </c>
      <c r="B191" t="s">
        <v>879</v>
      </c>
      <c r="C191" t="s">
        <v>880</v>
      </c>
      <c r="D191" t="s">
        <v>881</v>
      </c>
      <c r="E191" t="s">
        <v>882</v>
      </c>
      <c r="F191" t="s">
        <v>883</v>
      </c>
      <c r="G191" t="s">
        <v>44</v>
      </c>
      <c r="H191" t="s">
        <v>45</v>
      </c>
      <c r="I191" t="s">
        <v>60</v>
      </c>
      <c r="J191" t="s">
        <v>271</v>
      </c>
      <c r="K191" t="s">
        <v>48</v>
      </c>
      <c r="L191" s="3">
        <v>90000000</v>
      </c>
      <c r="M191" s="4">
        <v>75000000</v>
      </c>
      <c r="N191" s="4">
        <v>15000000</v>
      </c>
      <c r="O191" t="s">
        <v>884</v>
      </c>
      <c r="P191" t="s">
        <v>281</v>
      </c>
      <c r="Q191" t="s">
        <v>64</v>
      </c>
      <c r="R191">
        <v>1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1119</v>
      </c>
      <c r="Y191">
        <v>160</v>
      </c>
      <c r="Z191" t="s">
        <v>65</v>
      </c>
      <c r="AA191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90000000</v>
      </c>
      <c r="AB191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75000000</v>
      </c>
      <c r="AC191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15000000</v>
      </c>
      <c r="AD191" s="5">
        <f>VALUE(FIXED((SLEP[[#This Row],[EjecutadoCLP]]/SLEP[[#This Row],[MontoCLP]]),4,TRUE))</f>
        <v>0.83330000000000004</v>
      </c>
      <c r="AE191" s="1">
        <f>IF(SLEP[[#This Row],[Termino]]=0,DATE(1992,10,11),SLEP[[#This Row],[Termino]]-SLEP[[#This Row],[Días de vigencia]])</f>
        <v>44918</v>
      </c>
      <c r="AF191" s="1">
        <f>IF(SLEP[[#This Row],[Días restantes]]&lt;1,DATE(1992,10,11),DATE(2025,8,8)+SLEP[[#This Row],[Días restantes]])</f>
        <v>46037</v>
      </c>
      <c r="AG191">
        <f ca="1">IF(SLEP[[#This Row],[Termino]]=0,0,SLEP[[#This Row],[Termino]]-TODAY())</f>
        <v>78</v>
      </c>
      <c r="AH191" s="7" t="str">
        <f ca="1">IF(SLEP[[#This Row],[Dias]]&gt;0,"Vigente","Vencido")</f>
        <v>Vigente</v>
      </c>
      <c r="AI191" t="str">
        <f>_xlfn.XLOOKUP(SLEP[[#This Row],[Source.Name]],Tabla3[Nombre archivo],Tabla3[BASESLEP],"N/A",0,1)</f>
        <v>Andalién Sur</v>
      </c>
      <c r="AJ191" t="s">
        <v>1038</v>
      </c>
    </row>
    <row r="192" spans="1:36" x14ac:dyDescent="0.3">
      <c r="A192" t="s">
        <v>265</v>
      </c>
      <c r="B192" t="s">
        <v>886</v>
      </c>
      <c r="C192" t="s">
        <v>887</v>
      </c>
      <c r="D192" t="s">
        <v>888</v>
      </c>
      <c r="E192" t="s">
        <v>889</v>
      </c>
      <c r="F192" t="s">
        <v>890</v>
      </c>
      <c r="G192" t="s">
        <v>44</v>
      </c>
      <c r="H192" t="s">
        <v>45</v>
      </c>
      <c r="I192" t="s">
        <v>60</v>
      </c>
      <c r="J192" t="s">
        <v>271</v>
      </c>
      <c r="K192" t="s">
        <v>48</v>
      </c>
      <c r="L192" s="3">
        <v>24900</v>
      </c>
      <c r="M192" s="4">
        <v>24028500</v>
      </c>
      <c r="N192" s="4">
        <v>-24003600</v>
      </c>
      <c r="O192" t="s">
        <v>745</v>
      </c>
      <c r="P192" t="s">
        <v>891</v>
      </c>
      <c r="Q192" t="s">
        <v>51</v>
      </c>
      <c r="R192">
        <v>0</v>
      </c>
      <c r="S192">
        <v>0</v>
      </c>
      <c r="T192">
        <v>1</v>
      </c>
      <c r="U192">
        <v>0</v>
      </c>
      <c r="V192">
        <v>0</v>
      </c>
      <c r="W192">
        <v>0</v>
      </c>
      <c r="X192">
        <v>102</v>
      </c>
      <c r="Y192">
        <v>-1</v>
      </c>
      <c r="Z192" t="s">
        <v>52</v>
      </c>
      <c r="AA192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24900</v>
      </c>
      <c r="AB192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24028500</v>
      </c>
      <c r="AC192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-24003600</v>
      </c>
      <c r="AD192" s="5">
        <f>VALUE(FIXED((SLEP[[#This Row],[EjecutadoCLP]]/SLEP[[#This Row],[MontoCLP]]),4,TRUE))</f>
        <v>965</v>
      </c>
      <c r="AE192" s="1">
        <f>IF(SLEP[[#This Row],[Termino]]=0,DATE(1992,10,11),SLEP[[#This Row],[Termino]]-SLEP[[#This Row],[Días de vigencia]])</f>
        <v>33786</v>
      </c>
      <c r="AF192" s="1">
        <f>IF(SLEP[[#This Row],[Días restantes]]&lt;1,DATE(1992,10,11),DATE(2025,8,8)+SLEP[[#This Row],[Días restantes]])</f>
        <v>33888</v>
      </c>
      <c r="AG192">
        <f ca="1">IF(SLEP[[#This Row],[Termino]]=0,0,SLEP[[#This Row],[Termino]]-TODAY())</f>
        <v>-12071</v>
      </c>
      <c r="AH192" s="7" t="str">
        <f ca="1">IF(SLEP[[#This Row],[Dias]]&gt;0,"Vigente","Vencido")</f>
        <v>Vencido</v>
      </c>
      <c r="AI192" t="str">
        <f>_xlfn.XLOOKUP(SLEP[[#This Row],[Source.Name]],Tabla3[Nombre archivo],Tabla3[BASESLEP],"N/A",0,1)</f>
        <v>Andalién Sur</v>
      </c>
      <c r="AJ192" t="s">
        <v>1040</v>
      </c>
    </row>
    <row r="193" spans="1:36" x14ac:dyDescent="0.3">
      <c r="A193" t="s">
        <v>265</v>
      </c>
      <c r="B193" t="s">
        <v>893</v>
      </c>
      <c r="C193" t="s">
        <v>887</v>
      </c>
      <c r="D193" t="s">
        <v>888</v>
      </c>
      <c r="E193" t="s">
        <v>894</v>
      </c>
      <c r="F193" t="s">
        <v>895</v>
      </c>
      <c r="G193" t="s">
        <v>44</v>
      </c>
      <c r="H193" t="s">
        <v>45</v>
      </c>
      <c r="I193" t="s">
        <v>60</v>
      </c>
      <c r="J193" t="s">
        <v>271</v>
      </c>
      <c r="K193" t="s">
        <v>48</v>
      </c>
      <c r="L193" s="3">
        <v>10690</v>
      </c>
      <c r="M193" s="4">
        <v>22545210</v>
      </c>
      <c r="N193" s="4">
        <v>-22534520</v>
      </c>
      <c r="O193" t="s">
        <v>831</v>
      </c>
      <c r="P193" t="s">
        <v>896</v>
      </c>
      <c r="Q193" t="s">
        <v>51</v>
      </c>
      <c r="R193">
        <v>0</v>
      </c>
      <c r="S193">
        <v>0</v>
      </c>
      <c r="T193">
        <v>1</v>
      </c>
      <c r="U193">
        <v>0</v>
      </c>
      <c r="V193">
        <v>0</v>
      </c>
      <c r="W193">
        <v>0</v>
      </c>
      <c r="X193">
        <v>116</v>
      </c>
      <c r="Y193">
        <v>-1</v>
      </c>
      <c r="Z193" t="s">
        <v>52</v>
      </c>
      <c r="AA193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10690</v>
      </c>
      <c r="AB193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22545210</v>
      </c>
      <c r="AC193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-22534520</v>
      </c>
      <c r="AD193" s="5">
        <f>VALUE(FIXED((SLEP[[#This Row],[EjecutadoCLP]]/SLEP[[#This Row],[MontoCLP]]),4,TRUE))</f>
        <v>2109</v>
      </c>
      <c r="AE193" s="1">
        <f>IF(SLEP[[#This Row],[Termino]]=0,DATE(1992,10,11),SLEP[[#This Row],[Termino]]-SLEP[[#This Row],[Días de vigencia]])</f>
        <v>33772</v>
      </c>
      <c r="AF193" s="1">
        <f>IF(SLEP[[#This Row],[Días restantes]]&lt;1,DATE(1992,10,11),DATE(2025,8,8)+SLEP[[#This Row],[Días restantes]])</f>
        <v>33888</v>
      </c>
      <c r="AG193">
        <f ca="1">IF(SLEP[[#This Row],[Termino]]=0,0,SLEP[[#This Row],[Termino]]-TODAY())</f>
        <v>-12071</v>
      </c>
      <c r="AH193" s="7" t="str">
        <f ca="1">IF(SLEP[[#This Row],[Dias]]&gt;0,"Vigente","Vencido")</f>
        <v>Vencido</v>
      </c>
      <c r="AI193" t="str">
        <f>_xlfn.XLOOKUP(SLEP[[#This Row],[Source.Name]],Tabla3[Nombre archivo],Tabla3[BASESLEP],"N/A",0,1)</f>
        <v>Andalién Sur</v>
      </c>
      <c r="AJ193" t="s">
        <v>1042</v>
      </c>
    </row>
    <row r="194" spans="1:36" x14ac:dyDescent="0.3">
      <c r="A194" t="s">
        <v>265</v>
      </c>
      <c r="B194" t="s">
        <v>898</v>
      </c>
      <c r="C194" t="s">
        <v>353</v>
      </c>
      <c r="D194" t="s">
        <v>899</v>
      </c>
      <c r="E194" t="s">
        <v>355</v>
      </c>
      <c r="F194" t="s">
        <v>356</v>
      </c>
      <c r="G194" t="s">
        <v>44</v>
      </c>
      <c r="H194" t="s">
        <v>45</v>
      </c>
      <c r="I194" t="s">
        <v>60</v>
      </c>
      <c r="J194" t="s">
        <v>271</v>
      </c>
      <c r="K194" t="s">
        <v>48</v>
      </c>
      <c r="L194" s="3">
        <v>31000000</v>
      </c>
      <c r="M194" s="4">
        <v>13507642</v>
      </c>
      <c r="N194" s="4">
        <v>17492358</v>
      </c>
      <c r="O194" t="s">
        <v>831</v>
      </c>
      <c r="P194" t="s">
        <v>843</v>
      </c>
      <c r="Q194" t="s">
        <v>51</v>
      </c>
      <c r="R194">
        <v>0</v>
      </c>
      <c r="S194">
        <v>0</v>
      </c>
      <c r="T194">
        <v>1</v>
      </c>
      <c r="U194">
        <v>0</v>
      </c>
      <c r="V194">
        <v>0</v>
      </c>
      <c r="W194">
        <v>0</v>
      </c>
      <c r="X194">
        <v>277</v>
      </c>
      <c r="Y194">
        <v>-1</v>
      </c>
      <c r="Z194" t="s">
        <v>52</v>
      </c>
      <c r="AA194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31000000</v>
      </c>
      <c r="AB194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13507642</v>
      </c>
      <c r="AC194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17492358</v>
      </c>
      <c r="AD194" s="5">
        <f>VALUE(FIXED((SLEP[[#This Row],[EjecutadoCLP]]/SLEP[[#This Row],[MontoCLP]]),4,TRUE))</f>
        <v>0.43569999999999998</v>
      </c>
      <c r="AE194" s="1">
        <f>IF(SLEP[[#This Row],[Termino]]=0,DATE(1992,10,11),SLEP[[#This Row],[Termino]]-SLEP[[#This Row],[Días de vigencia]])</f>
        <v>33611</v>
      </c>
      <c r="AF194" s="1">
        <f>IF(SLEP[[#This Row],[Días restantes]]&lt;1,DATE(1992,10,11),DATE(2025,8,8)+SLEP[[#This Row],[Días restantes]])</f>
        <v>33888</v>
      </c>
      <c r="AG194">
        <f ca="1">IF(SLEP[[#This Row],[Termino]]=0,0,SLEP[[#This Row],[Termino]]-TODAY())</f>
        <v>-12071</v>
      </c>
      <c r="AH194" s="7" t="str">
        <f ca="1">IF(SLEP[[#This Row],[Dias]]&gt;0,"Vigente","Vencido")</f>
        <v>Vencido</v>
      </c>
      <c r="AI194" t="str">
        <f>_xlfn.XLOOKUP(SLEP[[#This Row],[Source.Name]],Tabla3[Nombre archivo],Tabla3[BASESLEP],"N/A",0,1)</f>
        <v>Andalién Sur</v>
      </c>
      <c r="AJ194" t="s">
        <v>1046</v>
      </c>
    </row>
    <row r="195" spans="1:36" x14ac:dyDescent="0.3">
      <c r="A195" t="s">
        <v>265</v>
      </c>
      <c r="B195" t="s">
        <v>901</v>
      </c>
      <c r="C195" t="s">
        <v>902</v>
      </c>
      <c r="D195" t="s">
        <v>903</v>
      </c>
      <c r="E195" t="s">
        <v>904</v>
      </c>
      <c r="F195" t="s">
        <v>905</v>
      </c>
      <c r="G195" t="s">
        <v>44</v>
      </c>
      <c r="H195" t="s">
        <v>45</v>
      </c>
      <c r="I195" t="s">
        <v>60</v>
      </c>
      <c r="J195" t="s">
        <v>271</v>
      </c>
      <c r="K195" t="s">
        <v>48</v>
      </c>
      <c r="L195" s="3">
        <v>15215000</v>
      </c>
      <c r="M195" s="4">
        <v>15555000</v>
      </c>
      <c r="N195" s="4">
        <v>-340000</v>
      </c>
      <c r="O195" t="s">
        <v>906</v>
      </c>
      <c r="P195" t="s">
        <v>907</v>
      </c>
      <c r="Q195" t="s">
        <v>51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303</v>
      </c>
      <c r="Y195">
        <v>-1</v>
      </c>
      <c r="Z195" t="s">
        <v>52</v>
      </c>
      <c r="AA195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15215000</v>
      </c>
      <c r="AB195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15555000</v>
      </c>
      <c r="AC195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-340000</v>
      </c>
      <c r="AD195" s="5">
        <f>VALUE(FIXED((SLEP[[#This Row],[EjecutadoCLP]]/SLEP[[#This Row],[MontoCLP]]),4,TRUE))</f>
        <v>1.0223</v>
      </c>
      <c r="AE195" s="1">
        <f>IF(SLEP[[#This Row],[Termino]]=0,DATE(1992,10,11),SLEP[[#This Row],[Termino]]-SLEP[[#This Row],[Días de vigencia]])</f>
        <v>33585</v>
      </c>
      <c r="AF195" s="1">
        <f>IF(SLEP[[#This Row],[Días restantes]]&lt;1,DATE(1992,10,11),DATE(2025,8,8)+SLEP[[#This Row],[Días restantes]])</f>
        <v>33888</v>
      </c>
      <c r="AG195">
        <f ca="1">IF(SLEP[[#This Row],[Termino]]=0,0,SLEP[[#This Row],[Termino]]-TODAY())</f>
        <v>-12071</v>
      </c>
      <c r="AH195" s="7" t="str">
        <f ca="1">IF(SLEP[[#This Row],[Dias]]&gt;0,"Vigente","Vencido")</f>
        <v>Vencido</v>
      </c>
      <c r="AI195" t="str">
        <f>_xlfn.XLOOKUP(SLEP[[#This Row],[Source.Name]],Tabla3[Nombre archivo],Tabla3[BASESLEP],"N/A",0,1)</f>
        <v>Andalién Sur</v>
      </c>
      <c r="AJ195" t="s">
        <v>1051</v>
      </c>
    </row>
    <row r="196" spans="1:36" x14ac:dyDescent="0.3">
      <c r="A196" t="s">
        <v>265</v>
      </c>
      <c r="B196" t="s">
        <v>909</v>
      </c>
      <c r="C196" t="s">
        <v>910</v>
      </c>
      <c r="D196" t="s">
        <v>911</v>
      </c>
      <c r="E196" t="s">
        <v>393</v>
      </c>
      <c r="F196" t="s">
        <v>394</v>
      </c>
      <c r="G196" t="s">
        <v>44</v>
      </c>
      <c r="H196" t="s">
        <v>45</v>
      </c>
      <c r="I196" t="s">
        <v>60</v>
      </c>
      <c r="J196" t="s">
        <v>271</v>
      </c>
      <c r="K196" t="s">
        <v>48</v>
      </c>
      <c r="L196" s="3">
        <v>15036000</v>
      </c>
      <c r="M196" s="4">
        <v>1764000</v>
      </c>
      <c r="N196" s="4">
        <v>13272000</v>
      </c>
      <c r="O196" t="s">
        <v>906</v>
      </c>
      <c r="P196" t="s">
        <v>907</v>
      </c>
      <c r="Q196" t="s">
        <v>51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303</v>
      </c>
      <c r="Y196">
        <v>-1</v>
      </c>
      <c r="Z196" t="s">
        <v>52</v>
      </c>
      <c r="AA196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15036000</v>
      </c>
      <c r="AB196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1764000</v>
      </c>
      <c r="AC196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13272000</v>
      </c>
      <c r="AD196" s="5">
        <f>VALUE(FIXED((SLEP[[#This Row],[EjecutadoCLP]]/SLEP[[#This Row],[MontoCLP]]),4,TRUE))</f>
        <v>0.1173</v>
      </c>
      <c r="AE196" s="1">
        <f>IF(SLEP[[#This Row],[Termino]]=0,DATE(1992,10,11),SLEP[[#This Row],[Termino]]-SLEP[[#This Row],[Días de vigencia]])</f>
        <v>33585</v>
      </c>
      <c r="AF196" s="1">
        <f>IF(SLEP[[#This Row],[Días restantes]]&lt;1,DATE(1992,10,11),DATE(2025,8,8)+SLEP[[#This Row],[Días restantes]])</f>
        <v>33888</v>
      </c>
      <c r="AG196">
        <f ca="1">IF(SLEP[[#This Row],[Termino]]=0,0,SLEP[[#This Row],[Termino]]-TODAY())</f>
        <v>-12071</v>
      </c>
      <c r="AH196" s="7" t="str">
        <f ca="1">IF(SLEP[[#This Row],[Dias]]&gt;0,"Vigente","Vencido")</f>
        <v>Vencido</v>
      </c>
      <c r="AI196" t="str">
        <f>_xlfn.XLOOKUP(SLEP[[#This Row],[Source.Name]],Tabla3[Nombre archivo],Tabla3[BASESLEP],"N/A",0,1)</f>
        <v>Andalién Sur</v>
      </c>
      <c r="AJ196" t="s">
        <v>1057</v>
      </c>
    </row>
    <row r="197" spans="1:36" x14ac:dyDescent="0.3">
      <c r="A197" t="s">
        <v>265</v>
      </c>
      <c r="B197" t="s">
        <v>913</v>
      </c>
      <c r="C197" t="s">
        <v>910</v>
      </c>
      <c r="D197" t="s">
        <v>914</v>
      </c>
      <c r="E197" t="s">
        <v>411</v>
      </c>
      <c r="F197" t="s">
        <v>915</v>
      </c>
      <c r="G197" t="s">
        <v>44</v>
      </c>
      <c r="H197" t="s">
        <v>45</v>
      </c>
      <c r="I197" t="s">
        <v>60</v>
      </c>
      <c r="J197" t="s">
        <v>271</v>
      </c>
      <c r="K197" t="s">
        <v>48</v>
      </c>
      <c r="L197" s="3">
        <v>14857000</v>
      </c>
      <c r="M197" s="4">
        <v>1743000</v>
      </c>
      <c r="N197" s="4">
        <v>13114000</v>
      </c>
      <c r="O197" t="s">
        <v>906</v>
      </c>
      <c r="P197" t="s">
        <v>907</v>
      </c>
      <c r="Q197" t="s">
        <v>51</v>
      </c>
      <c r="R197">
        <v>0</v>
      </c>
      <c r="S197">
        <v>0</v>
      </c>
      <c r="T197">
        <v>1</v>
      </c>
      <c r="U197">
        <v>0</v>
      </c>
      <c r="V197">
        <v>0</v>
      </c>
      <c r="W197">
        <v>0</v>
      </c>
      <c r="X197">
        <v>303</v>
      </c>
      <c r="Y197">
        <v>-1</v>
      </c>
      <c r="Z197" t="s">
        <v>52</v>
      </c>
      <c r="AA197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14857000</v>
      </c>
      <c r="AB197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1743000</v>
      </c>
      <c r="AC197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13114000</v>
      </c>
      <c r="AD197" s="5">
        <f>VALUE(FIXED((SLEP[[#This Row],[EjecutadoCLP]]/SLEP[[#This Row],[MontoCLP]]),4,TRUE))</f>
        <v>0.1173</v>
      </c>
      <c r="AE197" s="1">
        <f>IF(SLEP[[#This Row],[Termino]]=0,DATE(1992,10,11),SLEP[[#This Row],[Termino]]-SLEP[[#This Row],[Días de vigencia]])</f>
        <v>33585</v>
      </c>
      <c r="AF197" s="1">
        <f>IF(SLEP[[#This Row],[Días restantes]]&lt;1,DATE(1992,10,11),DATE(2025,8,8)+SLEP[[#This Row],[Días restantes]])</f>
        <v>33888</v>
      </c>
      <c r="AG197">
        <f ca="1">IF(SLEP[[#This Row],[Termino]]=0,0,SLEP[[#This Row],[Termino]]-TODAY())</f>
        <v>-12071</v>
      </c>
      <c r="AH197" s="7" t="str">
        <f ca="1">IF(SLEP[[#This Row],[Dias]]&gt;0,"Vigente","Vencido")</f>
        <v>Vencido</v>
      </c>
      <c r="AI197" t="str">
        <f>_xlfn.XLOOKUP(SLEP[[#This Row],[Source.Name]],Tabla3[Nombre archivo],Tabla3[BASESLEP],"N/A",0,1)</f>
        <v>Andalién Sur</v>
      </c>
      <c r="AJ197" t="s">
        <v>1062</v>
      </c>
    </row>
    <row r="198" spans="1:36" x14ac:dyDescent="0.3">
      <c r="A198" t="s">
        <v>265</v>
      </c>
      <c r="B198" t="s">
        <v>943</v>
      </c>
      <c r="C198" t="s">
        <v>944</v>
      </c>
      <c r="D198" t="s">
        <v>945</v>
      </c>
      <c r="E198" t="s">
        <v>454</v>
      </c>
      <c r="F198" t="s">
        <v>455</v>
      </c>
      <c r="G198" t="s">
        <v>44</v>
      </c>
      <c r="H198" t="s">
        <v>45</v>
      </c>
      <c r="I198" t="s">
        <v>60</v>
      </c>
      <c r="J198" t="s">
        <v>271</v>
      </c>
      <c r="K198" t="s">
        <v>48</v>
      </c>
      <c r="L198" s="3">
        <v>30072000</v>
      </c>
      <c r="M198" s="4">
        <v>3449250</v>
      </c>
      <c r="N198" s="4">
        <v>26622750</v>
      </c>
      <c r="O198" t="s">
        <v>906</v>
      </c>
      <c r="P198" t="s">
        <v>907</v>
      </c>
      <c r="Q198" t="s">
        <v>51</v>
      </c>
      <c r="R198">
        <v>0</v>
      </c>
      <c r="S198">
        <v>0</v>
      </c>
      <c r="T198">
        <v>1</v>
      </c>
      <c r="U198">
        <v>0</v>
      </c>
      <c r="V198">
        <v>0</v>
      </c>
      <c r="W198">
        <v>0</v>
      </c>
      <c r="X198">
        <v>303</v>
      </c>
      <c r="Y198">
        <v>-1</v>
      </c>
      <c r="Z198" t="s">
        <v>52</v>
      </c>
      <c r="AA198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30072000</v>
      </c>
      <c r="AB198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3449250</v>
      </c>
      <c r="AC198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26622750</v>
      </c>
      <c r="AD198" s="5">
        <f>VALUE(FIXED((SLEP[[#This Row],[EjecutadoCLP]]/SLEP[[#This Row],[MontoCLP]]),4,TRUE))</f>
        <v>0.1147</v>
      </c>
      <c r="AE198" s="1">
        <f>IF(SLEP[[#This Row],[Termino]]=0,DATE(1992,10,11),SLEP[[#This Row],[Termino]]-SLEP[[#This Row],[Días de vigencia]])</f>
        <v>33585</v>
      </c>
      <c r="AF198" s="1">
        <f>IF(SLEP[[#This Row],[Días restantes]]&lt;1,DATE(1992,10,11),DATE(2025,8,8)+SLEP[[#This Row],[Días restantes]])</f>
        <v>33888</v>
      </c>
      <c r="AG198">
        <f ca="1">IF(SLEP[[#This Row],[Termino]]=0,0,SLEP[[#This Row],[Termino]]-TODAY())</f>
        <v>-12071</v>
      </c>
      <c r="AH198" s="7" t="str">
        <f ca="1">IF(SLEP[[#This Row],[Dias]]&gt;0,"Vigente","Vencido")</f>
        <v>Vencido</v>
      </c>
      <c r="AI198" t="str">
        <f>_xlfn.XLOOKUP(SLEP[[#This Row],[Source.Name]],Tabla3[Nombre archivo],Tabla3[BASESLEP],"N/A",0,1)</f>
        <v>Andalién Sur</v>
      </c>
      <c r="AJ198" t="s">
        <v>1069</v>
      </c>
    </row>
    <row r="199" spans="1:36" x14ac:dyDescent="0.3">
      <c r="A199" t="s">
        <v>265</v>
      </c>
      <c r="B199" t="s">
        <v>917</v>
      </c>
      <c r="C199" t="s">
        <v>918</v>
      </c>
      <c r="D199" t="s">
        <v>919</v>
      </c>
      <c r="E199" t="s">
        <v>165</v>
      </c>
      <c r="F199" t="s">
        <v>166</v>
      </c>
      <c r="G199" t="s">
        <v>44</v>
      </c>
      <c r="H199" t="s">
        <v>45</v>
      </c>
      <c r="I199" t="s">
        <v>60</v>
      </c>
      <c r="J199" t="s">
        <v>271</v>
      </c>
      <c r="K199" t="s">
        <v>48</v>
      </c>
      <c r="L199" s="3">
        <v>157475</v>
      </c>
      <c r="M199" s="4">
        <v>17721000</v>
      </c>
      <c r="N199" s="4">
        <v>-17563525</v>
      </c>
      <c r="O199" t="s">
        <v>906</v>
      </c>
      <c r="P199" t="s">
        <v>907</v>
      </c>
      <c r="Q199" t="s">
        <v>51</v>
      </c>
      <c r="R199">
        <v>0</v>
      </c>
      <c r="S199">
        <v>0</v>
      </c>
      <c r="T199">
        <v>1</v>
      </c>
      <c r="U199">
        <v>0</v>
      </c>
      <c r="V199">
        <v>0</v>
      </c>
      <c r="W199">
        <v>0</v>
      </c>
      <c r="X199">
        <v>303</v>
      </c>
      <c r="Y199">
        <v>-1</v>
      </c>
      <c r="Z199" t="s">
        <v>52</v>
      </c>
      <c r="AA199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157475</v>
      </c>
      <c r="AB199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17721000</v>
      </c>
      <c r="AC199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-17563525</v>
      </c>
      <c r="AD199" s="5">
        <f>VALUE(FIXED((SLEP[[#This Row],[EjecutadoCLP]]/SLEP[[#This Row],[MontoCLP]]),4,TRUE))</f>
        <v>112.5321</v>
      </c>
      <c r="AE199" s="1">
        <f>IF(SLEP[[#This Row],[Termino]]=0,DATE(1992,10,11),SLEP[[#This Row],[Termino]]-SLEP[[#This Row],[Días de vigencia]])</f>
        <v>33585</v>
      </c>
      <c r="AF199" s="1">
        <f>IF(SLEP[[#This Row],[Días restantes]]&lt;1,DATE(1992,10,11),DATE(2025,8,8)+SLEP[[#This Row],[Días restantes]])</f>
        <v>33888</v>
      </c>
      <c r="AG199">
        <f ca="1">IF(SLEP[[#This Row],[Termino]]=0,0,SLEP[[#This Row],[Termino]]-TODAY())</f>
        <v>-12071</v>
      </c>
      <c r="AH199" s="7" t="str">
        <f ca="1">IF(SLEP[[#This Row],[Dias]]&gt;0,"Vigente","Vencido")</f>
        <v>Vencido</v>
      </c>
      <c r="AI199" t="str">
        <f>_xlfn.XLOOKUP(SLEP[[#This Row],[Source.Name]],Tabla3[Nombre archivo],Tabla3[BASESLEP],"N/A",0,1)</f>
        <v>Andalién Sur</v>
      </c>
      <c r="AJ199" t="s">
        <v>1076</v>
      </c>
    </row>
    <row r="200" spans="1:36" x14ac:dyDescent="0.3">
      <c r="A200" t="s">
        <v>265</v>
      </c>
      <c r="B200" t="s">
        <v>921</v>
      </c>
      <c r="C200" t="s">
        <v>902</v>
      </c>
      <c r="D200" t="s">
        <v>903</v>
      </c>
      <c r="E200" t="s">
        <v>388</v>
      </c>
      <c r="F200" t="s">
        <v>389</v>
      </c>
      <c r="G200" t="s">
        <v>44</v>
      </c>
      <c r="H200" t="s">
        <v>45</v>
      </c>
      <c r="I200" t="s">
        <v>60</v>
      </c>
      <c r="J200" t="s">
        <v>271</v>
      </c>
      <c r="K200" t="s">
        <v>48</v>
      </c>
      <c r="L200" s="3">
        <v>51910000</v>
      </c>
      <c r="M200" s="4">
        <v>50595000</v>
      </c>
      <c r="N200" s="4">
        <v>1315000</v>
      </c>
      <c r="O200" t="s">
        <v>906</v>
      </c>
      <c r="P200" t="s">
        <v>907</v>
      </c>
      <c r="Q200" t="s">
        <v>51</v>
      </c>
      <c r="R200">
        <v>1</v>
      </c>
      <c r="S200">
        <v>0</v>
      </c>
      <c r="T200">
        <v>1</v>
      </c>
      <c r="U200">
        <v>0</v>
      </c>
      <c r="V200">
        <v>0</v>
      </c>
      <c r="W200">
        <v>0</v>
      </c>
      <c r="X200">
        <v>303</v>
      </c>
      <c r="Y200">
        <v>-1</v>
      </c>
      <c r="Z200" t="s">
        <v>52</v>
      </c>
      <c r="AA200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51910000</v>
      </c>
      <c r="AB200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50595000</v>
      </c>
      <c r="AC200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1315000</v>
      </c>
      <c r="AD200" s="5">
        <f>VALUE(FIXED((SLEP[[#This Row],[EjecutadoCLP]]/SLEP[[#This Row],[MontoCLP]]),4,TRUE))</f>
        <v>0.97470000000000001</v>
      </c>
      <c r="AE200" s="1">
        <f>IF(SLEP[[#This Row],[Termino]]=0,DATE(1992,10,11),SLEP[[#This Row],[Termino]]-SLEP[[#This Row],[Días de vigencia]])</f>
        <v>33585</v>
      </c>
      <c r="AF200" s="1">
        <f>IF(SLEP[[#This Row],[Días restantes]]&lt;1,DATE(1992,10,11),DATE(2025,8,8)+SLEP[[#This Row],[Días restantes]])</f>
        <v>33888</v>
      </c>
      <c r="AG200">
        <f ca="1">IF(SLEP[[#This Row],[Termino]]=0,0,SLEP[[#This Row],[Termino]]-TODAY())</f>
        <v>-12071</v>
      </c>
      <c r="AH200" s="7" t="str">
        <f ca="1">IF(SLEP[[#This Row],[Dias]]&gt;0,"Vigente","Vencido")</f>
        <v>Vencido</v>
      </c>
      <c r="AI200" t="str">
        <f>_xlfn.XLOOKUP(SLEP[[#This Row],[Source.Name]],Tabla3[Nombre archivo],Tabla3[BASESLEP],"N/A",0,1)</f>
        <v>Andalién Sur</v>
      </c>
      <c r="AJ200" t="s">
        <v>1081</v>
      </c>
    </row>
    <row r="201" spans="1:36" x14ac:dyDescent="0.3">
      <c r="A201" t="s">
        <v>265</v>
      </c>
      <c r="B201" t="s">
        <v>923</v>
      </c>
      <c r="C201" t="s">
        <v>902</v>
      </c>
      <c r="D201" t="s">
        <v>903</v>
      </c>
      <c r="E201" t="s">
        <v>411</v>
      </c>
      <c r="F201" t="s">
        <v>915</v>
      </c>
      <c r="G201" t="s">
        <v>44</v>
      </c>
      <c r="H201" t="s">
        <v>45</v>
      </c>
      <c r="I201" t="s">
        <v>60</v>
      </c>
      <c r="J201" t="s">
        <v>271</v>
      </c>
      <c r="K201" t="s">
        <v>48</v>
      </c>
      <c r="L201" s="3">
        <v>33294000</v>
      </c>
      <c r="M201" s="4">
        <v>35049000</v>
      </c>
      <c r="N201" s="4">
        <v>-1755000</v>
      </c>
      <c r="O201" t="s">
        <v>906</v>
      </c>
      <c r="P201" t="s">
        <v>907</v>
      </c>
      <c r="Q201" t="s">
        <v>51</v>
      </c>
      <c r="R201">
        <v>0</v>
      </c>
      <c r="S201">
        <v>0</v>
      </c>
      <c r="T201">
        <v>1</v>
      </c>
      <c r="U201">
        <v>0</v>
      </c>
      <c r="V201">
        <v>0</v>
      </c>
      <c r="W201">
        <v>0</v>
      </c>
      <c r="X201">
        <v>303</v>
      </c>
      <c r="Y201">
        <v>-1</v>
      </c>
      <c r="Z201" t="s">
        <v>52</v>
      </c>
      <c r="AA201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33294000</v>
      </c>
      <c r="AB201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35049000</v>
      </c>
      <c r="AC201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-1755000</v>
      </c>
      <c r="AD201" s="5">
        <f>VALUE(FIXED((SLEP[[#This Row],[EjecutadoCLP]]/SLEP[[#This Row],[MontoCLP]]),4,TRUE))</f>
        <v>1.0527</v>
      </c>
      <c r="AE201" s="1">
        <f>IF(SLEP[[#This Row],[Termino]]=0,DATE(1992,10,11),SLEP[[#This Row],[Termino]]-SLEP[[#This Row],[Días de vigencia]])</f>
        <v>33585</v>
      </c>
      <c r="AF201" s="1">
        <f>IF(SLEP[[#This Row],[Días restantes]]&lt;1,DATE(1992,10,11),DATE(2025,8,8)+SLEP[[#This Row],[Días restantes]])</f>
        <v>33888</v>
      </c>
      <c r="AG201">
        <f ca="1">IF(SLEP[[#This Row],[Termino]]=0,0,SLEP[[#This Row],[Termino]]-TODAY())</f>
        <v>-12071</v>
      </c>
      <c r="AH201" s="7" t="str">
        <f ca="1">IF(SLEP[[#This Row],[Dias]]&gt;0,"Vigente","Vencido")</f>
        <v>Vencido</v>
      </c>
      <c r="AI201" t="str">
        <f>_xlfn.XLOOKUP(SLEP[[#This Row],[Source.Name]],Tabla3[Nombre archivo],Tabla3[BASESLEP],"N/A",0,1)</f>
        <v>Andalién Sur</v>
      </c>
      <c r="AJ201" t="s">
        <v>1087</v>
      </c>
    </row>
    <row r="202" spans="1:36" x14ac:dyDescent="0.3">
      <c r="A202" t="s">
        <v>265</v>
      </c>
      <c r="B202" t="s">
        <v>925</v>
      </c>
      <c r="C202" t="s">
        <v>902</v>
      </c>
      <c r="D202" t="s">
        <v>903</v>
      </c>
      <c r="E202" t="s">
        <v>693</v>
      </c>
      <c r="F202" t="s">
        <v>694</v>
      </c>
      <c r="G202" t="s">
        <v>44</v>
      </c>
      <c r="H202" t="s">
        <v>45</v>
      </c>
      <c r="I202" t="s">
        <v>60</v>
      </c>
      <c r="J202" t="s">
        <v>271</v>
      </c>
      <c r="K202" t="s">
        <v>48</v>
      </c>
      <c r="L202" s="3">
        <v>16110000</v>
      </c>
      <c r="M202" s="4">
        <v>15480000</v>
      </c>
      <c r="N202" s="4">
        <v>630000</v>
      </c>
      <c r="O202" t="s">
        <v>906</v>
      </c>
      <c r="P202" t="s">
        <v>907</v>
      </c>
      <c r="Q202" t="s">
        <v>51</v>
      </c>
      <c r="R202">
        <v>0</v>
      </c>
      <c r="S202">
        <v>0</v>
      </c>
      <c r="T202">
        <v>1</v>
      </c>
      <c r="U202">
        <v>0</v>
      </c>
      <c r="V202">
        <v>0</v>
      </c>
      <c r="W202">
        <v>0</v>
      </c>
      <c r="X202">
        <v>303</v>
      </c>
      <c r="Y202">
        <v>-1</v>
      </c>
      <c r="Z202" t="s">
        <v>52</v>
      </c>
      <c r="AA202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16110000</v>
      </c>
      <c r="AB202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15480000</v>
      </c>
      <c r="AC202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630000</v>
      </c>
      <c r="AD202" s="5">
        <f>VALUE(FIXED((SLEP[[#This Row],[EjecutadoCLP]]/SLEP[[#This Row],[MontoCLP]]),4,TRUE))</f>
        <v>0.96089999999999998</v>
      </c>
      <c r="AE202" s="1">
        <f>IF(SLEP[[#This Row],[Termino]]=0,DATE(1992,10,11),SLEP[[#This Row],[Termino]]-SLEP[[#This Row],[Días de vigencia]])</f>
        <v>33585</v>
      </c>
      <c r="AF202" s="1">
        <f>IF(SLEP[[#This Row],[Días restantes]]&lt;1,DATE(1992,10,11),DATE(2025,8,8)+SLEP[[#This Row],[Días restantes]])</f>
        <v>33888</v>
      </c>
      <c r="AG202">
        <f ca="1">IF(SLEP[[#This Row],[Termino]]=0,0,SLEP[[#This Row],[Termino]]-TODAY())</f>
        <v>-12071</v>
      </c>
      <c r="AH202" s="7" t="str">
        <f ca="1">IF(SLEP[[#This Row],[Dias]]&gt;0,"Vigente","Vencido")</f>
        <v>Vencido</v>
      </c>
      <c r="AI202" t="str">
        <f>_xlfn.XLOOKUP(SLEP[[#This Row],[Source.Name]],Tabla3[Nombre archivo],Tabla3[BASESLEP],"N/A",0,1)</f>
        <v>Andalién Sur</v>
      </c>
      <c r="AJ202" t="s">
        <v>1091</v>
      </c>
    </row>
    <row r="203" spans="1:36" x14ac:dyDescent="0.3">
      <c r="A203" t="s">
        <v>265</v>
      </c>
      <c r="B203" t="s">
        <v>927</v>
      </c>
      <c r="C203" t="s">
        <v>902</v>
      </c>
      <c r="D203" t="s">
        <v>903</v>
      </c>
      <c r="E203" t="s">
        <v>928</v>
      </c>
      <c r="F203" t="s">
        <v>929</v>
      </c>
      <c r="G203" t="s">
        <v>44</v>
      </c>
      <c r="H203" t="s">
        <v>45</v>
      </c>
      <c r="I203" t="s">
        <v>60</v>
      </c>
      <c r="J203" t="s">
        <v>271</v>
      </c>
      <c r="K203" t="s">
        <v>48</v>
      </c>
      <c r="L203" s="3">
        <v>21478210</v>
      </c>
      <c r="M203" s="4">
        <v>20878260</v>
      </c>
      <c r="N203" s="4">
        <v>599950</v>
      </c>
      <c r="O203" t="s">
        <v>906</v>
      </c>
      <c r="P203" t="s">
        <v>907</v>
      </c>
      <c r="Q203" t="s">
        <v>51</v>
      </c>
      <c r="R203">
        <v>0</v>
      </c>
      <c r="S203">
        <v>0</v>
      </c>
      <c r="T203">
        <v>1</v>
      </c>
      <c r="U203">
        <v>0</v>
      </c>
      <c r="V203">
        <v>0</v>
      </c>
      <c r="W203">
        <v>0</v>
      </c>
      <c r="X203">
        <v>303</v>
      </c>
      <c r="Y203">
        <v>-1</v>
      </c>
      <c r="Z203" t="s">
        <v>52</v>
      </c>
      <c r="AA203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21478210</v>
      </c>
      <c r="AB203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20878260</v>
      </c>
      <c r="AC203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599950</v>
      </c>
      <c r="AD203" s="5">
        <f>VALUE(FIXED((SLEP[[#This Row],[EjecutadoCLP]]/SLEP[[#This Row],[MontoCLP]]),4,TRUE))</f>
        <v>0.97209999999999996</v>
      </c>
      <c r="AE203" s="1">
        <f>IF(SLEP[[#This Row],[Termino]]=0,DATE(1992,10,11),SLEP[[#This Row],[Termino]]-SLEP[[#This Row],[Días de vigencia]])</f>
        <v>33585</v>
      </c>
      <c r="AF203" s="1">
        <f>IF(SLEP[[#This Row],[Días restantes]]&lt;1,DATE(1992,10,11),DATE(2025,8,8)+SLEP[[#This Row],[Días restantes]])</f>
        <v>33888</v>
      </c>
      <c r="AG203">
        <f ca="1">IF(SLEP[[#This Row],[Termino]]=0,0,SLEP[[#This Row],[Termino]]-TODAY())</f>
        <v>-12071</v>
      </c>
      <c r="AH203" s="7" t="str">
        <f ca="1">IF(SLEP[[#This Row],[Dias]]&gt;0,"Vigente","Vencido")</f>
        <v>Vencido</v>
      </c>
      <c r="AI203" t="str">
        <f>_xlfn.XLOOKUP(SLEP[[#This Row],[Source.Name]],Tabla3[Nombre archivo],Tabla3[BASESLEP],"N/A",0,1)</f>
        <v>Andalién Sur</v>
      </c>
      <c r="AJ203" t="s">
        <v>1095</v>
      </c>
    </row>
    <row r="204" spans="1:36" x14ac:dyDescent="0.3">
      <c r="A204" t="s">
        <v>265</v>
      </c>
      <c r="B204" t="s">
        <v>931</v>
      </c>
      <c r="C204" t="s">
        <v>902</v>
      </c>
      <c r="D204" t="s">
        <v>903</v>
      </c>
      <c r="E204" t="s">
        <v>393</v>
      </c>
      <c r="F204" t="s">
        <v>394</v>
      </c>
      <c r="G204" t="s">
        <v>44</v>
      </c>
      <c r="H204" t="s">
        <v>45</v>
      </c>
      <c r="I204" t="s">
        <v>60</v>
      </c>
      <c r="J204" t="s">
        <v>271</v>
      </c>
      <c r="K204" t="s">
        <v>48</v>
      </c>
      <c r="L204" s="3">
        <v>65872000</v>
      </c>
      <c r="M204" s="4">
        <v>65738500</v>
      </c>
      <c r="N204" s="4">
        <v>133500</v>
      </c>
      <c r="O204" t="s">
        <v>906</v>
      </c>
      <c r="P204" t="s">
        <v>907</v>
      </c>
      <c r="Q204" t="s">
        <v>51</v>
      </c>
      <c r="R204">
        <v>1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303</v>
      </c>
      <c r="Y204">
        <v>-1</v>
      </c>
      <c r="Z204" t="s">
        <v>52</v>
      </c>
      <c r="AA204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65872000</v>
      </c>
      <c r="AB204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65738500</v>
      </c>
      <c r="AC204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133500</v>
      </c>
      <c r="AD204" s="5">
        <f>VALUE(FIXED((SLEP[[#This Row],[EjecutadoCLP]]/SLEP[[#This Row],[MontoCLP]]),4,TRUE))</f>
        <v>0.998</v>
      </c>
      <c r="AE204" s="1">
        <f>IF(SLEP[[#This Row],[Termino]]=0,DATE(1992,10,11),SLEP[[#This Row],[Termino]]-SLEP[[#This Row],[Días de vigencia]])</f>
        <v>33585</v>
      </c>
      <c r="AF204" s="1">
        <f>IF(SLEP[[#This Row],[Días restantes]]&lt;1,DATE(1992,10,11),DATE(2025,8,8)+SLEP[[#This Row],[Días restantes]])</f>
        <v>33888</v>
      </c>
      <c r="AG204">
        <f ca="1">IF(SLEP[[#This Row],[Termino]]=0,0,SLEP[[#This Row],[Termino]]-TODAY())</f>
        <v>-12071</v>
      </c>
      <c r="AH204" s="7" t="str">
        <f ca="1">IF(SLEP[[#This Row],[Dias]]&gt;0,"Vigente","Vencido")</f>
        <v>Vencido</v>
      </c>
      <c r="AI204" t="str">
        <f>_xlfn.XLOOKUP(SLEP[[#This Row],[Source.Name]],Tabla3[Nombre archivo],Tabla3[BASESLEP],"N/A",0,1)</f>
        <v>Andalién Sur</v>
      </c>
      <c r="AJ204" t="s">
        <v>1100</v>
      </c>
    </row>
    <row r="205" spans="1:36" x14ac:dyDescent="0.3">
      <c r="A205" t="s">
        <v>265</v>
      </c>
      <c r="B205" t="s">
        <v>933</v>
      </c>
      <c r="C205" t="s">
        <v>934</v>
      </c>
      <c r="D205" t="s">
        <v>935</v>
      </c>
      <c r="E205" t="s">
        <v>936</v>
      </c>
      <c r="F205" t="s">
        <v>937</v>
      </c>
      <c r="G205" t="s">
        <v>44</v>
      </c>
      <c r="H205" t="s">
        <v>45</v>
      </c>
      <c r="I205" t="s">
        <v>60</v>
      </c>
      <c r="J205" t="s">
        <v>271</v>
      </c>
      <c r="K205" t="s">
        <v>48</v>
      </c>
      <c r="L205" s="3">
        <v>100000000</v>
      </c>
      <c r="M205" s="4">
        <v>37611735</v>
      </c>
      <c r="N205" s="4">
        <v>62388265</v>
      </c>
      <c r="O205" t="s">
        <v>906</v>
      </c>
      <c r="P205" t="s">
        <v>223</v>
      </c>
      <c r="Q205" t="s">
        <v>51</v>
      </c>
      <c r="R205">
        <v>0</v>
      </c>
      <c r="S205">
        <v>0</v>
      </c>
      <c r="T205">
        <v>2</v>
      </c>
      <c r="U205">
        <v>0</v>
      </c>
      <c r="V205">
        <v>0</v>
      </c>
      <c r="W205">
        <v>0</v>
      </c>
      <c r="X205">
        <v>731</v>
      </c>
      <c r="Y205">
        <v>-1</v>
      </c>
      <c r="Z205" t="s">
        <v>52</v>
      </c>
      <c r="AA205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100000000</v>
      </c>
      <c r="AB205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37611735</v>
      </c>
      <c r="AC205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62388265</v>
      </c>
      <c r="AD205" s="5">
        <f>VALUE(FIXED((SLEP[[#This Row],[EjecutadoCLP]]/SLEP[[#This Row],[MontoCLP]]),4,TRUE))</f>
        <v>0.37609999999999999</v>
      </c>
      <c r="AE205" s="1">
        <f>IF(SLEP[[#This Row],[Termino]]=0,DATE(1992,10,11),SLEP[[#This Row],[Termino]]-SLEP[[#This Row],[Días de vigencia]])</f>
        <v>33157</v>
      </c>
      <c r="AF205" s="1">
        <f>IF(SLEP[[#This Row],[Días restantes]]&lt;1,DATE(1992,10,11),DATE(2025,8,8)+SLEP[[#This Row],[Días restantes]])</f>
        <v>33888</v>
      </c>
      <c r="AG205">
        <f ca="1">IF(SLEP[[#This Row],[Termino]]=0,0,SLEP[[#This Row],[Termino]]-TODAY())</f>
        <v>-12071</v>
      </c>
      <c r="AH205" s="7" t="str">
        <f ca="1">IF(SLEP[[#This Row],[Dias]]&gt;0,"Vigente","Vencido")</f>
        <v>Vencido</v>
      </c>
      <c r="AI205" t="str">
        <f>_xlfn.XLOOKUP(SLEP[[#This Row],[Source.Name]],Tabla3[Nombre archivo],Tabla3[BASESLEP],"N/A",0,1)</f>
        <v>Andalién Sur</v>
      </c>
      <c r="AJ205" t="s">
        <v>1105</v>
      </c>
    </row>
    <row r="206" spans="1:36" x14ac:dyDescent="0.3">
      <c r="A206" t="s">
        <v>265</v>
      </c>
      <c r="B206" t="s">
        <v>939</v>
      </c>
      <c r="C206" t="s">
        <v>902</v>
      </c>
      <c r="D206" t="s">
        <v>903</v>
      </c>
      <c r="E206" t="s">
        <v>165</v>
      </c>
      <c r="F206" t="s">
        <v>166</v>
      </c>
      <c r="G206" t="s">
        <v>44</v>
      </c>
      <c r="H206" t="s">
        <v>45</v>
      </c>
      <c r="I206" t="s">
        <v>60</v>
      </c>
      <c r="J206" t="s">
        <v>271</v>
      </c>
      <c r="K206" t="s">
        <v>48</v>
      </c>
      <c r="L206" s="3">
        <v>41349000</v>
      </c>
      <c r="M206" s="4">
        <v>40887000</v>
      </c>
      <c r="N206" s="4">
        <v>462000</v>
      </c>
      <c r="O206" t="s">
        <v>906</v>
      </c>
      <c r="P206" t="s">
        <v>907</v>
      </c>
      <c r="Q206" t="s">
        <v>51</v>
      </c>
      <c r="R206">
        <v>0</v>
      </c>
      <c r="S206">
        <v>0</v>
      </c>
      <c r="T206">
        <v>1</v>
      </c>
      <c r="U206">
        <v>0</v>
      </c>
      <c r="V206">
        <v>0</v>
      </c>
      <c r="W206">
        <v>0</v>
      </c>
      <c r="X206">
        <v>303</v>
      </c>
      <c r="Y206">
        <v>-1</v>
      </c>
      <c r="Z206" t="s">
        <v>52</v>
      </c>
      <c r="AA206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41349000</v>
      </c>
      <c r="AB206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40887000</v>
      </c>
      <c r="AC206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462000</v>
      </c>
      <c r="AD206" s="5">
        <f>VALUE(FIXED((SLEP[[#This Row],[EjecutadoCLP]]/SLEP[[#This Row],[MontoCLP]]),4,TRUE))</f>
        <v>0.98880000000000001</v>
      </c>
      <c r="AE206" s="1">
        <f>IF(SLEP[[#This Row],[Termino]]=0,DATE(1992,10,11),SLEP[[#This Row],[Termino]]-SLEP[[#This Row],[Días de vigencia]])</f>
        <v>33585</v>
      </c>
      <c r="AF206" s="1">
        <f>IF(SLEP[[#This Row],[Días restantes]]&lt;1,DATE(1992,10,11),DATE(2025,8,8)+SLEP[[#This Row],[Días restantes]])</f>
        <v>33888</v>
      </c>
      <c r="AG206">
        <f ca="1">IF(SLEP[[#This Row],[Termino]]=0,0,SLEP[[#This Row],[Termino]]-TODAY())</f>
        <v>-12071</v>
      </c>
      <c r="AH206" s="7" t="str">
        <f ca="1">IF(SLEP[[#This Row],[Dias]]&gt;0,"Vigente","Vencido")</f>
        <v>Vencido</v>
      </c>
      <c r="AI206" t="str">
        <f>_xlfn.XLOOKUP(SLEP[[#This Row],[Source.Name]],Tabla3[Nombre archivo],Tabla3[BASESLEP],"N/A",0,1)</f>
        <v>Andalién Sur</v>
      </c>
      <c r="AJ206" t="s">
        <v>1109</v>
      </c>
    </row>
    <row r="207" spans="1:36" x14ac:dyDescent="0.3">
      <c r="A207" t="s">
        <v>265</v>
      </c>
      <c r="B207" t="s">
        <v>941</v>
      </c>
      <c r="C207" t="s">
        <v>902</v>
      </c>
      <c r="D207" t="s">
        <v>903</v>
      </c>
      <c r="E207" t="s">
        <v>448</v>
      </c>
      <c r="F207" t="s">
        <v>449</v>
      </c>
      <c r="G207" t="s">
        <v>44</v>
      </c>
      <c r="H207" t="s">
        <v>45</v>
      </c>
      <c r="I207" t="s">
        <v>60</v>
      </c>
      <c r="J207" t="s">
        <v>271</v>
      </c>
      <c r="K207" t="s">
        <v>48</v>
      </c>
      <c r="L207" s="3">
        <v>55840840</v>
      </c>
      <c r="M207" s="4">
        <v>58864380</v>
      </c>
      <c r="N207" s="4">
        <v>-3023540</v>
      </c>
      <c r="O207" t="s">
        <v>906</v>
      </c>
      <c r="P207" t="s">
        <v>907</v>
      </c>
      <c r="Q207" t="s">
        <v>51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303</v>
      </c>
      <c r="Y207">
        <v>-1</v>
      </c>
      <c r="Z207" t="s">
        <v>52</v>
      </c>
      <c r="AA207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55840840</v>
      </c>
      <c r="AB207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58864380</v>
      </c>
      <c r="AC207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-3023540</v>
      </c>
      <c r="AD207" s="5">
        <f>VALUE(FIXED((SLEP[[#This Row],[EjecutadoCLP]]/SLEP[[#This Row],[MontoCLP]]),4,TRUE))</f>
        <v>1.0541</v>
      </c>
      <c r="AE207" s="1">
        <f>IF(SLEP[[#This Row],[Termino]]=0,DATE(1992,10,11),SLEP[[#This Row],[Termino]]-SLEP[[#This Row],[Días de vigencia]])</f>
        <v>33585</v>
      </c>
      <c r="AF207" s="1">
        <f>IF(SLEP[[#This Row],[Días restantes]]&lt;1,DATE(1992,10,11),DATE(2025,8,8)+SLEP[[#This Row],[Días restantes]])</f>
        <v>33888</v>
      </c>
      <c r="AG207">
        <f ca="1">IF(SLEP[[#This Row],[Termino]]=0,0,SLEP[[#This Row],[Termino]]-TODAY())</f>
        <v>-12071</v>
      </c>
      <c r="AH207" s="7" t="str">
        <f ca="1">IF(SLEP[[#This Row],[Dias]]&gt;0,"Vigente","Vencido")</f>
        <v>Vencido</v>
      </c>
      <c r="AI207" t="str">
        <f>_xlfn.XLOOKUP(SLEP[[#This Row],[Source.Name]],Tabla3[Nombre archivo],Tabla3[BASESLEP],"N/A",0,1)</f>
        <v>Andalién Sur</v>
      </c>
      <c r="AJ207" t="s">
        <v>1115</v>
      </c>
    </row>
    <row r="208" spans="1:36" x14ac:dyDescent="0.3">
      <c r="A208" t="s">
        <v>265</v>
      </c>
      <c r="B208" t="s">
        <v>947</v>
      </c>
      <c r="C208" t="s">
        <v>948</v>
      </c>
      <c r="D208" t="s">
        <v>949</v>
      </c>
      <c r="E208" t="s">
        <v>261</v>
      </c>
      <c r="F208" t="s">
        <v>262</v>
      </c>
      <c r="G208" t="s">
        <v>44</v>
      </c>
      <c r="H208" t="s">
        <v>45</v>
      </c>
      <c r="I208" t="s">
        <v>60</v>
      </c>
      <c r="J208" t="s">
        <v>271</v>
      </c>
      <c r="K208" t="s">
        <v>48</v>
      </c>
      <c r="L208" s="3">
        <v>208700640</v>
      </c>
      <c r="M208" s="4">
        <v>160395147</v>
      </c>
      <c r="N208" s="4">
        <v>48305493</v>
      </c>
      <c r="O208" t="s">
        <v>950</v>
      </c>
      <c r="P208" t="s">
        <v>951</v>
      </c>
      <c r="Q208" t="s">
        <v>64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1491</v>
      </c>
      <c r="Y208">
        <v>519</v>
      </c>
      <c r="Z208" t="s">
        <v>65</v>
      </c>
      <c r="AA208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208700640</v>
      </c>
      <c r="AB208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160395147</v>
      </c>
      <c r="AC208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48305493</v>
      </c>
      <c r="AD208" s="5">
        <f>VALUE(FIXED((SLEP[[#This Row],[EjecutadoCLP]]/SLEP[[#This Row],[MontoCLP]]),4,TRUE))</f>
        <v>0.76849999999999996</v>
      </c>
      <c r="AE208" s="1">
        <f>IF(SLEP[[#This Row],[Termino]]=0,DATE(1992,10,11),SLEP[[#This Row],[Termino]]-SLEP[[#This Row],[Días de vigencia]])</f>
        <v>44905</v>
      </c>
      <c r="AF208" s="1">
        <f>IF(SLEP[[#This Row],[Días restantes]]&lt;1,DATE(1992,10,11),DATE(2025,8,8)+SLEP[[#This Row],[Días restantes]])</f>
        <v>46396</v>
      </c>
      <c r="AG208">
        <f ca="1">IF(SLEP[[#This Row],[Termino]]=0,0,SLEP[[#This Row],[Termino]]-TODAY())</f>
        <v>437</v>
      </c>
      <c r="AH208" s="7" t="str">
        <f ca="1">IF(SLEP[[#This Row],[Dias]]&gt;0,"Vigente","Vencido")</f>
        <v>Vigente</v>
      </c>
      <c r="AI208" t="str">
        <f>_xlfn.XLOOKUP(SLEP[[#This Row],[Source.Name]],Tabla3[Nombre archivo],Tabla3[BASESLEP],"N/A",0,1)</f>
        <v>Andalién Sur</v>
      </c>
      <c r="AJ208" t="s">
        <v>1119</v>
      </c>
    </row>
    <row r="209" spans="1:36" x14ac:dyDescent="0.3">
      <c r="A209" t="s">
        <v>265</v>
      </c>
      <c r="B209" t="s">
        <v>953</v>
      </c>
      <c r="C209" t="s">
        <v>954</v>
      </c>
      <c r="D209" t="s">
        <v>955</v>
      </c>
      <c r="E209" t="s">
        <v>199</v>
      </c>
      <c r="F209" t="s">
        <v>200</v>
      </c>
      <c r="G209" t="s">
        <v>44</v>
      </c>
      <c r="H209" t="s">
        <v>45</v>
      </c>
      <c r="I209" t="s">
        <v>60</v>
      </c>
      <c r="J209" t="s">
        <v>271</v>
      </c>
      <c r="K209" t="s">
        <v>48</v>
      </c>
      <c r="L209" s="3">
        <v>530000000</v>
      </c>
      <c r="M209" s="4">
        <v>529999999</v>
      </c>
      <c r="N209" s="4">
        <v>1</v>
      </c>
      <c r="O209" t="s">
        <v>804</v>
      </c>
      <c r="P209" t="s">
        <v>641</v>
      </c>
      <c r="Q209" t="s">
        <v>51</v>
      </c>
      <c r="R209">
        <v>0</v>
      </c>
      <c r="S209">
        <v>0</v>
      </c>
      <c r="T209">
        <v>1</v>
      </c>
      <c r="U209">
        <v>0</v>
      </c>
      <c r="V209">
        <v>0</v>
      </c>
      <c r="W209">
        <v>0</v>
      </c>
      <c r="X209">
        <v>395</v>
      </c>
      <c r="Y209">
        <v>-13</v>
      </c>
      <c r="Z209" t="s">
        <v>52</v>
      </c>
      <c r="AA209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530000000</v>
      </c>
      <c r="AB209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529999999</v>
      </c>
      <c r="AC209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1</v>
      </c>
      <c r="AD209" s="5">
        <f>VALUE(FIXED((SLEP[[#This Row],[EjecutadoCLP]]/SLEP[[#This Row],[MontoCLP]]),4,TRUE))</f>
        <v>1</v>
      </c>
      <c r="AE209" s="1">
        <f>IF(SLEP[[#This Row],[Termino]]=0,DATE(1992,10,11),SLEP[[#This Row],[Termino]]-SLEP[[#This Row],[Días de vigencia]])</f>
        <v>33493</v>
      </c>
      <c r="AF209" s="1">
        <f>IF(SLEP[[#This Row],[Días restantes]]&lt;1,DATE(1992,10,11),DATE(2025,8,8)+SLEP[[#This Row],[Días restantes]])</f>
        <v>33888</v>
      </c>
      <c r="AG209">
        <f ca="1">IF(SLEP[[#This Row],[Termino]]=0,0,SLEP[[#This Row],[Termino]]-TODAY())</f>
        <v>-12071</v>
      </c>
      <c r="AH209" s="7" t="str">
        <f ca="1">IF(SLEP[[#This Row],[Dias]]&gt;0,"Vigente","Vencido")</f>
        <v>Vencido</v>
      </c>
      <c r="AI209" t="str">
        <f>_xlfn.XLOOKUP(SLEP[[#This Row],[Source.Name]],Tabla3[Nombre archivo],Tabla3[BASESLEP],"N/A",0,1)</f>
        <v>Andalién Sur</v>
      </c>
      <c r="AJ209" t="s">
        <v>1124</v>
      </c>
    </row>
    <row r="210" spans="1:36" x14ac:dyDescent="0.3">
      <c r="A210" t="s">
        <v>265</v>
      </c>
      <c r="B210" t="s">
        <v>957</v>
      </c>
      <c r="C210" t="s">
        <v>958</v>
      </c>
      <c r="D210" t="s">
        <v>959</v>
      </c>
      <c r="E210" t="s">
        <v>186</v>
      </c>
      <c r="F210" t="s">
        <v>187</v>
      </c>
      <c r="G210" t="s">
        <v>44</v>
      </c>
      <c r="H210" t="s">
        <v>45</v>
      </c>
      <c r="I210" t="s">
        <v>188</v>
      </c>
      <c r="J210" t="s">
        <v>271</v>
      </c>
      <c r="K210" t="s">
        <v>48</v>
      </c>
      <c r="L210" s="3">
        <v>102635784</v>
      </c>
      <c r="M210" s="4">
        <v>86860314</v>
      </c>
      <c r="N210" s="4">
        <v>15775470</v>
      </c>
      <c r="O210" t="s">
        <v>867</v>
      </c>
      <c r="P210" t="s">
        <v>215</v>
      </c>
      <c r="Q210" t="s">
        <v>64</v>
      </c>
      <c r="R210">
        <v>3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1103</v>
      </c>
      <c r="Y210">
        <v>122</v>
      </c>
      <c r="Z210" t="s">
        <v>65</v>
      </c>
      <c r="AA210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102635784</v>
      </c>
      <c r="AB210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86860314</v>
      </c>
      <c r="AC210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15775470</v>
      </c>
      <c r="AD210" s="5">
        <f>VALUE(FIXED((SLEP[[#This Row],[EjecutadoCLP]]/SLEP[[#This Row],[MontoCLP]]),4,TRUE))</f>
        <v>0.84630000000000005</v>
      </c>
      <c r="AE210" s="1">
        <f>IF(SLEP[[#This Row],[Termino]]=0,DATE(1992,10,11),SLEP[[#This Row],[Termino]]-SLEP[[#This Row],[Días de vigencia]])</f>
        <v>44896</v>
      </c>
      <c r="AF210" s="1">
        <f>IF(SLEP[[#This Row],[Días restantes]]&lt;1,DATE(1992,10,11),DATE(2025,8,8)+SLEP[[#This Row],[Días restantes]])</f>
        <v>45999</v>
      </c>
      <c r="AG210">
        <f ca="1">IF(SLEP[[#This Row],[Termino]]=0,0,SLEP[[#This Row],[Termino]]-TODAY())</f>
        <v>40</v>
      </c>
      <c r="AH210" s="7" t="str">
        <f ca="1">IF(SLEP[[#This Row],[Dias]]&gt;0,"Vigente","Vencido")</f>
        <v>Vigente</v>
      </c>
      <c r="AI210" t="str">
        <f>_xlfn.XLOOKUP(SLEP[[#This Row],[Source.Name]],Tabla3[Nombre archivo],Tabla3[BASESLEP],"N/A",0,1)</f>
        <v>Andalién Sur</v>
      </c>
      <c r="AJ210" t="s">
        <v>1128</v>
      </c>
    </row>
    <row r="211" spans="1:36" x14ac:dyDescent="0.3">
      <c r="A211" t="s">
        <v>265</v>
      </c>
      <c r="B211" t="s">
        <v>961</v>
      </c>
      <c r="C211" t="s">
        <v>962</v>
      </c>
      <c r="D211" t="s">
        <v>963</v>
      </c>
      <c r="E211" t="s">
        <v>244</v>
      </c>
      <c r="F211" t="s">
        <v>245</v>
      </c>
      <c r="G211" t="s">
        <v>44</v>
      </c>
      <c r="H211" t="s">
        <v>178</v>
      </c>
      <c r="I211" t="s">
        <v>207</v>
      </c>
      <c r="J211" t="s">
        <v>271</v>
      </c>
      <c r="K211" t="s">
        <v>48</v>
      </c>
      <c r="L211" s="3">
        <v>180000000</v>
      </c>
      <c r="M211" s="4">
        <v>59739904</v>
      </c>
      <c r="N211" s="4">
        <v>120260096</v>
      </c>
      <c r="O211" t="s">
        <v>964</v>
      </c>
      <c r="P211" t="s">
        <v>553</v>
      </c>
      <c r="Q211" t="s">
        <v>64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1105</v>
      </c>
      <c r="Y211">
        <v>119</v>
      </c>
      <c r="Z211" t="s">
        <v>65</v>
      </c>
      <c r="AA211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180000000</v>
      </c>
      <c r="AB211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59739904</v>
      </c>
      <c r="AC211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120260096</v>
      </c>
      <c r="AD211" s="5">
        <f>VALUE(FIXED((SLEP[[#This Row],[EjecutadoCLP]]/SLEP[[#This Row],[MontoCLP]]),4,TRUE))</f>
        <v>0.33189999999999997</v>
      </c>
      <c r="AE211" s="1">
        <f>IF(SLEP[[#This Row],[Termino]]=0,DATE(1992,10,11),SLEP[[#This Row],[Termino]]-SLEP[[#This Row],[Días de vigencia]])</f>
        <v>44891</v>
      </c>
      <c r="AF211" s="1">
        <f>IF(SLEP[[#This Row],[Días restantes]]&lt;1,DATE(1992,10,11),DATE(2025,8,8)+SLEP[[#This Row],[Días restantes]])</f>
        <v>45996</v>
      </c>
      <c r="AG211">
        <f ca="1">IF(SLEP[[#This Row],[Termino]]=0,0,SLEP[[#This Row],[Termino]]-TODAY())</f>
        <v>37</v>
      </c>
      <c r="AH211" s="7" t="str">
        <f ca="1">IF(SLEP[[#This Row],[Dias]]&gt;0,"Vigente","Vencido")</f>
        <v>Vigente</v>
      </c>
      <c r="AI211" t="str">
        <f>_xlfn.XLOOKUP(SLEP[[#This Row],[Source.Name]],Tabla3[Nombre archivo],Tabla3[BASESLEP],"N/A",0,1)</f>
        <v>Andalién Sur</v>
      </c>
      <c r="AJ211" t="s">
        <v>1134</v>
      </c>
    </row>
    <row r="212" spans="1:36" x14ac:dyDescent="0.3">
      <c r="A212" t="s">
        <v>265</v>
      </c>
      <c r="B212" t="s">
        <v>966</v>
      </c>
      <c r="C212" t="s">
        <v>967</v>
      </c>
      <c r="D212" t="s">
        <v>968</v>
      </c>
      <c r="E212" t="s">
        <v>322</v>
      </c>
      <c r="F212" t="s">
        <v>969</v>
      </c>
      <c r="G212" t="s">
        <v>44</v>
      </c>
      <c r="H212" t="s">
        <v>45</v>
      </c>
      <c r="I212" t="s">
        <v>60</v>
      </c>
      <c r="J212" t="s">
        <v>271</v>
      </c>
      <c r="K212" t="s">
        <v>48</v>
      </c>
      <c r="L212" s="3">
        <v>40000000</v>
      </c>
      <c r="M212" s="4">
        <v>36539664</v>
      </c>
      <c r="N212" s="4">
        <v>3460336</v>
      </c>
      <c r="O212" t="s">
        <v>970</v>
      </c>
      <c r="P212" t="s">
        <v>201</v>
      </c>
      <c r="Q212" t="s">
        <v>51</v>
      </c>
      <c r="R212">
        <v>0</v>
      </c>
      <c r="S212">
        <v>0</v>
      </c>
      <c r="T212">
        <v>1</v>
      </c>
      <c r="U212">
        <v>0</v>
      </c>
      <c r="V212">
        <v>0</v>
      </c>
      <c r="W212">
        <v>0</v>
      </c>
      <c r="X212">
        <v>731</v>
      </c>
      <c r="Y212">
        <v>-1</v>
      </c>
      <c r="Z212" t="s">
        <v>52</v>
      </c>
      <c r="AA212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40000000</v>
      </c>
      <c r="AB212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36539664</v>
      </c>
      <c r="AC212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3460336</v>
      </c>
      <c r="AD212" s="5">
        <f>VALUE(FIXED((SLEP[[#This Row],[EjecutadoCLP]]/SLEP[[#This Row],[MontoCLP]]),4,TRUE))</f>
        <v>0.91349999999999998</v>
      </c>
      <c r="AE212" s="1">
        <f>IF(SLEP[[#This Row],[Termino]]=0,DATE(1992,10,11),SLEP[[#This Row],[Termino]]-SLEP[[#This Row],[Días de vigencia]])</f>
        <v>33157</v>
      </c>
      <c r="AF212" s="1">
        <f>IF(SLEP[[#This Row],[Días restantes]]&lt;1,DATE(1992,10,11),DATE(2025,8,8)+SLEP[[#This Row],[Días restantes]])</f>
        <v>33888</v>
      </c>
      <c r="AG212">
        <f ca="1">IF(SLEP[[#This Row],[Termino]]=0,0,SLEP[[#This Row],[Termino]]-TODAY())</f>
        <v>-12071</v>
      </c>
      <c r="AH212" s="7" t="str">
        <f ca="1">IF(SLEP[[#This Row],[Dias]]&gt;0,"Vigente","Vencido")</f>
        <v>Vencido</v>
      </c>
      <c r="AI212" t="str">
        <f>_xlfn.XLOOKUP(SLEP[[#This Row],[Source.Name]],Tabla3[Nombre archivo],Tabla3[BASESLEP],"N/A",0,1)</f>
        <v>Andalién Sur</v>
      </c>
      <c r="AJ212" t="s">
        <v>1137</v>
      </c>
    </row>
    <row r="213" spans="1:36" x14ac:dyDescent="0.3">
      <c r="A213" t="s">
        <v>265</v>
      </c>
      <c r="B213" t="s">
        <v>972</v>
      </c>
      <c r="C213" t="s">
        <v>973</v>
      </c>
      <c r="D213" t="s">
        <v>974</v>
      </c>
      <c r="E213" t="s">
        <v>335</v>
      </c>
      <c r="F213" t="s">
        <v>336</v>
      </c>
      <c r="G213" t="s">
        <v>44</v>
      </c>
      <c r="H213" t="s">
        <v>45</v>
      </c>
      <c r="I213" t="s">
        <v>207</v>
      </c>
      <c r="J213" t="s">
        <v>271</v>
      </c>
      <c r="K213" t="s">
        <v>48</v>
      </c>
      <c r="L213" s="3">
        <v>60000000</v>
      </c>
      <c r="M213" s="4">
        <v>67978358</v>
      </c>
      <c r="N213" s="4">
        <v>-7978358</v>
      </c>
      <c r="O213" t="s">
        <v>831</v>
      </c>
      <c r="P213" t="s">
        <v>194</v>
      </c>
      <c r="Q213" t="s">
        <v>51</v>
      </c>
      <c r="R213">
        <v>0</v>
      </c>
      <c r="S213">
        <v>0</v>
      </c>
      <c r="T213">
        <v>1</v>
      </c>
      <c r="U213">
        <v>0</v>
      </c>
      <c r="V213">
        <v>0</v>
      </c>
      <c r="W213">
        <v>0</v>
      </c>
      <c r="X213">
        <v>737</v>
      </c>
      <c r="Y213">
        <v>-1</v>
      </c>
      <c r="Z213" t="s">
        <v>52</v>
      </c>
      <c r="AA213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60000000</v>
      </c>
      <c r="AB213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67978358</v>
      </c>
      <c r="AC213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-7978358</v>
      </c>
      <c r="AD213" s="5">
        <f>VALUE(FIXED((SLEP[[#This Row],[EjecutadoCLP]]/SLEP[[#This Row],[MontoCLP]]),4,TRUE))</f>
        <v>1.133</v>
      </c>
      <c r="AE213" s="1">
        <f>IF(SLEP[[#This Row],[Termino]]=0,DATE(1992,10,11),SLEP[[#This Row],[Termino]]-SLEP[[#This Row],[Días de vigencia]])</f>
        <v>33151</v>
      </c>
      <c r="AF213" s="1">
        <f>IF(SLEP[[#This Row],[Días restantes]]&lt;1,DATE(1992,10,11),DATE(2025,8,8)+SLEP[[#This Row],[Días restantes]])</f>
        <v>33888</v>
      </c>
      <c r="AG213">
        <f ca="1">IF(SLEP[[#This Row],[Termino]]=0,0,SLEP[[#This Row],[Termino]]-TODAY())</f>
        <v>-12071</v>
      </c>
      <c r="AH213" s="7" t="str">
        <f ca="1">IF(SLEP[[#This Row],[Dias]]&gt;0,"Vigente","Vencido")</f>
        <v>Vencido</v>
      </c>
      <c r="AI213" t="str">
        <f>_xlfn.XLOOKUP(SLEP[[#This Row],[Source.Name]],Tabla3[Nombre archivo],Tabla3[BASESLEP],"N/A",0,1)</f>
        <v>Andalién Sur</v>
      </c>
      <c r="AJ213" t="s">
        <v>1143</v>
      </c>
    </row>
    <row r="214" spans="1:36" x14ac:dyDescent="0.3">
      <c r="A214" t="s">
        <v>265</v>
      </c>
      <c r="B214" t="s">
        <v>976</v>
      </c>
      <c r="C214" t="s">
        <v>977</v>
      </c>
      <c r="D214" t="s">
        <v>978</v>
      </c>
      <c r="E214" t="s">
        <v>738</v>
      </c>
      <c r="F214" t="s">
        <v>739</v>
      </c>
      <c r="G214" t="s">
        <v>44</v>
      </c>
      <c r="H214" t="s">
        <v>45</v>
      </c>
      <c r="I214" t="s">
        <v>60</v>
      </c>
      <c r="J214" t="s">
        <v>271</v>
      </c>
      <c r="K214" t="s">
        <v>48</v>
      </c>
      <c r="L214" s="3">
        <v>7200000</v>
      </c>
      <c r="M214" s="4">
        <v>7180000</v>
      </c>
      <c r="N214" s="4">
        <v>20000</v>
      </c>
      <c r="O214" t="s">
        <v>979</v>
      </c>
      <c r="P214" t="s">
        <v>263</v>
      </c>
      <c r="Q214" t="s">
        <v>51</v>
      </c>
      <c r="R214">
        <v>2</v>
      </c>
      <c r="S214">
        <v>0</v>
      </c>
      <c r="T214">
        <v>1</v>
      </c>
      <c r="U214">
        <v>0</v>
      </c>
      <c r="V214">
        <v>0</v>
      </c>
      <c r="W214">
        <v>0</v>
      </c>
      <c r="X214">
        <v>720</v>
      </c>
      <c r="Y214">
        <v>-1</v>
      </c>
      <c r="Z214" t="s">
        <v>52</v>
      </c>
      <c r="AA214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7200000</v>
      </c>
      <c r="AB214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7180000</v>
      </c>
      <c r="AC214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20000</v>
      </c>
      <c r="AD214" s="5">
        <f>VALUE(FIXED((SLEP[[#This Row],[EjecutadoCLP]]/SLEP[[#This Row],[MontoCLP]]),4,TRUE))</f>
        <v>0.99719999999999998</v>
      </c>
      <c r="AE214" s="1">
        <f>IF(SLEP[[#This Row],[Termino]]=0,DATE(1992,10,11),SLEP[[#This Row],[Termino]]-SLEP[[#This Row],[Días de vigencia]])</f>
        <v>33168</v>
      </c>
      <c r="AF214" s="1">
        <f>IF(SLEP[[#This Row],[Días restantes]]&lt;1,DATE(1992,10,11),DATE(2025,8,8)+SLEP[[#This Row],[Días restantes]])</f>
        <v>33888</v>
      </c>
      <c r="AG214">
        <f ca="1">IF(SLEP[[#This Row],[Termino]]=0,0,SLEP[[#This Row],[Termino]]-TODAY())</f>
        <v>-12071</v>
      </c>
      <c r="AH214" s="7" t="str">
        <f ca="1">IF(SLEP[[#This Row],[Dias]]&gt;0,"Vigente","Vencido")</f>
        <v>Vencido</v>
      </c>
      <c r="AI214" t="str">
        <f>_xlfn.XLOOKUP(SLEP[[#This Row],[Source.Name]],Tabla3[Nombre archivo],Tabla3[BASESLEP],"N/A",0,1)</f>
        <v>Andalién Sur</v>
      </c>
      <c r="AJ214" t="s">
        <v>1148</v>
      </c>
    </row>
    <row r="215" spans="1:36" x14ac:dyDescent="0.3">
      <c r="A215" t="s">
        <v>265</v>
      </c>
      <c r="B215" t="s">
        <v>981</v>
      </c>
      <c r="C215" t="s">
        <v>982</v>
      </c>
      <c r="D215" t="s">
        <v>983</v>
      </c>
      <c r="E215" t="s">
        <v>809</v>
      </c>
      <c r="F215" t="s">
        <v>810</v>
      </c>
      <c r="G215" t="s">
        <v>44</v>
      </c>
      <c r="H215" t="s">
        <v>178</v>
      </c>
      <c r="I215" t="s">
        <v>533</v>
      </c>
      <c r="J215" t="s">
        <v>271</v>
      </c>
      <c r="K215" t="s">
        <v>48</v>
      </c>
      <c r="L215" s="3">
        <v>25000000</v>
      </c>
      <c r="M215" s="4">
        <v>24995653</v>
      </c>
      <c r="N215" s="4">
        <v>4347</v>
      </c>
      <c r="O215" t="s">
        <v>984</v>
      </c>
      <c r="P215" t="s">
        <v>836</v>
      </c>
      <c r="Q215" t="s">
        <v>51</v>
      </c>
      <c r="R215">
        <v>0</v>
      </c>
      <c r="S215">
        <v>0</v>
      </c>
      <c r="T215">
        <v>1</v>
      </c>
      <c r="U215">
        <v>0</v>
      </c>
      <c r="V215">
        <v>0</v>
      </c>
      <c r="W215">
        <v>0</v>
      </c>
      <c r="X215">
        <v>373</v>
      </c>
      <c r="Y215">
        <v>-1</v>
      </c>
      <c r="Z215" t="s">
        <v>52</v>
      </c>
      <c r="AA215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25000000</v>
      </c>
      <c r="AB215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24995653</v>
      </c>
      <c r="AC215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4347</v>
      </c>
      <c r="AD215" s="5">
        <f>VALUE(FIXED((SLEP[[#This Row],[EjecutadoCLP]]/SLEP[[#This Row],[MontoCLP]]),4,TRUE))</f>
        <v>0.99980000000000002</v>
      </c>
      <c r="AE215" s="1">
        <f>IF(SLEP[[#This Row],[Termino]]=0,DATE(1992,10,11),SLEP[[#This Row],[Termino]]-SLEP[[#This Row],[Días de vigencia]])</f>
        <v>33515</v>
      </c>
      <c r="AF215" s="1">
        <f>IF(SLEP[[#This Row],[Días restantes]]&lt;1,DATE(1992,10,11),DATE(2025,8,8)+SLEP[[#This Row],[Días restantes]])</f>
        <v>33888</v>
      </c>
      <c r="AG215">
        <f ca="1">IF(SLEP[[#This Row],[Termino]]=0,0,SLEP[[#This Row],[Termino]]-TODAY())</f>
        <v>-12071</v>
      </c>
      <c r="AH215" s="7" t="str">
        <f ca="1">IF(SLEP[[#This Row],[Dias]]&gt;0,"Vigente","Vencido")</f>
        <v>Vencido</v>
      </c>
      <c r="AI215" t="str">
        <f>_xlfn.XLOOKUP(SLEP[[#This Row],[Source.Name]],Tabla3[Nombre archivo],Tabla3[BASESLEP],"N/A",0,1)</f>
        <v>Andalién Sur</v>
      </c>
      <c r="AJ215" t="s">
        <v>1150</v>
      </c>
    </row>
    <row r="216" spans="1:36" x14ac:dyDescent="0.3">
      <c r="A216" t="s">
        <v>265</v>
      </c>
      <c r="B216" t="s">
        <v>986</v>
      </c>
      <c r="C216" t="s">
        <v>987</v>
      </c>
      <c r="D216" t="s">
        <v>988</v>
      </c>
      <c r="E216" t="s">
        <v>329</v>
      </c>
      <c r="F216" t="s">
        <v>330</v>
      </c>
      <c r="G216" t="s">
        <v>44</v>
      </c>
      <c r="H216" t="s">
        <v>45</v>
      </c>
      <c r="I216" t="s">
        <v>60</v>
      </c>
      <c r="J216" t="s">
        <v>271</v>
      </c>
      <c r="K216" t="s">
        <v>48</v>
      </c>
      <c r="L216" s="3">
        <v>93923951</v>
      </c>
      <c r="M216" s="4">
        <v>93923951</v>
      </c>
      <c r="N216" s="4">
        <v>0</v>
      </c>
      <c r="O216" t="s">
        <v>989</v>
      </c>
      <c r="P216" t="s">
        <v>646</v>
      </c>
      <c r="Q216" t="s">
        <v>51</v>
      </c>
      <c r="R216">
        <v>0</v>
      </c>
      <c r="S216">
        <v>0</v>
      </c>
      <c r="T216">
        <v>1</v>
      </c>
      <c r="U216">
        <v>0</v>
      </c>
      <c r="V216">
        <v>0</v>
      </c>
      <c r="W216">
        <v>0</v>
      </c>
      <c r="X216">
        <v>436</v>
      </c>
      <c r="Y216">
        <v>329</v>
      </c>
      <c r="Z216" t="s">
        <v>52</v>
      </c>
      <c r="AA216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93923951</v>
      </c>
      <c r="AB216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93923951</v>
      </c>
      <c r="AC216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0</v>
      </c>
      <c r="AD216" s="5">
        <f>VALUE(FIXED((SLEP[[#This Row],[EjecutadoCLP]]/SLEP[[#This Row],[MontoCLP]]),4,TRUE))</f>
        <v>1</v>
      </c>
      <c r="AE216" s="1">
        <f>IF(SLEP[[#This Row],[Termino]]=0,DATE(1992,10,11),SLEP[[#This Row],[Termino]]-SLEP[[#This Row],[Días de vigencia]])</f>
        <v>45770</v>
      </c>
      <c r="AF216" s="1">
        <f>IF(SLEP[[#This Row],[Días restantes]]&lt;1,DATE(1992,10,11),DATE(2025,8,8)+SLEP[[#This Row],[Días restantes]])</f>
        <v>46206</v>
      </c>
      <c r="AG216">
        <f ca="1">IF(SLEP[[#This Row],[Termino]]=0,0,SLEP[[#This Row],[Termino]]-TODAY())</f>
        <v>247</v>
      </c>
      <c r="AH216" s="7" t="str">
        <f ca="1">IF(SLEP[[#This Row],[Dias]]&gt;0,"Vigente","Vencido")</f>
        <v>Vigente</v>
      </c>
      <c r="AI216" t="str">
        <f>_xlfn.XLOOKUP(SLEP[[#This Row],[Source.Name]],Tabla3[Nombre archivo],Tabla3[BASESLEP],"N/A",0,1)</f>
        <v>Andalién Sur</v>
      </c>
      <c r="AJ216" t="s">
        <v>1156</v>
      </c>
    </row>
    <row r="217" spans="1:36" x14ac:dyDescent="0.3">
      <c r="A217" t="s">
        <v>265</v>
      </c>
      <c r="B217" t="s">
        <v>991</v>
      </c>
      <c r="C217" t="s">
        <v>992</v>
      </c>
      <c r="D217" t="s">
        <v>993</v>
      </c>
      <c r="E217" t="s">
        <v>329</v>
      </c>
      <c r="F217" t="s">
        <v>330</v>
      </c>
      <c r="G217" t="s">
        <v>44</v>
      </c>
      <c r="H217" t="s">
        <v>45</v>
      </c>
      <c r="I217" t="s">
        <v>60</v>
      </c>
      <c r="J217" t="s">
        <v>271</v>
      </c>
      <c r="K217" t="s">
        <v>48</v>
      </c>
      <c r="L217" s="3">
        <v>121797848</v>
      </c>
      <c r="M217" s="4">
        <v>121797848</v>
      </c>
      <c r="N217" s="4">
        <v>0</v>
      </c>
      <c r="O217" t="s">
        <v>994</v>
      </c>
      <c r="P217" t="s">
        <v>646</v>
      </c>
      <c r="Q217" t="s">
        <v>51</v>
      </c>
      <c r="R217">
        <v>0</v>
      </c>
      <c r="S217">
        <v>0</v>
      </c>
      <c r="T217">
        <v>1</v>
      </c>
      <c r="U217">
        <v>0</v>
      </c>
      <c r="V217">
        <v>0</v>
      </c>
      <c r="W217">
        <v>0</v>
      </c>
      <c r="X217">
        <v>442</v>
      </c>
      <c r="Y217">
        <v>329</v>
      </c>
      <c r="Z217" t="s">
        <v>52</v>
      </c>
      <c r="AA217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121797848</v>
      </c>
      <c r="AB217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121797848</v>
      </c>
      <c r="AC217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0</v>
      </c>
      <c r="AD217" s="5">
        <f>VALUE(FIXED((SLEP[[#This Row],[EjecutadoCLP]]/SLEP[[#This Row],[MontoCLP]]),4,TRUE))</f>
        <v>1</v>
      </c>
      <c r="AE217" s="1">
        <f>IF(SLEP[[#This Row],[Termino]]=0,DATE(1992,10,11),SLEP[[#This Row],[Termino]]-SLEP[[#This Row],[Días de vigencia]])</f>
        <v>45764</v>
      </c>
      <c r="AF217" s="1">
        <f>IF(SLEP[[#This Row],[Días restantes]]&lt;1,DATE(1992,10,11),DATE(2025,8,8)+SLEP[[#This Row],[Días restantes]])</f>
        <v>46206</v>
      </c>
      <c r="AG217">
        <f ca="1">IF(SLEP[[#This Row],[Termino]]=0,0,SLEP[[#This Row],[Termino]]-TODAY())</f>
        <v>247</v>
      </c>
      <c r="AH217" s="7" t="str">
        <f ca="1">IF(SLEP[[#This Row],[Dias]]&gt;0,"Vigente","Vencido")</f>
        <v>Vigente</v>
      </c>
      <c r="AI217" t="str">
        <f>_xlfn.XLOOKUP(SLEP[[#This Row],[Source.Name]],Tabla3[Nombre archivo],Tabla3[BASESLEP],"N/A",0,1)</f>
        <v>Andalién Sur</v>
      </c>
      <c r="AJ217" t="s">
        <v>1160</v>
      </c>
    </row>
    <row r="218" spans="1:36" x14ac:dyDescent="0.3">
      <c r="A218" t="s">
        <v>265</v>
      </c>
      <c r="B218" t="s">
        <v>996</v>
      </c>
      <c r="C218" t="s">
        <v>997</v>
      </c>
      <c r="D218" t="s">
        <v>998</v>
      </c>
      <c r="E218" t="s">
        <v>815</v>
      </c>
      <c r="F218" t="s">
        <v>816</v>
      </c>
      <c r="G218" t="s">
        <v>44</v>
      </c>
      <c r="H218" t="s">
        <v>45</v>
      </c>
      <c r="I218" t="s">
        <v>60</v>
      </c>
      <c r="J218" t="s">
        <v>271</v>
      </c>
      <c r="K218" t="s">
        <v>303</v>
      </c>
      <c r="L218" s="3">
        <v>4382</v>
      </c>
      <c r="M218" s="4">
        <v>4789.0720000000001</v>
      </c>
      <c r="N218" s="4">
        <v>-407.072</v>
      </c>
      <c r="O218" t="s">
        <v>999</v>
      </c>
      <c r="P218" t="s">
        <v>817</v>
      </c>
      <c r="Q218" t="s">
        <v>51</v>
      </c>
      <c r="R218">
        <v>0</v>
      </c>
      <c r="S218">
        <v>0</v>
      </c>
      <c r="T218">
        <v>1</v>
      </c>
      <c r="U218">
        <v>0</v>
      </c>
      <c r="V218">
        <v>0</v>
      </c>
      <c r="W218">
        <v>0</v>
      </c>
      <c r="X218">
        <v>365</v>
      </c>
      <c r="Y218">
        <v>-1</v>
      </c>
      <c r="Z218" t="s">
        <v>52</v>
      </c>
      <c r="AA218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173026118</v>
      </c>
      <c r="AB218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189099621</v>
      </c>
      <c r="AC218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-16073503</v>
      </c>
      <c r="AD218" s="5">
        <f>VALUE(FIXED((SLEP[[#This Row],[EjecutadoCLP]]/SLEP[[#This Row],[MontoCLP]]),4,TRUE))</f>
        <v>1.0929</v>
      </c>
      <c r="AE218" s="1">
        <f>IF(SLEP[[#This Row],[Termino]]=0,DATE(1992,10,11),SLEP[[#This Row],[Termino]]-SLEP[[#This Row],[Días de vigencia]])</f>
        <v>33523</v>
      </c>
      <c r="AF218" s="1">
        <f>IF(SLEP[[#This Row],[Días restantes]]&lt;1,DATE(1992,10,11),DATE(2025,8,8)+SLEP[[#This Row],[Días restantes]])</f>
        <v>33888</v>
      </c>
      <c r="AG218">
        <f ca="1">IF(SLEP[[#This Row],[Termino]]=0,0,SLEP[[#This Row],[Termino]]-TODAY())</f>
        <v>-12071</v>
      </c>
      <c r="AH218" s="7" t="str">
        <f ca="1">IF(SLEP[[#This Row],[Dias]]&gt;0,"Vigente","Vencido")</f>
        <v>Vencido</v>
      </c>
      <c r="AI218" t="str">
        <f>_xlfn.XLOOKUP(SLEP[[#This Row],[Source.Name]],Tabla3[Nombre archivo],Tabla3[BASESLEP],"N/A",0,1)</f>
        <v>Andalién Sur</v>
      </c>
      <c r="AJ218" t="s">
        <v>1162</v>
      </c>
    </row>
    <row r="219" spans="1:36" x14ac:dyDescent="0.3">
      <c r="A219" t="s">
        <v>265</v>
      </c>
      <c r="B219" t="s">
        <v>1001</v>
      </c>
      <c r="C219" t="s">
        <v>1002</v>
      </c>
      <c r="D219" t="s">
        <v>1003</v>
      </c>
      <c r="E219" t="s">
        <v>1004</v>
      </c>
      <c r="F219" t="s">
        <v>1005</v>
      </c>
      <c r="G219" t="s">
        <v>74</v>
      </c>
      <c r="H219" t="s">
        <v>45</v>
      </c>
      <c r="I219" t="s">
        <v>60</v>
      </c>
      <c r="J219" t="s">
        <v>271</v>
      </c>
      <c r="K219" t="s">
        <v>48</v>
      </c>
      <c r="L219" s="3">
        <v>358241062</v>
      </c>
      <c r="M219" s="4">
        <v>358241063</v>
      </c>
      <c r="N219" s="4"/>
      <c r="O219" t="s">
        <v>1006</v>
      </c>
      <c r="P219" t="s">
        <v>950</v>
      </c>
      <c r="Q219" t="s">
        <v>51</v>
      </c>
      <c r="R219">
        <v>0</v>
      </c>
      <c r="S219">
        <v>0</v>
      </c>
      <c r="T219">
        <v>2</v>
      </c>
      <c r="U219">
        <v>0</v>
      </c>
      <c r="V219">
        <v>0</v>
      </c>
      <c r="W219">
        <v>0</v>
      </c>
      <c r="X219">
        <v>159</v>
      </c>
      <c r="Y219">
        <v>-1</v>
      </c>
      <c r="Z219" t="s">
        <v>52</v>
      </c>
      <c r="AA219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358241062</v>
      </c>
      <c r="AB219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358241063</v>
      </c>
      <c r="AC219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0</v>
      </c>
      <c r="AD219" s="5">
        <f>VALUE(FIXED((SLEP[[#This Row],[EjecutadoCLP]]/SLEP[[#This Row],[MontoCLP]]),4,TRUE))</f>
        <v>1</v>
      </c>
      <c r="AE219" s="1">
        <f>IF(SLEP[[#This Row],[Termino]]=0,DATE(1992,10,11),SLEP[[#This Row],[Termino]]-SLEP[[#This Row],[Días de vigencia]])</f>
        <v>33729</v>
      </c>
      <c r="AF219" s="1">
        <f>IF(SLEP[[#This Row],[Días restantes]]&lt;1,DATE(1992,10,11),DATE(2025,8,8)+SLEP[[#This Row],[Días restantes]])</f>
        <v>33888</v>
      </c>
      <c r="AG219">
        <f ca="1">IF(SLEP[[#This Row],[Termino]]=0,0,SLEP[[#This Row],[Termino]]-TODAY())</f>
        <v>-12071</v>
      </c>
      <c r="AH219" s="7" t="str">
        <f ca="1">IF(SLEP[[#This Row],[Dias]]&gt;0,"Vigente","Vencido")</f>
        <v>Vencido</v>
      </c>
      <c r="AI219" t="str">
        <f>_xlfn.XLOOKUP(SLEP[[#This Row],[Source.Name]],Tabla3[Nombre archivo],Tabla3[BASESLEP],"N/A",0,1)</f>
        <v>Andalién Sur</v>
      </c>
      <c r="AJ219" t="s">
        <v>1166</v>
      </c>
    </row>
    <row r="220" spans="1:36" x14ac:dyDescent="0.3">
      <c r="A220" t="s">
        <v>265</v>
      </c>
      <c r="B220" t="s">
        <v>1008</v>
      </c>
      <c r="C220" t="s">
        <v>1009</v>
      </c>
      <c r="D220" t="s">
        <v>1010</v>
      </c>
      <c r="E220" t="s">
        <v>1011</v>
      </c>
      <c r="F220" t="s">
        <v>1012</v>
      </c>
      <c r="G220" t="s">
        <v>44</v>
      </c>
      <c r="H220" t="s">
        <v>178</v>
      </c>
      <c r="I220" t="s">
        <v>207</v>
      </c>
      <c r="J220" t="s">
        <v>271</v>
      </c>
      <c r="K220" t="s">
        <v>48</v>
      </c>
      <c r="L220" s="3">
        <v>2623148</v>
      </c>
      <c r="M220" s="4">
        <v>39009394</v>
      </c>
      <c r="N220" s="4">
        <v>-36386246</v>
      </c>
      <c r="O220" t="s">
        <v>1006</v>
      </c>
      <c r="P220" t="s">
        <v>545</v>
      </c>
      <c r="Q220" t="s">
        <v>51</v>
      </c>
      <c r="R220">
        <v>2</v>
      </c>
      <c r="S220">
        <v>0</v>
      </c>
      <c r="T220">
        <v>1</v>
      </c>
      <c r="U220">
        <v>0</v>
      </c>
      <c r="V220">
        <v>0</v>
      </c>
      <c r="W220">
        <v>0</v>
      </c>
      <c r="X220">
        <v>733</v>
      </c>
      <c r="Y220">
        <v>-1</v>
      </c>
      <c r="Z220" t="s">
        <v>52</v>
      </c>
      <c r="AA220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2623148</v>
      </c>
      <c r="AB220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39009394</v>
      </c>
      <c r="AC220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-36386246</v>
      </c>
      <c r="AD220" s="5">
        <f>VALUE(FIXED((SLEP[[#This Row],[EjecutadoCLP]]/SLEP[[#This Row],[MontoCLP]]),4,TRUE))</f>
        <v>14.8712</v>
      </c>
      <c r="AE220" s="1">
        <f>IF(SLEP[[#This Row],[Termino]]=0,DATE(1992,10,11),SLEP[[#This Row],[Termino]]-SLEP[[#This Row],[Días de vigencia]])</f>
        <v>33155</v>
      </c>
      <c r="AF220" s="1">
        <f>IF(SLEP[[#This Row],[Días restantes]]&lt;1,DATE(1992,10,11),DATE(2025,8,8)+SLEP[[#This Row],[Días restantes]])</f>
        <v>33888</v>
      </c>
      <c r="AG220">
        <f ca="1">IF(SLEP[[#This Row],[Termino]]=0,0,SLEP[[#This Row],[Termino]]-TODAY())</f>
        <v>-12071</v>
      </c>
      <c r="AH220" s="7" t="str">
        <f ca="1">IF(SLEP[[#This Row],[Dias]]&gt;0,"Vigente","Vencido")</f>
        <v>Vencido</v>
      </c>
      <c r="AI220" t="str">
        <f>_xlfn.XLOOKUP(SLEP[[#This Row],[Source.Name]],Tabla3[Nombre archivo],Tabla3[BASESLEP],"N/A",0,1)</f>
        <v>Andalién Sur</v>
      </c>
      <c r="AJ220" t="s">
        <v>1171</v>
      </c>
    </row>
    <row r="221" spans="1:36" x14ac:dyDescent="0.3">
      <c r="A221" t="s">
        <v>265</v>
      </c>
      <c r="B221" t="s">
        <v>1014</v>
      </c>
      <c r="C221" t="s">
        <v>1009</v>
      </c>
      <c r="D221" t="s">
        <v>1010</v>
      </c>
      <c r="E221" t="s">
        <v>378</v>
      </c>
      <c r="F221" t="s">
        <v>379</v>
      </c>
      <c r="G221" t="s">
        <v>44</v>
      </c>
      <c r="H221" t="s">
        <v>178</v>
      </c>
      <c r="I221" t="s">
        <v>207</v>
      </c>
      <c r="J221" t="s">
        <v>271</v>
      </c>
      <c r="K221" t="s">
        <v>48</v>
      </c>
      <c r="L221" s="3">
        <v>21532842</v>
      </c>
      <c r="M221" s="4">
        <v>141668549</v>
      </c>
      <c r="N221" s="4">
        <v>-120135707</v>
      </c>
      <c r="O221" t="s">
        <v>1006</v>
      </c>
      <c r="P221" t="s">
        <v>545</v>
      </c>
      <c r="Q221" t="s">
        <v>51</v>
      </c>
      <c r="R221">
        <v>2</v>
      </c>
      <c r="S221">
        <v>0</v>
      </c>
      <c r="T221">
        <v>1</v>
      </c>
      <c r="U221">
        <v>0</v>
      </c>
      <c r="V221">
        <v>0</v>
      </c>
      <c r="W221">
        <v>0</v>
      </c>
      <c r="X221">
        <v>733</v>
      </c>
      <c r="Y221">
        <v>-1</v>
      </c>
      <c r="Z221" t="s">
        <v>52</v>
      </c>
      <c r="AA221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21532842</v>
      </c>
      <c r="AB221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141668549</v>
      </c>
      <c r="AC221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-120135707</v>
      </c>
      <c r="AD221" s="5">
        <f>VALUE(FIXED((SLEP[[#This Row],[EjecutadoCLP]]/SLEP[[#This Row],[MontoCLP]]),4,TRUE))</f>
        <v>6.5792000000000002</v>
      </c>
      <c r="AE221" s="1">
        <f>IF(SLEP[[#This Row],[Termino]]=0,DATE(1992,10,11),SLEP[[#This Row],[Termino]]-SLEP[[#This Row],[Días de vigencia]])</f>
        <v>33155</v>
      </c>
      <c r="AF221" s="1">
        <f>IF(SLEP[[#This Row],[Días restantes]]&lt;1,DATE(1992,10,11),DATE(2025,8,8)+SLEP[[#This Row],[Días restantes]])</f>
        <v>33888</v>
      </c>
      <c r="AG221">
        <f ca="1">IF(SLEP[[#This Row],[Termino]]=0,0,SLEP[[#This Row],[Termino]]-TODAY())</f>
        <v>-12071</v>
      </c>
      <c r="AH221" s="7" t="str">
        <f ca="1">IF(SLEP[[#This Row],[Dias]]&gt;0,"Vigente","Vencido")</f>
        <v>Vencido</v>
      </c>
      <c r="AI221" t="str">
        <f>_xlfn.XLOOKUP(SLEP[[#This Row],[Source.Name]],Tabla3[Nombre archivo],Tabla3[BASESLEP],"N/A",0,1)</f>
        <v>Andalién Sur</v>
      </c>
      <c r="AJ221" t="s">
        <v>1179</v>
      </c>
    </row>
    <row r="222" spans="1:36" x14ac:dyDescent="0.3">
      <c r="A222" t="s">
        <v>265</v>
      </c>
      <c r="B222" t="s">
        <v>1016</v>
      </c>
      <c r="C222" t="s">
        <v>1009</v>
      </c>
      <c r="D222" t="s">
        <v>1010</v>
      </c>
      <c r="E222" t="s">
        <v>1017</v>
      </c>
      <c r="F222" t="s">
        <v>1018</v>
      </c>
      <c r="G222" t="s">
        <v>44</v>
      </c>
      <c r="H222" t="s">
        <v>178</v>
      </c>
      <c r="I222" t="s">
        <v>207</v>
      </c>
      <c r="J222" t="s">
        <v>271</v>
      </c>
      <c r="K222" t="s">
        <v>48</v>
      </c>
      <c r="L222" s="3">
        <v>4301019</v>
      </c>
      <c r="M222" s="4">
        <v>18381901</v>
      </c>
      <c r="N222" s="4">
        <v>-14080882</v>
      </c>
      <c r="O222" t="s">
        <v>1019</v>
      </c>
      <c r="P222" t="s">
        <v>545</v>
      </c>
      <c r="Q222" t="s">
        <v>51</v>
      </c>
      <c r="R222">
        <v>1</v>
      </c>
      <c r="S222">
        <v>0</v>
      </c>
      <c r="T222">
        <v>1</v>
      </c>
      <c r="U222">
        <v>0</v>
      </c>
      <c r="V222">
        <v>0</v>
      </c>
      <c r="W222">
        <v>0</v>
      </c>
      <c r="X222">
        <v>737</v>
      </c>
      <c r="Y222">
        <v>-1</v>
      </c>
      <c r="Z222" t="s">
        <v>52</v>
      </c>
      <c r="AA222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4301019</v>
      </c>
      <c r="AB222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18381901</v>
      </c>
      <c r="AC222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-14080882</v>
      </c>
      <c r="AD222" s="5">
        <f>VALUE(FIXED((SLEP[[#This Row],[EjecutadoCLP]]/SLEP[[#This Row],[MontoCLP]]),4,TRUE))</f>
        <v>4.2737999999999996</v>
      </c>
      <c r="AE222" s="1">
        <f>IF(SLEP[[#This Row],[Termino]]=0,DATE(1992,10,11),SLEP[[#This Row],[Termino]]-SLEP[[#This Row],[Días de vigencia]])</f>
        <v>33151</v>
      </c>
      <c r="AF222" s="1">
        <f>IF(SLEP[[#This Row],[Días restantes]]&lt;1,DATE(1992,10,11),DATE(2025,8,8)+SLEP[[#This Row],[Días restantes]])</f>
        <v>33888</v>
      </c>
      <c r="AG222">
        <f ca="1">IF(SLEP[[#This Row],[Termino]]=0,0,SLEP[[#This Row],[Termino]]-TODAY())</f>
        <v>-12071</v>
      </c>
      <c r="AH222" s="7" t="str">
        <f ca="1">IF(SLEP[[#This Row],[Dias]]&gt;0,"Vigente","Vencido")</f>
        <v>Vencido</v>
      </c>
      <c r="AI222" t="str">
        <f>_xlfn.XLOOKUP(SLEP[[#This Row],[Source.Name]],Tabla3[Nombre archivo],Tabla3[BASESLEP],"N/A",0,1)</f>
        <v>Andalién Sur</v>
      </c>
      <c r="AJ222" t="s">
        <v>1186</v>
      </c>
    </row>
    <row r="223" spans="1:36" x14ac:dyDescent="0.3">
      <c r="A223" t="s">
        <v>265</v>
      </c>
      <c r="B223" t="s">
        <v>1021</v>
      </c>
      <c r="C223" t="s">
        <v>1022</v>
      </c>
      <c r="D223" t="s">
        <v>1023</v>
      </c>
      <c r="E223" t="s">
        <v>1024</v>
      </c>
      <c r="F223" t="s">
        <v>1025</v>
      </c>
      <c r="G223" t="s">
        <v>44</v>
      </c>
      <c r="H223" t="s">
        <v>45</v>
      </c>
      <c r="I223" t="s">
        <v>207</v>
      </c>
      <c r="J223" t="s">
        <v>271</v>
      </c>
      <c r="K223" t="s">
        <v>48</v>
      </c>
      <c r="L223" s="3">
        <v>510000000</v>
      </c>
      <c r="M223" s="4">
        <v>382190276</v>
      </c>
      <c r="N223" s="4">
        <v>127809724</v>
      </c>
      <c r="O223" t="s">
        <v>1026</v>
      </c>
      <c r="P223" t="s">
        <v>90</v>
      </c>
      <c r="Q223" t="s">
        <v>587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1220</v>
      </c>
      <c r="Y223">
        <v>33</v>
      </c>
      <c r="Z223" t="s">
        <v>65</v>
      </c>
      <c r="AA223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510000000</v>
      </c>
      <c r="AB223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382190276</v>
      </c>
      <c r="AC223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127809724</v>
      </c>
      <c r="AD223" s="5">
        <f>VALUE(FIXED((SLEP[[#This Row],[EjecutadoCLP]]/SLEP[[#This Row],[MontoCLP]]),4,TRUE))</f>
        <v>0.74939999999999996</v>
      </c>
      <c r="AE223" s="1">
        <f>IF(SLEP[[#This Row],[Termino]]=0,DATE(1992,10,11),SLEP[[#This Row],[Termino]]-SLEP[[#This Row],[Días de vigencia]])</f>
        <v>44690</v>
      </c>
      <c r="AF223" s="1">
        <f>IF(SLEP[[#This Row],[Días restantes]]&lt;1,DATE(1992,10,11),DATE(2025,8,8)+SLEP[[#This Row],[Días restantes]])</f>
        <v>45910</v>
      </c>
      <c r="AG223">
        <f ca="1">IF(SLEP[[#This Row],[Termino]]=0,0,SLEP[[#This Row],[Termino]]-TODAY())</f>
        <v>-49</v>
      </c>
      <c r="AH223" s="7" t="str">
        <f ca="1">IF(SLEP[[#This Row],[Dias]]&gt;0,"Vigente","Vencido")</f>
        <v>Vencido</v>
      </c>
      <c r="AI223" t="str">
        <f>_xlfn.XLOOKUP(SLEP[[#This Row],[Source.Name]],Tabla3[Nombre archivo],Tabla3[BASESLEP],"N/A",0,1)</f>
        <v>Andalién Sur</v>
      </c>
      <c r="AJ223" t="s">
        <v>1193</v>
      </c>
    </row>
    <row r="224" spans="1:36" x14ac:dyDescent="0.3">
      <c r="A224" t="s">
        <v>265</v>
      </c>
      <c r="B224" t="s">
        <v>1039</v>
      </c>
      <c r="C224" t="s">
        <v>1036</v>
      </c>
      <c r="D224" t="s">
        <v>1037</v>
      </c>
      <c r="E224" t="s">
        <v>165</v>
      </c>
      <c r="F224" t="s">
        <v>166</v>
      </c>
      <c r="G224" t="s">
        <v>44</v>
      </c>
      <c r="H224" t="s">
        <v>45</v>
      </c>
      <c r="I224" t="s">
        <v>60</v>
      </c>
      <c r="J224" t="s">
        <v>271</v>
      </c>
      <c r="K224" t="s">
        <v>48</v>
      </c>
      <c r="L224" s="3">
        <v>340000</v>
      </c>
      <c r="M224" s="4">
        <v>30080000</v>
      </c>
      <c r="N224" s="4">
        <v>-29740000</v>
      </c>
      <c r="O224" t="s">
        <v>1033</v>
      </c>
      <c r="P224" t="s">
        <v>1019</v>
      </c>
      <c r="Q224" t="s">
        <v>51</v>
      </c>
      <c r="R224">
        <v>0</v>
      </c>
      <c r="S224">
        <v>0</v>
      </c>
      <c r="T224">
        <v>1</v>
      </c>
      <c r="U224">
        <v>0</v>
      </c>
      <c r="V224">
        <v>0</v>
      </c>
      <c r="W224">
        <v>0</v>
      </c>
      <c r="X224">
        <v>148</v>
      </c>
      <c r="Y224">
        <v>-1</v>
      </c>
      <c r="Z224" t="s">
        <v>52</v>
      </c>
      <c r="AA224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340000</v>
      </c>
      <c r="AB224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30080000</v>
      </c>
      <c r="AC224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-29740000</v>
      </c>
      <c r="AD224" s="5">
        <f>VALUE(FIXED((SLEP[[#This Row],[EjecutadoCLP]]/SLEP[[#This Row],[MontoCLP]]),4,TRUE))</f>
        <v>88.470600000000005</v>
      </c>
      <c r="AE224" s="1">
        <f>IF(SLEP[[#This Row],[Termino]]=0,DATE(1992,10,11),SLEP[[#This Row],[Termino]]-SLEP[[#This Row],[Días de vigencia]])</f>
        <v>33740</v>
      </c>
      <c r="AF224" s="1">
        <f>IF(SLEP[[#This Row],[Días restantes]]&lt;1,DATE(1992,10,11),DATE(2025,8,8)+SLEP[[#This Row],[Días restantes]])</f>
        <v>33888</v>
      </c>
      <c r="AG224">
        <f ca="1">IF(SLEP[[#This Row],[Termino]]=0,0,SLEP[[#This Row],[Termino]]-TODAY())</f>
        <v>-12071</v>
      </c>
      <c r="AH224" s="7" t="str">
        <f ca="1">IF(SLEP[[#This Row],[Dias]]&gt;0,"Vigente","Vencido")</f>
        <v>Vencido</v>
      </c>
      <c r="AI224" t="str">
        <f>_xlfn.XLOOKUP(SLEP[[#This Row],[Source.Name]],Tabla3[Nombre archivo],Tabla3[BASESLEP],"N/A",0,1)</f>
        <v>Andalién Sur</v>
      </c>
      <c r="AJ224" t="s">
        <v>1197</v>
      </c>
    </row>
    <row r="225" spans="1:36" x14ac:dyDescent="0.3">
      <c r="A225" t="s">
        <v>265</v>
      </c>
      <c r="B225" t="s">
        <v>1041</v>
      </c>
      <c r="C225" t="s">
        <v>1036</v>
      </c>
      <c r="D225" t="s">
        <v>1037</v>
      </c>
      <c r="E225" t="s">
        <v>693</v>
      </c>
      <c r="F225" t="s">
        <v>694</v>
      </c>
      <c r="G225" t="s">
        <v>44</v>
      </c>
      <c r="H225" t="s">
        <v>45</v>
      </c>
      <c r="I225" t="s">
        <v>60</v>
      </c>
      <c r="J225" t="s">
        <v>271</v>
      </c>
      <c r="K225" t="s">
        <v>48</v>
      </c>
      <c r="L225" s="3">
        <v>95000</v>
      </c>
      <c r="M225" s="4">
        <v>8170000</v>
      </c>
      <c r="N225" s="4">
        <v>-8075000</v>
      </c>
      <c r="O225" t="s">
        <v>1033</v>
      </c>
      <c r="P225" t="s">
        <v>1019</v>
      </c>
      <c r="Q225" t="s">
        <v>51</v>
      </c>
      <c r="R225">
        <v>0</v>
      </c>
      <c r="S225">
        <v>0</v>
      </c>
      <c r="T225">
        <v>1</v>
      </c>
      <c r="U225">
        <v>0</v>
      </c>
      <c r="V225">
        <v>0</v>
      </c>
      <c r="W225">
        <v>0</v>
      </c>
      <c r="X225">
        <v>148</v>
      </c>
      <c r="Y225">
        <v>-1</v>
      </c>
      <c r="Z225" t="s">
        <v>52</v>
      </c>
      <c r="AA225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95000</v>
      </c>
      <c r="AB225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8170000</v>
      </c>
      <c r="AC225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-8075000</v>
      </c>
      <c r="AD225" s="5">
        <f>VALUE(FIXED((SLEP[[#This Row],[EjecutadoCLP]]/SLEP[[#This Row],[MontoCLP]]),4,TRUE))</f>
        <v>86</v>
      </c>
      <c r="AE225" s="1">
        <f>IF(SLEP[[#This Row],[Termino]]=0,DATE(1992,10,11),SLEP[[#This Row],[Termino]]-SLEP[[#This Row],[Días de vigencia]])</f>
        <v>33740</v>
      </c>
      <c r="AF225" s="1">
        <f>IF(SLEP[[#This Row],[Días restantes]]&lt;1,DATE(1992,10,11),DATE(2025,8,8)+SLEP[[#This Row],[Días restantes]])</f>
        <v>33888</v>
      </c>
      <c r="AG225">
        <f ca="1">IF(SLEP[[#This Row],[Termino]]=0,0,SLEP[[#This Row],[Termino]]-TODAY())</f>
        <v>-12071</v>
      </c>
      <c r="AH225" s="7" t="str">
        <f ca="1">IF(SLEP[[#This Row],[Dias]]&gt;0,"Vigente","Vencido")</f>
        <v>Vencido</v>
      </c>
      <c r="AI225" t="str">
        <f>_xlfn.XLOOKUP(SLEP[[#This Row],[Source.Name]],Tabla3[Nombre archivo],Tabla3[BASESLEP],"N/A",0,1)</f>
        <v>Andalién Sur</v>
      </c>
      <c r="AJ225" t="s">
        <v>1204</v>
      </c>
    </row>
    <row r="226" spans="1:36" x14ac:dyDescent="0.3">
      <c r="A226" t="s">
        <v>265</v>
      </c>
      <c r="B226" t="s">
        <v>1043</v>
      </c>
      <c r="C226" t="s">
        <v>1044</v>
      </c>
      <c r="D226" t="s">
        <v>1045</v>
      </c>
      <c r="E226" t="s">
        <v>579</v>
      </c>
      <c r="F226" t="s">
        <v>580</v>
      </c>
      <c r="G226" t="s">
        <v>44</v>
      </c>
      <c r="H226" t="s">
        <v>45</v>
      </c>
      <c r="I226" t="s">
        <v>60</v>
      </c>
      <c r="J226" t="s">
        <v>271</v>
      </c>
      <c r="K226" t="s">
        <v>48</v>
      </c>
      <c r="L226" s="3">
        <v>150000000</v>
      </c>
      <c r="M226" s="4">
        <v>149996732</v>
      </c>
      <c r="N226" s="4">
        <v>3268</v>
      </c>
      <c r="O226" t="s">
        <v>1033</v>
      </c>
      <c r="P226" t="s">
        <v>456</v>
      </c>
      <c r="Q226" t="s">
        <v>51</v>
      </c>
      <c r="R226">
        <v>0</v>
      </c>
      <c r="S226">
        <v>0</v>
      </c>
      <c r="T226">
        <v>1</v>
      </c>
      <c r="U226">
        <v>0</v>
      </c>
      <c r="V226">
        <v>0</v>
      </c>
      <c r="W226">
        <v>0</v>
      </c>
      <c r="X226">
        <v>1096</v>
      </c>
      <c r="Y226">
        <v>-1</v>
      </c>
      <c r="Z226" t="s">
        <v>52</v>
      </c>
      <c r="AA226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150000000</v>
      </c>
      <c r="AB226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149996732</v>
      </c>
      <c r="AC226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3268</v>
      </c>
      <c r="AD226" s="5">
        <f>VALUE(FIXED((SLEP[[#This Row],[EjecutadoCLP]]/SLEP[[#This Row],[MontoCLP]]),4,TRUE))</f>
        <v>1</v>
      </c>
      <c r="AE226" s="1">
        <f>IF(SLEP[[#This Row],[Termino]]=0,DATE(1992,10,11),SLEP[[#This Row],[Termino]]-SLEP[[#This Row],[Días de vigencia]])</f>
        <v>32792</v>
      </c>
      <c r="AF226" s="1">
        <f>IF(SLEP[[#This Row],[Días restantes]]&lt;1,DATE(1992,10,11),DATE(2025,8,8)+SLEP[[#This Row],[Días restantes]])</f>
        <v>33888</v>
      </c>
      <c r="AG226">
        <f ca="1">IF(SLEP[[#This Row],[Termino]]=0,0,SLEP[[#This Row],[Termino]]-TODAY())</f>
        <v>-12071</v>
      </c>
      <c r="AH226" s="7" t="str">
        <f ca="1">IF(SLEP[[#This Row],[Dias]]&gt;0,"Vigente","Vencido")</f>
        <v>Vencido</v>
      </c>
      <c r="AI226" t="str">
        <f>_xlfn.XLOOKUP(SLEP[[#This Row],[Source.Name]],Tabla3[Nombre archivo],Tabla3[BASESLEP],"N/A",0,1)</f>
        <v>Andalién Sur</v>
      </c>
      <c r="AJ226" t="s">
        <v>1211</v>
      </c>
    </row>
    <row r="227" spans="1:36" x14ac:dyDescent="0.3">
      <c r="A227" t="s">
        <v>265</v>
      </c>
      <c r="B227" t="s">
        <v>1028</v>
      </c>
      <c r="C227" t="s">
        <v>1029</v>
      </c>
      <c r="D227" t="s">
        <v>1030</v>
      </c>
      <c r="E227" t="s">
        <v>1031</v>
      </c>
      <c r="F227" t="s">
        <v>1032</v>
      </c>
      <c r="G227" t="s">
        <v>44</v>
      </c>
      <c r="H227" t="s">
        <v>45</v>
      </c>
      <c r="I227" t="s">
        <v>60</v>
      </c>
      <c r="J227" t="s">
        <v>271</v>
      </c>
      <c r="K227" t="s">
        <v>48</v>
      </c>
      <c r="L227" s="3">
        <v>40000000</v>
      </c>
      <c r="M227" s="4">
        <v>22350699</v>
      </c>
      <c r="N227" s="4">
        <v>17649301</v>
      </c>
      <c r="O227" t="s">
        <v>1033</v>
      </c>
      <c r="P227" t="s">
        <v>526</v>
      </c>
      <c r="Q227" t="s">
        <v>51</v>
      </c>
      <c r="R227">
        <v>0</v>
      </c>
      <c r="S227">
        <v>0</v>
      </c>
      <c r="T227">
        <v>1</v>
      </c>
      <c r="U227">
        <v>0</v>
      </c>
      <c r="V227">
        <v>0</v>
      </c>
      <c r="W227">
        <v>0</v>
      </c>
      <c r="X227">
        <v>735</v>
      </c>
      <c r="Y227">
        <v>-1</v>
      </c>
      <c r="Z227" t="s">
        <v>52</v>
      </c>
      <c r="AA227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40000000</v>
      </c>
      <c r="AB227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22350699</v>
      </c>
      <c r="AC227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17649301</v>
      </c>
      <c r="AD227" s="5">
        <f>VALUE(FIXED((SLEP[[#This Row],[EjecutadoCLP]]/SLEP[[#This Row],[MontoCLP]]),4,TRUE))</f>
        <v>0.55879999999999996</v>
      </c>
      <c r="AE227" s="1">
        <f>IF(SLEP[[#This Row],[Termino]]=0,DATE(1992,10,11),SLEP[[#This Row],[Termino]]-SLEP[[#This Row],[Días de vigencia]])</f>
        <v>33153</v>
      </c>
      <c r="AF227" s="1">
        <f>IF(SLEP[[#This Row],[Días restantes]]&lt;1,DATE(1992,10,11),DATE(2025,8,8)+SLEP[[#This Row],[Días restantes]])</f>
        <v>33888</v>
      </c>
      <c r="AG227">
        <f ca="1">IF(SLEP[[#This Row],[Termino]]=0,0,SLEP[[#This Row],[Termino]]-TODAY())</f>
        <v>-12071</v>
      </c>
      <c r="AH227" s="7" t="str">
        <f ca="1">IF(SLEP[[#This Row],[Dias]]&gt;0,"Vigente","Vencido")</f>
        <v>Vencido</v>
      </c>
      <c r="AI227" t="str">
        <f>_xlfn.XLOOKUP(SLEP[[#This Row],[Source.Name]],Tabla3[Nombre archivo],Tabla3[BASESLEP],"N/A",0,1)</f>
        <v>Andalién Sur</v>
      </c>
      <c r="AJ227" t="s">
        <v>1219</v>
      </c>
    </row>
    <row r="228" spans="1:36" x14ac:dyDescent="0.3">
      <c r="A228" t="s">
        <v>265</v>
      </c>
      <c r="B228" t="s">
        <v>1035</v>
      </c>
      <c r="C228" t="s">
        <v>1036</v>
      </c>
      <c r="D228" t="s">
        <v>1037</v>
      </c>
      <c r="E228" t="s">
        <v>904</v>
      </c>
      <c r="F228" t="s">
        <v>905</v>
      </c>
      <c r="G228" t="s">
        <v>44</v>
      </c>
      <c r="H228" t="s">
        <v>45</v>
      </c>
      <c r="I228" t="s">
        <v>60</v>
      </c>
      <c r="J228" t="s">
        <v>271</v>
      </c>
      <c r="K228" t="s">
        <v>48</v>
      </c>
      <c r="L228" s="3">
        <v>65000</v>
      </c>
      <c r="M228" s="4">
        <v>5655000</v>
      </c>
      <c r="N228" s="4">
        <v>-5590000</v>
      </c>
      <c r="O228" t="s">
        <v>1033</v>
      </c>
      <c r="P228" t="s">
        <v>867</v>
      </c>
      <c r="Q228" t="s">
        <v>51</v>
      </c>
      <c r="R228">
        <v>0</v>
      </c>
      <c r="S228">
        <v>0</v>
      </c>
      <c r="T228">
        <v>1</v>
      </c>
      <c r="U228">
        <v>0</v>
      </c>
      <c r="V228">
        <v>0</v>
      </c>
      <c r="W228">
        <v>0</v>
      </c>
      <c r="X228">
        <v>513</v>
      </c>
      <c r="Y228">
        <v>-1</v>
      </c>
      <c r="Z228" t="s">
        <v>52</v>
      </c>
      <c r="AA228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65000</v>
      </c>
      <c r="AB228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5655000</v>
      </c>
      <c r="AC228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-5590000</v>
      </c>
      <c r="AD228" s="5">
        <f>VALUE(FIXED((SLEP[[#This Row],[EjecutadoCLP]]/SLEP[[#This Row],[MontoCLP]]),4,TRUE))</f>
        <v>87</v>
      </c>
      <c r="AE228" s="1">
        <f>IF(SLEP[[#This Row],[Termino]]=0,DATE(1992,10,11),SLEP[[#This Row],[Termino]]-SLEP[[#This Row],[Días de vigencia]])</f>
        <v>33375</v>
      </c>
      <c r="AF228" s="1">
        <f>IF(SLEP[[#This Row],[Días restantes]]&lt;1,DATE(1992,10,11),DATE(2025,8,8)+SLEP[[#This Row],[Días restantes]])</f>
        <v>33888</v>
      </c>
      <c r="AG228">
        <f ca="1">IF(SLEP[[#This Row],[Termino]]=0,0,SLEP[[#This Row],[Termino]]-TODAY())</f>
        <v>-12071</v>
      </c>
      <c r="AH228" s="7" t="str">
        <f ca="1">IF(SLEP[[#This Row],[Dias]]&gt;0,"Vigente","Vencido")</f>
        <v>Vencido</v>
      </c>
      <c r="AI228" t="str">
        <f>_xlfn.XLOOKUP(SLEP[[#This Row],[Source.Name]],Tabla3[Nombre archivo],Tabla3[BASESLEP],"N/A",0,1)</f>
        <v>Andalién Sur</v>
      </c>
      <c r="AJ228" t="s">
        <v>1224</v>
      </c>
    </row>
    <row r="229" spans="1:36" x14ac:dyDescent="0.3">
      <c r="A229" t="s">
        <v>265</v>
      </c>
      <c r="B229" t="s">
        <v>1047</v>
      </c>
      <c r="C229" t="s">
        <v>1048</v>
      </c>
      <c r="D229" t="s">
        <v>1049</v>
      </c>
      <c r="E229" t="s">
        <v>405</v>
      </c>
      <c r="F229" t="s">
        <v>406</v>
      </c>
      <c r="G229" t="s">
        <v>44</v>
      </c>
      <c r="H229" t="s">
        <v>45</v>
      </c>
      <c r="I229" t="s">
        <v>60</v>
      </c>
      <c r="J229" t="s">
        <v>271</v>
      </c>
      <c r="K229" t="s">
        <v>48</v>
      </c>
      <c r="L229" s="3">
        <v>65000000</v>
      </c>
      <c r="M229" s="4">
        <v>64655400</v>
      </c>
      <c r="N229" s="4">
        <v>344600</v>
      </c>
      <c r="O229" t="s">
        <v>1050</v>
      </c>
      <c r="P229" t="s">
        <v>668</v>
      </c>
      <c r="Q229" t="s">
        <v>51</v>
      </c>
      <c r="R229">
        <v>0</v>
      </c>
      <c r="S229">
        <v>0</v>
      </c>
      <c r="T229">
        <v>2</v>
      </c>
      <c r="U229">
        <v>0</v>
      </c>
      <c r="V229">
        <v>0</v>
      </c>
      <c r="W229">
        <v>0</v>
      </c>
      <c r="X229">
        <v>746</v>
      </c>
      <c r="Y229">
        <v>-1</v>
      </c>
      <c r="Z229" t="s">
        <v>52</v>
      </c>
      <c r="AA229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65000000</v>
      </c>
      <c r="AB229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64655400</v>
      </c>
      <c r="AC229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344600</v>
      </c>
      <c r="AD229" s="5">
        <f>VALUE(FIXED((SLEP[[#This Row],[EjecutadoCLP]]/SLEP[[#This Row],[MontoCLP]]),4,TRUE))</f>
        <v>0.99470000000000003</v>
      </c>
      <c r="AE229" s="1">
        <f>IF(SLEP[[#This Row],[Termino]]=0,DATE(1992,10,11),SLEP[[#This Row],[Termino]]-SLEP[[#This Row],[Días de vigencia]])</f>
        <v>33142</v>
      </c>
      <c r="AF229" s="1">
        <f>IF(SLEP[[#This Row],[Días restantes]]&lt;1,DATE(1992,10,11),DATE(2025,8,8)+SLEP[[#This Row],[Días restantes]])</f>
        <v>33888</v>
      </c>
      <c r="AG229">
        <f ca="1">IF(SLEP[[#This Row],[Termino]]=0,0,SLEP[[#This Row],[Termino]]-TODAY())</f>
        <v>-12071</v>
      </c>
      <c r="AH229" s="7" t="str">
        <f ca="1">IF(SLEP[[#This Row],[Dias]]&gt;0,"Vigente","Vencido")</f>
        <v>Vencido</v>
      </c>
      <c r="AI229" t="str">
        <f>_xlfn.XLOOKUP(SLEP[[#This Row],[Source.Name]],Tabla3[Nombre archivo],Tabla3[BASESLEP],"N/A",0,1)</f>
        <v>Andalién Sur</v>
      </c>
      <c r="AJ229" t="s">
        <v>1230</v>
      </c>
    </row>
    <row r="230" spans="1:36" x14ac:dyDescent="0.3">
      <c r="A230" t="s">
        <v>265</v>
      </c>
      <c r="B230" t="s">
        <v>1052</v>
      </c>
      <c r="C230" t="s">
        <v>1053</v>
      </c>
      <c r="D230" t="s">
        <v>1054</v>
      </c>
      <c r="E230" t="s">
        <v>780</v>
      </c>
      <c r="F230" t="s">
        <v>781</v>
      </c>
      <c r="G230" t="s">
        <v>74</v>
      </c>
      <c r="H230" t="s">
        <v>45</v>
      </c>
      <c r="I230" t="s">
        <v>60</v>
      </c>
      <c r="J230" t="s">
        <v>271</v>
      </c>
      <c r="K230" t="s">
        <v>48</v>
      </c>
      <c r="L230" s="3">
        <v>51928625</v>
      </c>
      <c r="M230" s="4">
        <v>51928625</v>
      </c>
      <c r="N230" s="4">
        <v>0</v>
      </c>
      <c r="O230" t="s">
        <v>1055</v>
      </c>
      <c r="P230" t="s">
        <v>1056</v>
      </c>
      <c r="Q230" t="s">
        <v>51</v>
      </c>
      <c r="R230">
        <v>0</v>
      </c>
      <c r="S230">
        <v>0</v>
      </c>
      <c r="T230">
        <v>2</v>
      </c>
      <c r="U230">
        <v>0</v>
      </c>
      <c r="V230">
        <v>0</v>
      </c>
      <c r="W230">
        <v>0</v>
      </c>
      <c r="X230">
        <v>555</v>
      </c>
      <c r="Y230">
        <v>27</v>
      </c>
      <c r="Z230" t="s">
        <v>65</v>
      </c>
      <c r="AA230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51928625</v>
      </c>
      <c r="AB230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51928625</v>
      </c>
      <c r="AC230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0</v>
      </c>
      <c r="AD230" s="5">
        <f>VALUE(FIXED((SLEP[[#This Row],[EjecutadoCLP]]/SLEP[[#This Row],[MontoCLP]]),4,TRUE))</f>
        <v>1</v>
      </c>
      <c r="AE230" s="1">
        <f>IF(SLEP[[#This Row],[Termino]]=0,DATE(1992,10,11),SLEP[[#This Row],[Termino]]-SLEP[[#This Row],[Días de vigencia]])</f>
        <v>45349</v>
      </c>
      <c r="AF230" s="1">
        <f>IF(SLEP[[#This Row],[Días restantes]]&lt;1,DATE(1992,10,11),DATE(2025,8,8)+SLEP[[#This Row],[Días restantes]])</f>
        <v>45904</v>
      </c>
      <c r="AG230">
        <f ca="1">IF(SLEP[[#This Row],[Termino]]=0,0,SLEP[[#This Row],[Termino]]-TODAY())</f>
        <v>-55</v>
      </c>
      <c r="AH230" s="7" t="str">
        <f ca="1">IF(SLEP[[#This Row],[Dias]]&gt;0,"Vigente","Vencido")</f>
        <v>Vencido</v>
      </c>
      <c r="AI230" t="str">
        <f>_xlfn.XLOOKUP(SLEP[[#This Row],[Source.Name]],Tabla3[Nombre archivo],Tabla3[BASESLEP],"N/A",0,1)</f>
        <v>Andalién Sur</v>
      </c>
      <c r="AJ230" t="s">
        <v>1236</v>
      </c>
    </row>
    <row r="231" spans="1:36" x14ac:dyDescent="0.3">
      <c r="A231" t="s">
        <v>265</v>
      </c>
      <c r="B231" t="s">
        <v>1058</v>
      </c>
      <c r="C231" t="s">
        <v>1059</v>
      </c>
      <c r="D231" t="s">
        <v>1060</v>
      </c>
      <c r="E231" t="s">
        <v>780</v>
      </c>
      <c r="F231" t="s">
        <v>781</v>
      </c>
      <c r="G231" t="s">
        <v>44</v>
      </c>
      <c r="H231" t="s">
        <v>45</v>
      </c>
      <c r="I231" t="s">
        <v>60</v>
      </c>
      <c r="J231" t="s">
        <v>271</v>
      </c>
      <c r="K231" t="s">
        <v>48</v>
      </c>
      <c r="L231" s="3">
        <v>321932993</v>
      </c>
      <c r="M231" s="4">
        <v>321932993</v>
      </c>
      <c r="N231" s="4">
        <v>0</v>
      </c>
      <c r="O231" t="s">
        <v>1061</v>
      </c>
      <c r="P231" t="s">
        <v>1050</v>
      </c>
      <c r="Q231" t="s">
        <v>51</v>
      </c>
      <c r="R231">
        <v>0</v>
      </c>
      <c r="S231">
        <v>0</v>
      </c>
      <c r="T231">
        <v>2</v>
      </c>
      <c r="U231">
        <v>0</v>
      </c>
      <c r="V231">
        <v>0</v>
      </c>
      <c r="W231">
        <v>0</v>
      </c>
      <c r="X231">
        <v>75</v>
      </c>
      <c r="Y231">
        <v>-37</v>
      </c>
      <c r="Z231" t="s">
        <v>52</v>
      </c>
      <c r="AA231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321932993</v>
      </c>
      <c r="AB231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321932993</v>
      </c>
      <c r="AC231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0</v>
      </c>
      <c r="AD231" s="5">
        <f>VALUE(FIXED((SLEP[[#This Row],[EjecutadoCLP]]/SLEP[[#This Row],[MontoCLP]]),4,TRUE))</f>
        <v>1</v>
      </c>
      <c r="AE231" s="1">
        <f>IF(SLEP[[#This Row],[Termino]]=0,DATE(1992,10,11),SLEP[[#This Row],[Termino]]-SLEP[[#This Row],[Días de vigencia]])</f>
        <v>33813</v>
      </c>
      <c r="AF231" s="1">
        <f>IF(SLEP[[#This Row],[Días restantes]]&lt;1,DATE(1992,10,11),DATE(2025,8,8)+SLEP[[#This Row],[Días restantes]])</f>
        <v>33888</v>
      </c>
      <c r="AG231">
        <f ca="1">IF(SLEP[[#This Row],[Termino]]=0,0,SLEP[[#This Row],[Termino]]-TODAY())</f>
        <v>-12071</v>
      </c>
      <c r="AH231" s="7" t="str">
        <f ca="1">IF(SLEP[[#This Row],[Dias]]&gt;0,"Vigente","Vencido")</f>
        <v>Vencido</v>
      </c>
      <c r="AI231" t="str">
        <f>_xlfn.XLOOKUP(SLEP[[#This Row],[Source.Name]],Tabla3[Nombre archivo],Tabla3[BASESLEP],"N/A",0,1)</f>
        <v>Andalién Sur</v>
      </c>
      <c r="AJ231" t="s">
        <v>1243</v>
      </c>
    </row>
    <row r="232" spans="1:36" x14ac:dyDescent="0.3">
      <c r="A232" t="s">
        <v>265</v>
      </c>
      <c r="B232" t="s">
        <v>1063</v>
      </c>
      <c r="C232" t="s">
        <v>1064</v>
      </c>
      <c r="D232" t="s">
        <v>1065</v>
      </c>
      <c r="E232" t="s">
        <v>1066</v>
      </c>
      <c r="F232" t="s">
        <v>1067</v>
      </c>
      <c r="G232" t="s">
        <v>44</v>
      </c>
      <c r="H232" t="s">
        <v>45</v>
      </c>
      <c r="I232" t="s">
        <v>60</v>
      </c>
      <c r="J232" t="s">
        <v>271</v>
      </c>
      <c r="K232" t="s">
        <v>48</v>
      </c>
      <c r="L232" s="3">
        <v>95000000</v>
      </c>
      <c r="M232" s="4">
        <v>94000000</v>
      </c>
      <c r="N232" s="4">
        <v>1000000</v>
      </c>
      <c r="O232" t="s">
        <v>1068</v>
      </c>
      <c r="P232" t="s">
        <v>90</v>
      </c>
      <c r="Q232" t="s">
        <v>51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1095</v>
      </c>
      <c r="Y232">
        <v>-1</v>
      </c>
      <c r="Z232" t="s">
        <v>52</v>
      </c>
      <c r="AA232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95000000</v>
      </c>
      <c r="AB232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94000000</v>
      </c>
      <c r="AC232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1000000</v>
      </c>
      <c r="AD232" s="5">
        <f>VALUE(FIXED((SLEP[[#This Row],[EjecutadoCLP]]/SLEP[[#This Row],[MontoCLP]]),4,TRUE))</f>
        <v>0.98950000000000005</v>
      </c>
      <c r="AE232" s="1">
        <f>IF(SLEP[[#This Row],[Termino]]=0,DATE(1992,10,11),SLEP[[#This Row],[Termino]]-SLEP[[#This Row],[Días de vigencia]])</f>
        <v>32793</v>
      </c>
      <c r="AF232" s="1">
        <f>IF(SLEP[[#This Row],[Días restantes]]&lt;1,DATE(1992,10,11),DATE(2025,8,8)+SLEP[[#This Row],[Días restantes]])</f>
        <v>33888</v>
      </c>
      <c r="AG232">
        <f ca="1">IF(SLEP[[#This Row],[Termino]]=0,0,SLEP[[#This Row],[Termino]]-TODAY())</f>
        <v>-12071</v>
      </c>
      <c r="AH232" s="7" t="str">
        <f ca="1">IF(SLEP[[#This Row],[Dias]]&gt;0,"Vigente","Vencido")</f>
        <v>Vencido</v>
      </c>
      <c r="AI232" t="str">
        <f>_xlfn.XLOOKUP(SLEP[[#This Row],[Source.Name]],Tabla3[Nombre archivo],Tabla3[BASESLEP],"N/A",0,1)</f>
        <v>Andalién Sur</v>
      </c>
      <c r="AJ232" t="s">
        <v>1247</v>
      </c>
    </row>
    <row r="233" spans="1:36" x14ac:dyDescent="0.3">
      <c r="A233" t="s">
        <v>265</v>
      </c>
      <c r="B233" t="s">
        <v>1070</v>
      </c>
      <c r="C233" t="s">
        <v>1071</v>
      </c>
      <c r="D233" t="s">
        <v>1072</v>
      </c>
      <c r="E233" t="s">
        <v>1073</v>
      </c>
      <c r="F233" t="s">
        <v>1074</v>
      </c>
      <c r="G233" t="s">
        <v>44</v>
      </c>
      <c r="H233" t="s">
        <v>45</v>
      </c>
      <c r="I233" t="s">
        <v>188</v>
      </c>
      <c r="J233" t="s">
        <v>271</v>
      </c>
      <c r="K233" t="s">
        <v>48</v>
      </c>
      <c r="L233" s="3">
        <v>155809440</v>
      </c>
      <c r="M233" s="4">
        <v>17454904</v>
      </c>
      <c r="N233" s="4">
        <v>138354536</v>
      </c>
      <c r="O233" t="s">
        <v>1075</v>
      </c>
      <c r="P233" t="s">
        <v>456</v>
      </c>
      <c r="Q233" t="s">
        <v>51</v>
      </c>
      <c r="R233">
        <v>5</v>
      </c>
      <c r="S233">
        <v>0</v>
      </c>
      <c r="T233">
        <v>1</v>
      </c>
      <c r="U233">
        <v>0</v>
      </c>
      <c r="V233">
        <v>0</v>
      </c>
      <c r="W233">
        <v>0</v>
      </c>
      <c r="X233">
        <v>1095</v>
      </c>
      <c r="Y233">
        <v>-1</v>
      </c>
      <c r="Z233" t="s">
        <v>52</v>
      </c>
      <c r="AA233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155809440</v>
      </c>
      <c r="AB233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17454904</v>
      </c>
      <c r="AC233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138354536</v>
      </c>
      <c r="AD233" s="5">
        <f>VALUE(FIXED((SLEP[[#This Row],[EjecutadoCLP]]/SLEP[[#This Row],[MontoCLP]]),4,TRUE))</f>
        <v>0.112</v>
      </c>
      <c r="AE233" s="1">
        <f>IF(SLEP[[#This Row],[Termino]]=0,DATE(1992,10,11),SLEP[[#This Row],[Termino]]-SLEP[[#This Row],[Días de vigencia]])</f>
        <v>32793</v>
      </c>
      <c r="AF233" s="1">
        <f>IF(SLEP[[#This Row],[Días restantes]]&lt;1,DATE(1992,10,11),DATE(2025,8,8)+SLEP[[#This Row],[Días restantes]])</f>
        <v>33888</v>
      </c>
      <c r="AG233">
        <f ca="1">IF(SLEP[[#This Row],[Termino]]=0,0,SLEP[[#This Row],[Termino]]-TODAY())</f>
        <v>-12071</v>
      </c>
      <c r="AH233" s="7" t="str">
        <f ca="1">IF(SLEP[[#This Row],[Dias]]&gt;0,"Vigente","Vencido")</f>
        <v>Vencido</v>
      </c>
      <c r="AI233" t="str">
        <f>_xlfn.XLOOKUP(SLEP[[#This Row],[Source.Name]],Tabla3[Nombre archivo],Tabla3[BASESLEP],"N/A",0,1)</f>
        <v>Andalién Sur</v>
      </c>
      <c r="AJ233" t="s">
        <v>1253</v>
      </c>
    </row>
    <row r="234" spans="1:36" x14ac:dyDescent="0.3">
      <c r="A234" t="s">
        <v>265</v>
      </c>
      <c r="B234" t="s">
        <v>1077</v>
      </c>
      <c r="C234" t="s">
        <v>1078</v>
      </c>
      <c r="D234" t="s">
        <v>1079</v>
      </c>
      <c r="E234" t="s">
        <v>769</v>
      </c>
      <c r="F234" t="s">
        <v>770</v>
      </c>
      <c r="G234" t="s">
        <v>44</v>
      </c>
      <c r="H234" t="s">
        <v>45</v>
      </c>
      <c r="I234" t="s">
        <v>60</v>
      </c>
      <c r="J234" t="s">
        <v>271</v>
      </c>
      <c r="K234" t="s">
        <v>48</v>
      </c>
      <c r="L234" s="3">
        <v>1312471868</v>
      </c>
      <c r="M234" s="4">
        <v>1387975761</v>
      </c>
      <c r="N234" s="4">
        <v>-75503893</v>
      </c>
      <c r="O234" t="s">
        <v>1080</v>
      </c>
      <c r="P234" t="s">
        <v>526</v>
      </c>
      <c r="Q234" t="s">
        <v>51</v>
      </c>
      <c r="R234">
        <v>0</v>
      </c>
      <c r="S234">
        <v>0</v>
      </c>
      <c r="T234">
        <v>1</v>
      </c>
      <c r="U234">
        <v>0</v>
      </c>
      <c r="V234">
        <v>0</v>
      </c>
      <c r="W234">
        <v>0</v>
      </c>
      <c r="X234">
        <v>650</v>
      </c>
      <c r="Y234">
        <v>409</v>
      </c>
      <c r="Z234" t="s">
        <v>52</v>
      </c>
      <c r="AA234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1312471868</v>
      </c>
      <c r="AB234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1387975761</v>
      </c>
      <c r="AC234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-75503893</v>
      </c>
      <c r="AD234" s="5">
        <f>VALUE(FIXED((SLEP[[#This Row],[EjecutadoCLP]]/SLEP[[#This Row],[MontoCLP]]),4,TRUE))</f>
        <v>1.0575000000000001</v>
      </c>
      <c r="AE234" s="1">
        <f>IF(SLEP[[#This Row],[Termino]]=0,DATE(1992,10,11),SLEP[[#This Row],[Termino]]-SLEP[[#This Row],[Días de vigencia]])</f>
        <v>45636</v>
      </c>
      <c r="AF234" s="1">
        <f>IF(SLEP[[#This Row],[Días restantes]]&lt;1,DATE(1992,10,11),DATE(2025,8,8)+SLEP[[#This Row],[Días restantes]])</f>
        <v>46286</v>
      </c>
      <c r="AG234">
        <f ca="1">IF(SLEP[[#This Row],[Termino]]=0,0,SLEP[[#This Row],[Termino]]-TODAY())</f>
        <v>327</v>
      </c>
      <c r="AH234" s="7" t="str">
        <f ca="1">IF(SLEP[[#This Row],[Dias]]&gt;0,"Vigente","Vencido")</f>
        <v>Vigente</v>
      </c>
      <c r="AI234" t="str">
        <f>_xlfn.XLOOKUP(SLEP[[#This Row],[Source.Name]],Tabla3[Nombre archivo],Tabla3[BASESLEP],"N/A",0,1)</f>
        <v>Andalién Sur</v>
      </c>
      <c r="AJ234" t="s">
        <v>1258</v>
      </c>
    </row>
    <row r="235" spans="1:36" x14ac:dyDescent="0.3">
      <c r="A235" t="s">
        <v>265</v>
      </c>
      <c r="B235" t="s">
        <v>1082</v>
      </c>
      <c r="C235" t="s">
        <v>1083</v>
      </c>
      <c r="D235" t="s">
        <v>1084</v>
      </c>
      <c r="E235" t="s">
        <v>87</v>
      </c>
      <c r="F235" t="s">
        <v>88</v>
      </c>
      <c r="G235" t="s">
        <v>74</v>
      </c>
      <c r="H235" t="s">
        <v>45</v>
      </c>
      <c r="I235" t="s">
        <v>60</v>
      </c>
      <c r="J235" t="s">
        <v>271</v>
      </c>
      <c r="K235" t="s">
        <v>48</v>
      </c>
      <c r="L235" s="3">
        <v>29910000</v>
      </c>
      <c r="M235" s="4">
        <v>22935000</v>
      </c>
      <c r="N235" s="4">
        <v>6975000</v>
      </c>
      <c r="O235" t="s">
        <v>1085</v>
      </c>
      <c r="P235" t="s">
        <v>1086</v>
      </c>
      <c r="Q235" t="s">
        <v>51</v>
      </c>
      <c r="R235">
        <v>0</v>
      </c>
      <c r="S235">
        <v>0</v>
      </c>
      <c r="T235">
        <v>1</v>
      </c>
      <c r="U235">
        <v>0</v>
      </c>
      <c r="V235">
        <v>0</v>
      </c>
      <c r="W235">
        <v>0</v>
      </c>
      <c r="X235">
        <v>73</v>
      </c>
      <c r="Y235">
        <v>-155</v>
      </c>
      <c r="Z235" t="s">
        <v>52</v>
      </c>
      <c r="AA235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29910000</v>
      </c>
      <c r="AB235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22935000</v>
      </c>
      <c r="AC235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6975000</v>
      </c>
      <c r="AD235" s="5">
        <f>VALUE(FIXED((SLEP[[#This Row],[EjecutadoCLP]]/SLEP[[#This Row],[MontoCLP]]),4,TRUE))</f>
        <v>0.76680000000000004</v>
      </c>
      <c r="AE235" s="1">
        <f>IF(SLEP[[#This Row],[Termino]]=0,DATE(1992,10,11),SLEP[[#This Row],[Termino]]-SLEP[[#This Row],[Días de vigencia]])</f>
        <v>33815</v>
      </c>
      <c r="AF235" s="1">
        <f>IF(SLEP[[#This Row],[Días restantes]]&lt;1,DATE(1992,10,11),DATE(2025,8,8)+SLEP[[#This Row],[Días restantes]])</f>
        <v>33888</v>
      </c>
      <c r="AG235">
        <f ca="1">IF(SLEP[[#This Row],[Termino]]=0,0,SLEP[[#This Row],[Termino]]-TODAY())</f>
        <v>-12071</v>
      </c>
      <c r="AH235" s="7" t="str">
        <f ca="1">IF(SLEP[[#This Row],[Dias]]&gt;0,"Vigente","Vencido")</f>
        <v>Vencido</v>
      </c>
      <c r="AI235" t="str">
        <f>_xlfn.XLOOKUP(SLEP[[#This Row],[Source.Name]],Tabla3[Nombre archivo],Tabla3[BASESLEP],"N/A",0,1)</f>
        <v>Andalién Sur</v>
      </c>
      <c r="AJ235" t="s">
        <v>1263</v>
      </c>
    </row>
    <row r="236" spans="1:36" x14ac:dyDescent="0.3">
      <c r="A236" t="s">
        <v>265</v>
      </c>
      <c r="B236" t="s">
        <v>1088</v>
      </c>
      <c r="C236" t="s">
        <v>1089</v>
      </c>
      <c r="D236" t="s">
        <v>1090</v>
      </c>
      <c r="E236" t="s">
        <v>199</v>
      </c>
      <c r="F236" t="s">
        <v>200</v>
      </c>
      <c r="G236" t="s">
        <v>44</v>
      </c>
      <c r="H236" t="s">
        <v>45</v>
      </c>
      <c r="I236" t="s">
        <v>46</v>
      </c>
      <c r="J236" t="s">
        <v>271</v>
      </c>
      <c r="K236" t="s">
        <v>48</v>
      </c>
      <c r="L236" s="3">
        <v>530000000</v>
      </c>
      <c r="M236" s="4">
        <v>519814000</v>
      </c>
      <c r="N236" s="4">
        <v>10186000</v>
      </c>
      <c r="O236" t="s">
        <v>984</v>
      </c>
      <c r="P236" t="s">
        <v>1068</v>
      </c>
      <c r="Q236" t="s">
        <v>51</v>
      </c>
      <c r="R236">
        <v>0</v>
      </c>
      <c r="S236">
        <v>0</v>
      </c>
      <c r="T236">
        <v>1</v>
      </c>
      <c r="U236">
        <v>0</v>
      </c>
      <c r="V236">
        <v>0</v>
      </c>
      <c r="W236">
        <v>0</v>
      </c>
      <c r="X236">
        <v>274</v>
      </c>
      <c r="Y236">
        <v>-1</v>
      </c>
      <c r="Z236" t="s">
        <v>52</v>
      </c>
      <c r="AA236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530000000</v>
      </c>
      <c r="AB236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519814000</v>
      </c>
      <c r="AC236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10186000</v>
      </c>
      <c r="AD236" s="5">
        <f>VALUE(FIXED((SLEP[[#This Row],[EjecutadoCLP]]/SLEP[[#This Row],[MontoCLP]]),4,TRUE))</f>
        <v>0.98080000000000001</v>
      </c>
      <c r="AE236" s="1">
        <f>IF(SLEP[[#This Row],[Termino]]=0,DATE(1992,10,11),SLEP[[#This Row],[Termino]]-SLEP[[#This Row],[Días de vigencia]])</f>
        <v>33614</v>
      </c>
      <c r="AF236" s="1">
        <f>IF(SLEP[[#This Row],[Días restantes]]&lt;1,DATE(1992,10,11),DATE(2025,8,8)+SLEP[[#This Row],[Días restantes]])</f>
        <v>33888</v>
      </c>
      <c r="AG236">
        <f ca="1">IF(SLEP[[#This Row],[Termino]]=0,0,SLEP[[#This Row],[Termino]]-TODAY())</f>
        <v>-12071</v>
      </c>
      <c r="AH236" s="7" t="str">
        <f ca="1">IF(SLEP[[#This Row],[Dias]]&gt;0,"Vigente","Vencido")</f>
        <v>Vencido</v>
      </c>
      <c r="AI236" t="str">
        <f>_xlfn.XLOOKUP(SLEP[[#This Row],[Source.Name]],Tabla3[Nombre archivo],Tabla3[BASESLEP],"N/A",0,1)</f>
        <v>Andalién Sur</v>
      </c>
      <c r="AJ236" t="s">
        <v>1270</v>
      </c>
    </row>
    <row r="237" spans="1:36" x14ac:dyDescent="0.3">
      <c r="A237" t="s">
        <v>265</v>
      </c>
      <c r="B237" t="s">
        <v>1092</v>
      </c>
      <c r="C237" t="s">
        <v>1093</v>
      </c>
      <c r="D237" t="s">
        <v>1094</v>
      </c>
      <c r="E237" t="s">
        <v>592</v>
      </c>
      <c r="F237" t="s">
        <v>593</v>
      </c>
      <c r="G237" t="s">
        <v>44</v>
      </c>
      <c r="H237" t="s">
        <v>45</v>
      </c>
      <c r="I237" t="s">
        <v>60</v>
      </c>
      <c r="J237" t="s">
        <v>271</v>
      </c>
      <c r="K237" t="s">
        <v>48</v>
      </c>
      <c r="L237" s="3">
        <v>45000000</v>
      </c>
      <c r="M237" s="4">
        <v>44937970</v>
      </c>
      <c r="N237" s="4">
        <v>62030</v>
      </c>
      <c r="O237" t="s">
        <v>1033</v>
      </c>
      <c r="P237" t="s">
        <v>456</v>
      </c>
      <c r="Q237" t="s">
        <v>51</v>
      </c>
      <c r="R237">
        <v>0</v>
      </c>
      <c r="S237">
        <v>0</v>
      </c>
      <c r="T237">
        <v>1</v>
      </c>
      <c r="U237">
        <v>0</v>
      </c>
      <c r="V237">
        <v>0</v>
      </c>
      <c r="W237">
        <v>0</v>
      </c>
      <c r="X237">
        <v>1096</v>
      </c>
      <c r="Y237">
        <v>-1</v>
      </c>
      <c r="Z237" t="s">
        <v>52</v>
      </c>
      <c r="AA237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45000000</v>
      </c>
      <c r="AB237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44937970</v>
      </c>
      <c r="AC237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62030</v>
      </c>
      <c r="AD237" s="5">
        <f>VALUE(FIXED((SLEP[[#This Row],[EjecutadoCLP]]/SLEP[[#This Row],[MontoCLP]]),4,TRUE))</f>
        <v>0.99860000000000004</v>
      </c>
      <c r="AE237" s="1">
        <f>IF(SLEP[[#This Row],[Termino]]=0,DATE(1992,10,11),SLEP[[#This Row],[Termino]]-SLEP[[#This Row],[Días de vigencia]])</f>
        <v>32792</v>
      </c>
      <c r="AF237" s="1">
        <f>IF(SLEP[[#This Row],[Días restantes]]&lt;1,DATE(1992,10,11),DATE(2025,8,8)+SLEP[[#This Row],[Días restantes]])</f>
        <v>33888</v>
      </c>
      <c r="AG237">
        <f ca="1">IF(SLEP[[#This Row],[Termino]]=0,0,SLEP[[#This Row],[Termino]]-TODAY())</f>
        <v>-12071</v>
      </c>
      <c r="AH237" s="7" t="str">
        <f ca="1">IF(SLEP[[#This Row],[Dias]]&gt;0,"Vigente","Vencido")</f>
        <v>Vencido</v>
      </c>
      <c r="AI237" t="str">
        <f>_xlfn.XLOOKUP(SLEP[[#This Row],[Source.Name]],Tabla3[Nombre archivo],Tabla3[BASESLEP],"N/A",0,1)</f>
        <v>Andalién Sur</v>
      </c>
      <c r="AJ237" t="s">
        <v>1275</v>
      </c>
    </row>
    <row r="238" spans="1:36" x14ac:dyDescent="0.3">
      <c r="A238" t="s">
        <v>265</v>
      </c>
      <c r="B238" t="s">
        <v>1096</v>
      </c>
      <c r="C238" t="s">
        <v>1097</v>
      </c>
      <c r="D238" t="s">
        <v>1098</v>
      </c>
      <c r="E238" t="s">
        <v>889</v>
      </c>
      <c r="F238" t="s">
        <v>890</v>
      </c>
      <c r="G238" t="s">
        <v>44</v>
      </c>
      <c r="H238" t="s">
        <v>45</v>
      </c>
      <c r="I238" t="s">
        <v>89</v>
      </c>
      <c r="J238" t="s">
        <v>271</v>
      </c>
      <c r="K238" t="s">
        <v>48</v>
      </c>
      <c r="L238" s="3">
        <v>20000</v>
      </c>
      <c r="M238" s="4">
        <v>7440000</v>
      </c>
      <c r="N238" s="4">
        <v>-7420000</v>
      </c>
      <c r="O238" t="s">
        <v>1099</v>
      </c>
      <c r="P238" t="s">
        <v>1068</v>
      </c>
      <c r="Q238" t="s">
        <v>51</v>
      </c>
      <c r="R238">
        <v>0</v>
      </c>
      <c r="S238">
        <v>0</v>
      </c>
      <c r="T238">
        <v>1</v>
      </c>
      <c r="U238">
        <v>0</v>
      </c>
      <c r="V238">
        <v>0</v>
      </c>
      <c r="W238">
        <v>0</v>
      </c>
      <c r="X238">
        <v>194</v>
      </c>
      <c r="Y238">
        <v>-1</v>
      </c>
      <c r="Z238" t="s">
        <v>52</v>
      </c>
      <c r="AA238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20000</v>
      </c>
      <c r="AB238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7440000</v>
      </c>
      <c r="AC238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-7420000</v>
      </c>
      <c r="AD238" s="5">
        <f>VALUE(FIXED((SLEP[[#This Row],[EjecutadoCLP]]/SLEP[[#This Row],[MontoCLP]]),4,TRUE))</f>
        <v>372</v>
      </c>
      <c r="AE238" s="1">
        <f>IF(SLEP[[#This Row],[Termino]]=0,DATE(1992,10,11),SLEP[[#This Row],[Termino]]-SLEP[[#This Row],[Días de vigencia]])</f>
        <v>33694</v>
      </c>
      <c r="AF238" s="1">
        <f>IF(SLEP[[#This Row],[Días restantes]]&lt;1,DATE(1992,10,11),DATE(2025,8,8)+SLEP[[#This Row],[Días restantes]])</f>
        <v>33888</v>
      </c>
      <c r="AG238">
        <f ca="1">IF(SLEP[[#This Row],[Termino]]=0,0,SLEP[[#This Row],[Termino]]-TODAY())</f>
        <v>-12071</v>
      </c>
      <c r="AH238" s="7" t="str">
        <f ca="1">IF(SLEP[[#This Row],[Dias]]&gt;0,"Vigente","Vencido")</f>
        <v>Vencido</v>
      </c>
      <c r="AI238" t="str">
        <f>_xlfn.XLOOKUP(SLEP[[#This Row],[Source.Name]],Tabla3[Nombre archivo],Tabla3[BASESLEP],"N/A",0,1)</f>
        <v>Andalién Sur</v>
      </c>
      <c r="AJ238" t="s">
        <v>1279</v>
      </c>
    </row>
    <row r="239" spans="1:36" x14ac:dyDescent="0.3">
      <c r="A239" t="s">
        <v>265</v>
      </c>
      <c r="B239" t="s">
        <v>1101</v>
      </c>
      <c r="C239" t="s">
        <v>1102</v>
      </c>
      <c r="D239" t="s">
        <v>1103</v>
      </c>
      <c r="E239" t="s">
        <v>550</v>
      </c>
      <c r="F239" t="s">
        <v>551</v>
      </c>
      <c r="G239" t="s">
        <v>44</v>
      </c>
      <c r="H239" t="s">
        <v>45</v>
      </c>
      <c r="I239" t="s">
        <v>60</v>
      </c>
      <c r="J239" t="s">
        <v>271</v>
      </c>
      <c r="K239" t="s">
        <v>48</v>
      </c>
      <c r="L239" s="3">
        <v>3000000</v>
      </c>
      <c r="M239" s="4">
        <v>14280000</v>
      </c>
      <c r="N239" s="4">
        <v>-11280000</v>
      </c>
      <c r="O239" t="s">
        <v>1050</v>
      </c>
      <c r="P239" t="s">
        <v>1104</v>
      </c>
      <c r="Q239" t="s">
        <v>51</v>
      </c>
      <c r="R239">
        <v>0</v>
      </c>
      <c r="S239">
        <v>0</v>
      </c>
      <c r="T239">
        <v>1</v>
      </c>
      <c r="U239">
        <v>0</v>
      </c>
      <c r="V239">
        <v>0</v>
      </c>
      <c r="W239">
        <v>0</v>
      </c>
      <c r="X239">
        <v>731</v>
      </c>
      <c r="Y239">
        <v>-1</v>
      </c>
      <c r="Z239" t="s">
        <v>52</v>
      </c>
      <c r="AA239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3000000</v>
      </c>
      <c r="AB239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14280000</v>
      </c>
      <c r="AC239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-11280000</v>
      </c>
      <c r="AD239" s="5">
        <f>VALUE(FIXED((SLEP[[#This Row],[EjecutadoCLP]]/SLEP[[#This Row],[MontoCLP]]),4,TRUE))</f>
        <v>4.76</v>
      </c>
      <c r="AE239" s="1">
        <f>IF(SLEP[[#This Row],[Termino]]=0,DATE(1992,10,11),SLEP[[#This Row],[Termino]]-SLEP[[#This Row],[Días de vigencia]])</f>
        <v>33157</v>
      </c>
      <c r="AF239" s="1">
        <f>IF(SLEP[[#This Row],[Días restantes]]&lt;1,DATE(1992,10,11),DATE(2025,8,8)+SLEP[[#This Row],[Días restantes]])</f>
        <v>33888</v>
      </c>
      <c r="AG239">
        <f ca="1">IF(SLEP[[#This Row],[Termino]]=0,0,SLEP[[#This Row],[Termino]]-TODAY())</f>
        <v>-12071</v>
      </c>
      <c r="AH239" s="7" t="str">
        <f ca="1">IF(SLEP[[#This Row],[Dias]]&gt;0,"Vigente","Vencido")</f>
        <v>Vencido</v>
      </c>
      <c r="AI239" t="str">
        <f>_xlfn.XLOOKUP(SLEP[[#This Row],[Source.Name]],Tabla3[Nombre archivo],Tabla3[BASESLEP],"N/A",0,1)</f>
        <v>Andalién Sur</v>
      </c>
      <c r="AJ239" t="s">
        <v>1285</v>
      </c>
    </row>
    <row r="240" spans="1:36" x14ac:dyDescent="0.3">
      <c r="A240" t="s">
        <v>265</v>
      </c>
      <c r="B240" t="s">
        <v>1106</v>
      </c>
      <c r="C240" t="s">
        <v>854</v>
      </c>
      <c r="D240" t="s">
        <v>1107</v>
      </c>
      <c r="E240" t="s">
        <v>585</v>
      </c>
      <c r="F240" t="s">
        <v>586</v>
      </c>
      <c r="G240" t="s">
        <v>44</v>
      </c>
      <c r="H240" t="s">
        <v>178</v>
      </c>
      <c r="I240" t="s">
        <v>207</v>
      </c>
      <c r="J240" t="s">
        <v>271</v>
      </c>
      <c r="K240" t="s">
        <v>48</v>
      </c>
      <c r="L240" s="3">
        <v>500000000</v>
      </c>
      <c r="M240" s="4">
        <v>495764545</v>
      </c>
      <c r="N240" s="4">
        <v>4235455</v>
      </c>
      <c r="O240" t="s">
        <v>1108</v>
      </c>
      <c r="P240" t="s">
        <v>473</v>
      </c>
      <c r="Q240" t="s">
        <v>51</v>
      </c>
      <c r="R240">
        <v>13</v>
      </c>
      <c r="S240">
        <v>0</v>
      </c>
      <c r="T240">
        <v>1</v>
      </c>
      <c r="U240">
        <v>0</v>
      </c>
      <c r="V240">
        <v>0</v>
      </c>
      <c r="W240">
        <v>0</v>
      </c>
      <c r="X240">
        <v>762</v>
      </c>
      <c r="Y240">
        <v>-1</v>
      </c>
      <c r="Z240" t="s">
        <v>52</v>
      </c>
      <c r="AA240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500000000</v>
      </c>
      <c r="AB240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495764545</v>
      </c>
      <c r="AC240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4235455</v>
      </c>
      <c r="AD240" s="5">
        <f>VALUE(FIXED((SLEP[[#This Row],[EjecutadoCLP]]/SLEP[[#This Row],[MontoCLP]]),4,TRUE))</f>
        <v>0.99150000000000005</v>
      </c>
      <c r="AE240" s="1">
        <f>IF(SLEP[[#This Row],[Termino]]=0,DATE(1992,10,11),SLEP[[#This Row],[Termino]]-SLEP[[#This Row],[Días de vigencia]])</f>
        <v>33126</v>
      </c>
      <c r="AF240" s="1">
        <f>IF(SLEP[[#This Row],[Días restantes]]&lt;1,DATE(1992,10,11),DATE(2025,8,8)+SLEP[[#This Row],[Días restantes]])</f>
        <v>33888</v>
      </c>
      <c r="AG240">
        <f ca="1">IF(SLEP[[#This Row],[Termino]]=0,0,SLEP[[#This Row],[Termino]]-TODAY())</f>
        <v>-12071</v>
      </c>
      <c r="AH240" s="7" t="str">
        <f ca="1">IF(SLEP[[#This Row],[Dias]]&gt;0,"Vigente","Vencido")</f>
        <v>Vencido</v>
      </c>
      <c r="AI240" t="str">
        <f>_xlfn.XLOOKUP(SLEP[[#This Row],[Source.Name]],Tabla3[Nombre archivo],Tabla3[BASESLEP],"N/A",0,1)</f>
        <v>Andalién Sur</v>
      </c>
      <c r="AJ240" t="s">
        <v>1290</v>
      </c>
    </row>
    <row r="241" spans="1:36" x14ac:dyDescent="0.3">
      <c r="A241" t="s">
        <v>265</v>
      </c>
      <c r="B241" t="s">
        <v>1110</v>
      </c>
      <c r="C241" t="s">
        <v>1111</v>
      </c>
      <c r="D241" t="s">
        <v>1112</v>
      </c>
      <c r="E241" t="s">
        <v>1073</v>
      </c>
      <c r="F241" t="s">
        <v>1074</v>
      </c>
      <c r="G241" t="s">
        <v>44</v>
      </c>
      <c r="H241" t="s">
        <v>45</v>
      </c>
      <c r="I241" t="s">
        <v>188</v>
      </c>
      <c r="J241" t="s">
        <v>271</v>
      </c>
      <c r="K241" t="s">
        <v>48</v>
      </c>
      <c r="L241" s="3">
        <v>189436346</v>
      </c>
      <c r="M241" s="4">
        <v>152823618</v>
      </c>
      <c r="N241" s="4">
        <v>36612728</v>
      </c>
      <c r="O241" t="s">
        <v>1113</v>
      </c>
      <c r="P241" t="s">
        <v>49</v>
      </c>
      <c r="Q241" t="s">
        <v>1114</v>
      </c>
      <c r="R241">
        <v>17</v>
      </c>
      <c r="S241">
        <v>0</v>
      </c>
      <c r="T241">
        <v>1</v>
      </c>
      <c r="U241">
        <v>0</v>
      </c>
      <c r="V241">
        <v>0</v>
      </c>
      <c r="W241">
        <v>0</v>
      </c>
      <c r="X241">
        <v>1335</v>
      </c>
      <c r="Y241">
        <v>12</v>
      </c>
      <c r="Z241" t="s">
        <v>65</v>
      </c>
      <c r="AA241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189436346</v>
      </c>
      <c r="AB241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152823618</v>
      </c>
      <c r="AC241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36612728</v>
      </c>
      <c r="AD241" s="5">
        <f>VALUE(FIXED((SLEP[[#This Row],[EjecutadoCLP]]/SLEP[[#This Row],[MontoCLP]]),4,TRUE))</f>
        <v>0.80669999999999997</v>
      </c>
      <c r="AE241" s="1">
        <f>IF(SLEP[[#This Row],[Termino]]=0,DATE(1992,10,11),SLEP[[#This Row],[Termino]]-SLEP[[#This Row],[Días de vigencia]])</f>
        <v>44554</v>
      </c>
      <c r="AF241" s="1">
        <f>IF(SLEP[[#This Row],[Días restantes]]&lt;1,DATE(1992,10,11),DATE(2025,8,8)+SLEP[[#This Row],[Días restantes]])</f>
        <v>45889</v>
      </c>
      <c r="AG241">
        <f ca="1">IF(SLEP[[#This Row],[Termino]]=0,0,SLEP[[#This Row],[Termino]]-TODAY())</f>
        <v>-70</v>
      </c>
      <c r="AH241" s="7" t="str">
        <f ca="1">IF(SLEP[[#This Row],[Dias]]&gt;0,"Vigente","Vencido")</f>
        <v>Vencido</v>
      </c>
      <c r="AI241" t="str">
        <f>_xlfn.XLOOKUP(SLEP[[#This Row],[Source.Name]],Tabla3[Nombre archivo],Tabla3[BASESLEP],"N/A",0,1)</f>
        <v>Andalién Sur</v>
      </c>
      <c r="AJ241" t="s">
        <v>1294</v>
      </c>
    </row>
    <row r="242" spans="1:36" x14ac:dyDescent="0.3">
      <c r="A242" t="s">
        <v>265</v>
      </c>
      <c r="B242" t="s">
        <v>1116</v>
      </c>
      <c r="C242" t="s">
        <v>1071</v>
      </c>
      <c r="D242" t="s">
        <v>1072</v>
      </c>
      <c r="E242" t="s">
        <v>1117</v>
      </c>
      <c r="F242" t="s">
        <v>1118</v>
      </c>
      <c r="G242" t="s">
        <v>44</v>
      </c>
      <c r="H242" t="s">
        <v>45</v>
      </c>
      <c r="I242" t="s">
        <v>188</v>
      </c>
      <c r="J242" t="s">
        <v>271</v>
      </c>
      <c r="K242" t="s">
        <v>48</v>
      </c>
      <c r="L242" s="3">
        <v>86215500</v>
      </c>
      <c r="M242" s="4">
        <v>79283006</v>
      </c>
      <c r="N242" s="4">
        <v>6932494</v>
      </c>
      <c r="O242" t="s">
        <v>979</v>
      </c>
      <c r="P242" t="s">
        <v>486</v>
      </c>
      <c r="Q242" t="s">
        <v>1114</v>
      </c>
      <c r="R242">
        <v>0</v>
      </c>
      <c r="S242">
        <v>0</v>
      </c>
      <c r="T242">
        <v>1</v>
      </c>
      <c r="U242">
        <v>0</v>
      </c>
      <c r="V242">
        <v>0</v>
      </c>
      <c r="W242">
        <v>0</v>
      </c>
      <c r="X242">
        <v>944</v>
      </c>
      <c r="Y242">
        <v>41</v>
      </c>
      <c r="Z242" t="s">
        <v>65</v>
      </c>
      <c r="AA242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86215500</v>
      </c>
      <c r="AB242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79283006</v>
      </c>
      <c r="AC242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6932494</v>
      </c>
      <c r="AD242" s="5">
        <f>VALUE(FIXED((SLEP[[#This Row],[EjecutadoCLP]]/SLEP[[#This Row],[MontoCLP]]),4,TRUE))</f>
        <v>0.91959999999999997</v>
      </c>
      <c r="AE242" s="1">
        <f>IF(SLEP[[#This Row],[Termino]]=0,DATE(1992,10,11),SLEP[[#This Row],[Termino]]-SLEP[[#This Row],[Días de vigencia]])</f>
        <v>44974</v>
      </c>
      <c r="AF242" s="1">
        <f>IF(SLEP[[#This Row],[Días restantes]]&lt;1,DATE(1992,10,11),DATE(2025,8,8)+SLEP[[#This Row],[Días restantes]])</f>
        <v>45918</v>
      </c>
      <c r="AG242">
        <f ca="1">IF(SLEP[[#This Row],[Termino]]=0,0,SLEP[[#This Row],[Termino]]-TODAY())</f>
        <v>-41</v>
      </c>
      <c r="AH242" s="7" t="str">
        <f ca="1">IF(SLEP[[#This Row],[Dias]]&gt;0,"Vigente","Vencido")</f>
        <v>Vencido</v>
      </c>
      <c r="AI242" t="str">
        <f>_xlfn.XLOOKUP(SLEP[[#This Row],[Source.Name]],Tabla3[Nombre archivo],Tabla3[BASESLEP],"N/A",0,1)</f>
        <v>Andalién Sur</v>
      </c>
      <c r="AJ242" t="s">
        <v>1300</v>
      </c>
    </row>
    <row r="243" spans="1:36" x14ac:dyDescent="0.3">
      <c r="A243" t="s">
        <v>265</v>
      </c>
      <c r="B243" t="s">
        <v>1120</v>
      </c>
      <c r="C243" t="s">
        <v>1121</v>
      </c>
      <c r="D243" t="s">
        <v>1122</v>
      </c>
      <c r="E243" t="s">
        <v>579</v>
      </c>
      <c r="F243" t="s">
        <v>580</v>
      </c>
      <c r="G243" t="s">
        <v>44</v>
      </c>
      <c r="H243" t="s">
        <v>45</v>
      </c>
      <c r="I243" t="s">
        <v>60</v>
      </c>
      <c r="J243" t="s">
        <v>271</v>
      </c>
      <c r="K243" t="s">
        <v>48</v>
      </c>
      <c r="L243" s="3">
        <v>46000000</v>
      </c>
      <c r="M243" s="4">
        <v>13006700</v>
      </c>
      <c r="N243" s="4">
        <v>32993300</v>
      </c>
      <c r="O243" t="s">
        <v>1123</v>
      </c>
      <c r="P243" t="s">
        <v>1068</v>
      </c>
      <c r="Q243" t="s">
        <v>51</v>
      </c>
      <c r="R243">
        <v>0</v>
      </c>
      <c r="S243">
        <v>0</v>
      </c>
      <c r="T243">
        <v>1</v>
      </c>
      <c r="U243">
        <v>0</v>
      </c>
      <c r="V243">
        <v>0</v>
      </c>
      <c r="W243">
        <v>0</v>
      </c>
      <c r="X243">
        <v>296</v>
      </c>
      <c r="Y243">
        <v>-1</v>
      </c>
      <c r="Z243" t="s">
        <v>52</v>
      </c>
      <c r="AA243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46000000</v>
      </c>
      <c r="AB243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13006700</v>
      </c>
      <c r="AC243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32993300</v>
      </c>
      <c r="AD243" s="5">
        <f>VALUE(FIXED((SLEP[[#This Row],[EjecutadoCLP]]/SLEP[[#This Row],[MontoCLP]]),4,TRUE))</f>
        <v>0.2828</v>
      </c>
      <c r="AE243" s="1">
        <f>IF(SLEP[[#This Row],[Termino]]=0,DATE(1992,10,11),SLEP[[#This Row],[Termino]]-SLEP[[#This Row],[Días de vigencia]])</f>
        <v>33592</v>
      </c>
      <c r="AF243" s="1">
        <f>IF(SLEP[[#This Row],[Días restantes]]&lt;1,DATE(1992,10,11),DATE(2025,8,8)+SLEP[[#This Row],[Días restantes]])</f>
        <v>33888</v>
      </c>
      <c r="AG243">
        <f ca="1">IF(SLEP[[#This Row],[Termino]]=0,0,SLEP[[#This Row],[Termino]]-TODAY())</f>
        <v>-12071</v>
      </c>
      <c r="AH243" s="7" t="str">
        <f ca="1">IF(SLEP[[#This Row],[Dias]]&gt;0,"Vigente","Vencido")</f>
        <v>Vencido</v>
      </c>
      <c r="AI243" t="str">
        <f>_xlfn.XLOOKUP(SLEP[[#This Row],[Source.Name]],Tabla3[Nombre archivo],Tabla3[BASESLEP],"N/A",0,1)</f>
        <v>Andalién Sur</v>
      </c>
      <c r="AJ243" t="s">
        <v>1304</v>
      </c>
    </row>
    <row r="244" spans="1:36" x14ac:dyDescent="0.3">
      <c r="A244" t="s">
        <v>265</v>
      </c>
      <c r="B244" t="s">
        <v>1125</v>
      </c>
      <c r="C244" t="s">
        <v>1126</v>
      </c>
      <c r="D244" t="s">
        <v>1127</v>
      </c>
      <c r="E244" t="s">
        <v>186</v>
      </c>
      <c r="F244" t="s">
        <v>187</v>
      </c>
      <c r="G244" t="s">
        <v>74</v>
      </c>
      <c r="H244" t="s">
        <v>45</v>
      </c>
      <c r="I244" t="s">
        <v>188</v>
      </c>
      <c r="J244" t="s">
        <v>271</v>
      </c>
      <c r="K244" t="s">
        <v>48</v>
      </c>
      <c r="L244" s="3">
        <v>433898578</v>
      </c>
      <c r="M244" s="4">
        <v>433898576</v>
      </c>
      <c r="N244" s="4">
        <v>2</v>
      </c>
      <c r="O244" t="s">
        <v>989</v>
      </c>
      <c r="P244" t="s">
        <v>759</v>
      </c>
      <c r="Q244" t="s">
        <v>51</v>
      </c>
      <c r="R244">
        <v>0</v>
      </c>
      <c r="S244">
        <v>0</v>
      </c>
      <c r="T244">
        <v>2</v>
      </c>
      <c r="U244">
        <v>0</v>
      </c>
      <c r="V244">
        <v>0</v>
      </c>
      <c r="W244">
        <v>0</v>
      </c>
      <c r="X244">
        <v>778</v>
      </c>
      <c r="Y244">
        <v>-1</v>
      </c>
      <c r="Z244" t="s">
        <v>65</v>
      </c>
      <c r="AA244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433898578</v>
      </c>
      <c r="AB244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433898576</v>
      </c>
      <c r="AC244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2</v>
      </c>
      <c r="AD244" s="5">
        <f>VALUE(FIXED((SLEP[[#This Row],[EjecutadoCLP]]/SLEP[[#This Row],[MontoCLP]]),4,TRUE))</f>
        <v>1</v>
      </c>
      <c r="AE244" s="1">
        <f>IF(SLEP[[#This Row],[Termino]]=0,DATE(1992,10,11),SLEP[[#This Row],[Termino]]-SLEP[[#This Row],[Días de vigencia]])</f>
        <v>33110</v>
      </c>
      <c r="AF244" s="1">
        <f>IF(SLEP[[#This Row],[Días restantes]]&lt;1,DATE(1992,10,11),DATE(2025,8,8)+SLEP[[#This Row],[Días restantes]])</f>
        <v>33888</v>
      </c>
      <c r="AG244">
        <f ca="1">IF(SLEP[[#This Row],[Termino]]=0,0,SLEP[[#This Row],[Termino]]-TODAY())</f>
        <v>-12071</v>
      </c>
      <c r="AH244" s="7" t="str">
        <f ca="1">IF(SLEP[[#This Row],[Dias]]&gt;0,"Vigente","Vencido")</f>
        <v>Vencido</v>
      </c>
      <c r="AI244" t="str">
        <f>_xlfn.XLOOKUP(SLEP[[#This Row],[Source.Name]],Tabla3[Nombre archivo],Tabla3[BASESLEP],"N/A",0,1)</f>
        <v>Andalién Sur</v>
      </c>
      <c r="AJ244" t="s">
        <v>1312</v>
      </c>
    </row>
    <row r="245" spans="1:36" x14ac:dyDescent="0.3">
      <c r="A245" t="s">
        <v>265</v>
      </c>
      <c r="B245" t="s">
        <v>1129</v>
      </c>
      <c r="C245" t="s">
        <v>1130</v>
      </c>
      <c r="D245" t="s">
        <v>1131</v>
      </c>
      <c r="E245" t="s">
        <v>1132</v>
      </c>
      <c r="F245" t="s">
        <v>1133</v>
      </c>
      <c r="G245" t="s">
        <v>44</v>
      </c>
      <c r="H245" t="s">
        <v>45</v>
      </c>
      <c r="I245" t="s">
        <v>60</v>
      </c>
      <c r="J245" t="s">
        <v>271</v>
      </c>
      <c r="K245" t="s">
        <v>48</v>
      </c>
      <c r="L245" s="3">
        <v>178834156</v>
      </c>
      <c r="M245" s="4">
        <v>167171057</v>
      </c>
      <c r="N245" s="4">
        <v>11663099</v>
      </c>
      <c r="O245" t="s">
        <v>1061</v>
      </c>
      <c r="P245" t="s">
        <v>281</v>
      </c>
      <c r="Q245" t="s">
        <v>1114</v>
      </c>
      <c r="R245">
        <v>0</v>
      </c>
      <c r="S245">
        <v>0</v>
      </c>
      <c r="T245">
        <v>1</v>
      </c>
      <c r="U245">
        <v>0</v>
      </c>
      <c r="V245">
        <v>0</v>
      </c>
      <c r="W245">
        <v>0</v>
      </c>
      <c r="X245">
        <v>1395</v>
      </c>
      <c r="Y245">
        <v>101</v>
      </c>
      <c r="Z245" t="s">
        <v>65</v>
      </c>
      <c r="AA245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178834156</v>
      </c>
      <c r="AB245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167171057</v>
      </c>
      <c r="AC245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11663099</v>
      </c>
      <c r="AD245" s="5">
        <f>VALUE(FIXED((SLEP[[#This Row],[EjecutadoCLP]]/SLEP[[#This Row],[MontoCLP]]),4,TRUE))</f>
        <v>0.93479999999999996</v>
      </c>
      <c r="AE245" s="1">
        <f>IF(SLEP[[#This Row],[Termino]]=0,DATE(1992,10,11),SLEP[[#This Row],[Termino]]-SLEP[[#This Row],[Días de vigencia]])</f>
        <v>44583</v>
      </c>
      <c r="AF245" s="1">
        <f>IF(SLEP[[#This Row],[Días restantes]]&lt;1,DATE(1992,10,11),DATE(2025,8,8)+SLEP[[#This Row],[Días restantes]])</f>
        <v>45978</v>
      </c>
      <c r="AG245">
        <f ca="1">IF(SLEP[[#This Row],[Termino]]=0,0,SLEP[[#This Row],[Termino]]-TODAY())</f>
        <v>19</v>
      </c>
      <c r="AH245" s="7" t="str">
        <f ca="1">IF(SLEP[[#This Row],[Dias]]&gt;0,"Vigente","Vencido")</f>
        <v>Vigente</v>
      </c>
      <c r="AI245" t="str">
        <f>_xlfn.XLOOKUP(SLEP[[#This Row],[Source.Name]],Tabla3[Nombre archivo],Tabla3[BASESLEP],"N/A",0,1)</f>
        <v>Andalién Sur</v>
      </c>
      <c r="AJ245" t="s">
        <v>1317</v>
      </c>
    </row>
    <row r="246" spans="1:36" x14ac:dyDescent="0.3">
      <c r="A246" t="s">
        <v>265</v>
      </c>
      <c r="B246" t="s">
        <v>1135</v>
      </c>
      <c r="C246" t="s">
        <v>934</v>
      </c>
      <c r="D246" t="s">
        <v>1136</v>
      </c>
      <c r="E246" t="s">
        <v>936</v>
      </c>
      <c r="F246" t="s">
        <v>937</v>
      </c>
      <c r="G246" t="s">
        <v>44</v>
      </c>
      <c r="H246" t="s">
        <v>45</v>
      </c>
      <c r="I246" t="s">
        <v>46</v>
      </c>
      <c r="J246" t="s">
        <v>271</v>
      </c>
      <c r="K246" t="s">
        <v>48</v>
      </c>
      <c r="L246" s="3">
        <v>2000</v>
      </c>
      <c r="M246" s="4">
        <v>103052450</v>
      </c>
      <c r="N246" s="4">
        <v>-103050450</v>
      </c>
      <c r="O246" t="s">
        <v>1061</v>
      </c>
      <c r="P246" t="s">
        <v>493</v>
      </c>
      <c r="Q246" t="s">
        <v>51</v>
      </c>
      <c r="R246">
        <v>0</v>
      </c>
      <c r="S246">
        <v>0</v>
      </c>
      <c r="T246">
        <v>1</v>
      </c>
      <c r="U246">
        <v>0</v>
      </c>
      <c r="V246">
        <v>0</v>
      </c>
      <c r="W246">
        <v>0</v>
      </c>
      <c r="X246">
        <v>731</v>
      </c>
      <c r="Y246">
        <v>-1</v>
      </c>
      <c r="Z246" t="s">
        <v>52</v>
      </c>
      <c r="AA246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2000</v>
      </c>
      <c r="AB246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103052450</v>
      </c>
      <c r="AC246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-103050450</v>
      </c>
      <c r="AD246" s="5">
        <f>VALUE(FIXED((SLEP[[#This Row],[EjecutadoCLP]]/SLEP[[#This Row],[MontoCLP]]),4,TRUE))</f>
        <v>51526.224999999999</v>
      </c>
      <c r="AE246" s="1">
        <f>IF(SLEP[[#This Row],[Termino]]=0,DATE(1992,10,11),SLEP[[#This Row],[Termino]]-SLEP[[#This Row],[Días de vigencia]])</f>
        <v>33157</v>
      </c>
      <c r="AF246" s="1">
        <f>IF(SLEP[[#This Row],[Días restantes]]&lt;1,DATE(1992,10,11),DATE(2025,8,8)+SLEP[[#This Row],[Días restantes]])</f>
        <v>33888</v>
      </c>
      <c r="AG246">
        <f ca="1">IF(SLEP[[#This Row],[Termino]]=0,0,SLEP[[#This Row],[Termino]]-TODAY())</f>
        <v>-12071</v>
      </c>
      <c r="AH246" s="7" t="str">
        <f ca="1">IF(SLEP[[#This Row],[Dias]]&gt;0,"Vigente","Vencido")</f>
        <v>Vencido</v>
      </c>
      <c r="AI246" t="str">
        <f>_xlfn.XLOOKUP(SLEP[[#This Row],[Source.Name]],Tabla3[Nombre archivo],Tabla3[BASESLEP],"N/A",0,1)</f>
        <v>Andalién Sur</v>
      </c>
      <c r="AJ246" t="s">
        <v>1324</v>
      </c>
    </row>
    <row r="247" spans="1:36" x14ac:dyDescent="0.3">
      <c r="A247" t="s">
        <v>265</v>
      </c>
      <c r="B247" t="s">
        <v>1138</v>
      </c>
      <c r="C247" t="s">
        <v>934</v>
      </c>
      <c r="D247" t="s">
        <v>1136</v>
      </c>
      <c r="E247" t="s">
        <v>1139</v>
      </c>
      <c r="F247" t="s">
        <v>1140</v>
      </c>
      <c r="G247" t="s">
        <v>44</v>
      </c>
      <c r="H247" t="s">
        <v>45</v>
      </c>
      <c r="I247" t="s">
        <v>46</v>
      </c>
      <c r="J247" t="s">
        <v>271</v>
      </c>
      <c r="K247" t="s">
        <v>48</v>
      </c>
      <c r="L247" s="3">
        <v>7480000</v>
      </c>
      <c r="M247" s="4">
        <v>26947550</v>
      </c>
      <c r="N247" s="4">
        <v>-19467550</v>
      </c>
      <c r="O247" t="s">
        <v>1141</v>
      </c>
      <c r="P247" t="s">
        <v>1142</v>
      </c>
      <c r="Q247" t="s">
        <v>51</v>
      </c>
      <c r="R247">
        <v>0</v>
      </c>
      <c r="S247">
        <v>0</v>
      </c>
      <c r="T247">
        <v>1</v>
      </c>
      <c r="U247">
        <v>0</v>
      </c>
      <c r="V247">
        <v>0</v>
      </c>
      <c r="W247">
        <v>0</v>
      </c>
      <c r="X247">
        <v>731</v>
      </c>
      <c r="Y247">
        <v>-1</v>
      </c>
      <c r="Z247" t="s">
        <v>52</v>
      </c>
      <c r="AA247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7480000</v>
      </c>
      <c r="AB247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26947550</v>
      </c>
      <c r="AC247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-19467550</v>
      </c>
      <c r="AD247" s="5">
        <f>VALUE(FIXED((SLEP[[#This Row],[EjecutadoCLP]]/SLEP[[#This Row],[MontoCLP]]),4,TRUE))</f>
        <v>3.6025999999999998</v>
      </c>
      <c r="AE247" s="1">
        <f>IF(SLEP[[#This Row],[Termino]]=0,DATE(1992,10,11),SLEP[[#This Row],[Termino]]-SLEP[[#This Row],[Días de vigencia]])</f>
        <v>33157</v>
      </c>
      <c r="AF247" s="1">
        <f>IF(SLEP[[#This Row],[Días restantes]]&lt;1,DATE(1992,10,11),DATE(2025,8,8)+SLEP[[#This Row],[Días restantes]])</f>
        <v>33888</v>
      </c>
      <c r="AG247">
        <f ca="1">IF(SLEP[[#This Row],[Termino]]=0,0,SLEP[[#This Row],[Termino]]-TODAY())</f>
        <v>-12071</v>
      </c>
      <c r="AH247" s="7" t="str">
        <f ca="1">IF(SLEP[[#This Row],[Dias]]&gt;0,"Vigente","Vencido")</f>
        <v>Vencido</v>
      </c>
      <c r="AI247" t="str">
        <f>_xlfn.XLOOKUP(SLEP[[#This Row],[Source.Name]],Tabla3[Nombre archivo],Tabla3[BASESLEP],"N/A",0,1)</f>
        <v>Andalién Sur</v>
      </c>
      <c r="AJ247" t="s">
        <v>1330</v>
      </c>
    </row>
    <row r="248" spans="1:36" x14ac:dyDescent="0.3">
      <c r="A248" t="s">
        <v>265</v>
      </c>
      <c r="B248" t="s">
        <v>1149</v>
      </c>
      <c r="C248" t="s">
        <v>1145</v>
      </c>
      <c r="D248" t="s">
        <v>1146</v>
      </c>
      <c r="E248" t="s">
        <v>393</v>
      </c>
      <c r="F248" t="s">
        <v>394</v>
      </c>
      <c r="G248" t="s">
        <v>44</v>
      </c>
      <c r="H248" t="s">
        <v>45</v>
      </c>
      <c r="I248" t="s">
        <v>60</v>
      </c>
      <c r="J248" t="s">
        <v>271</v>
      </c>
      <c r="K248" t="s">
        <v>48</v>
      </c>
      <c r="L248" s="3">
        <v>205000</v>
      </c>
      <c r="M248" s="4">
        <v>41235000</v>
      </c>
      <c r="N248" s="4">
        <v>-41030000</v>
      </c>
      <c r="O248" t="s">
        <v>1147</v>
      </c>
      <c r="P248" t="s">
        <v>1086</v>
      </c>
      <c r="Q248" t="s">
        <v>51</v>
      </c>
      <c r="R248">
        <v>0</v>
      </c>
      <c r="S248">
        <v>0</v>
      </c>
      <c r="T248">
        <v>2</v>
      </c>
      <c r="U248">
        <v>0</v>
      </c>
      <c r="V248">
        <v>0</v>
      </c>
      <c r="W248">
        <v>0</v>
      </c>
      <c r="X248">
        <v>186</v>
      </c>
      <c r="Y248">
        <v>1</v>
      </c>
      <c r="Z248" t="s">
        <v>52</v>
      </c>
      <c r="AA248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205000</v>
      </c>
      <c r="AB248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41235000</v>
      </c>
      <c r="AC248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-41030000</v>
      </c>
      <c r="AD248" s="5">
        <f>VALUE(FIXED((SLEP[[#This Row],[EjecutadoCLP]]/SLEP[[#This Row],[MontoCLP]]),4,TRUE))</f>
        <v>201.1463</v>
      </c>
      <c r="AE248" s="1">
        <f>IF(SLEP[[#This Row],[Termino]]=0,DATE(1992,10,11),SLEP[[#This Row],[Termino]]-SLEP[[#This Row],[Días de vigencia]])</f>
        <v>45692</v>
      </c>
      <c r="AF248" s="1">
        <f>IF(SLEP[[#This Row],[Días restantes]]&lt;1,DATE(1992,10,11),DATE(2025,8,8)+SLEP[[#This Row],[Días restantes]])</f>
        <v>45878</v>
      </c>
      <c r="AG248">
        <f ca="1">IF(SLEP[[#This Row],[Termino]]=0,0,SLEP[[#This Row],[Termino]]-TODAY())</f>
        <v>-81</v>
      </c>
      <c r="AH248" s="7" t="str">
        <f ca="1">IF(SLEP[[#This Row],[Dias]]&gt;0,"Vigente","Vencido")</f>
        <v>Vencido</v>
      </c>
      <c r="AI248" t="str">
        <f>_xlfn.XLOOKUP(SLEP[[#This Row],[Source.Name]],Tabla3[Nombre archivo],Tabla3[BASESLEP],"N/A",0,1)</f>
        <v>Andalién Sur</v>
      </c>
      <c r="AJ248" t="s">
        <v>1336</v>
      </c>
    </row>
    <row r="249" spans="1:36" x14ac:dyDescent="0.3">
      <c r="A249" t="s">
        <v>265</v>
      </c>
      <c r="B249" t="s">
        <v>1144</v>
      </c>
      <c r="C249" t="s">
        <v>1145</v>
      </c>
      <c r="D249" t="s">
        <v>1146</v>
      </c>
      <c r="E249" t="s">
        <v>928</v>
      </c>
      <c r="F249" t="s">
        <v>929</v>
      </c>
      <c r="G249" t="s">
        <v>44</v>
      </c>
      <c r="H249" t="s">
        <v>45</v>
      </c>
      <c r="I249" t="s">
        <v>60</v>
      </c>
      <c r="J249" t="s">
        <v>271</v>
      </c>
      <c r="K249" t="s">
        <v>48</v>
      </c>
      <c r="L249" s="3">
        <v>312970</v>
      </c>
      <c r="M249" s="4">
        <v>55907145</v>
      </c>
      <c r="N249" s="4">
        <v>-55594175</v>
      </c>
      <c r="O249" t="s">
        <v>1147</v>
      </c>
      <c r="P249" t="s">
        <v>984</v>
      </c>
      <c r="Q249" t="s">
        <v>51</v>
      </c>
      <c r="R249">
        <v>0</v>
      </c>
      <c r="S249">
        <v>0</v>
      </c>
      <c r="T249">
        <v>1</v>
      </c>
      <c r="U249">
        <v>0</v>
      </c>
      <c r="V249">
        <v>0</v>
      </c>
      <c r="W249">
        <v>0</v>
      </c>
      <c r="X249">
        <v>187</v>
      </c>
      <c r="Y249">
        <v>1</v>
      </c>
      <c r="Z249" t="s">
        <v>52</v>
      </c>
      <c r="AA249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312970</v>
      </c>
      <c r="AB249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55907145</v>
      </c>
      <c r="AC249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-55594175</v>
      </c>
      <c r="AD249" s="5">
        <f>VALUE(FIXED((SLEP[[#This Row],[EjecutadoCLP]]/SLEP[[#This Row],[MontoCLP]]),4,TRUE))</f>
        <v>178.63419999999999</v>
      </c>
      <c r="AE249" s="1">
        <f>IF(SLEP[[#This Row],[Termino]]=0,DATE(1992,10,11),SLEP[[#This Row],[Termino]]-SLEP[[#This Row],[Días de vigencia]])</f>
        <v>45691</v>
      </c>
      <c r="AF249" s="1">
        <f>IF(SLEP[[#This Row],[Días restantes]]&lt;1,DATE(1992,10,11),DATE(2025,8,8)+SLEP[[#This Row],[Días restantes]])</f>
        <v>45878</v>
      </c>
      <c r="AG249">
        <f ca="1">IF(SLEP[[#This Row],[Termino]]=0,0,SLEP[[#This Row],[Termino]]-TODAY())</f>
        <v>-81</v>
      </c>
      <c r="AH249" s="7" t="str">
        <f ca="1">IF(SLEP[[#This Row],[Dias]]&gt;0,"Vigente","Vencido")</f>
        <v>Vencido</v>
      </c>
      <c r="AI249" t="str">
        <f>_xlfn.XLOOKUP(SLEP[[#This Row],[Source.Name]],Tabla3[Nombre archivo],Tabla3[BASESLEP],"N/A",0,1)</f>
        <v>Andalién Sur</v>
      </c>
      <c r="AJ249" t="s">
        <v>1339</v>
      </c>
    </row>
    <row r="250" spans="1:36" x14ac:dyDescent="0.3">
      <c r="A250" t="s">
        <v>265</v>
      </c>
      <c r="B250" t="s">
        <v>1151</v>
      </c>
      <c r="C250" t="s">
        <v>1152</v>
      </c>
      <c r="D250" t="s">
        <v>1153</v>
      </c>
      <c r="E250" t="s">
        <v>1154</v>
      </c>
      <c r="F250" t="s">
        <v>1155</v>
      </c>
      <c r="G250" t="s">
        <v>44</v>
      </c>
      <c r="H250" t="s">
        <v>45</v>
      </c>
      <c r="I250" t="s">
        <v>254</v>
      </c>
      <c r="J250" t="s">
        <v>271</v>
      </c>
      <c r="K250" t="s">
        <v>48</v>
      </c>
      <c r="L250" s="3">
        <v>80649000</v>
      </c>
      <c r="M250" s="4">
        <v>95972328</v>
      </c>
      <c r="N250" s="4">
        <v>-15323328</v>
      </c>
      <c r="O250" t="s">
        <v>984</v>
      </c>
      <c r="P250" t="s">
        <v>139</v>
      </c>
      <c r="Q250" t="s">
        <v>51</v>
      </c>
      <c r="R250">
        <v>1</v>
      </c>
      <c r="S250">
        <v>0</v>
      </c>
      <c r="T250">
        <v>1</v>
      </c>
      <c r="U250">
        <v>0</v>
      </c>
      <c r="V250">
        <v>0</v>
      </c>
      <c r="W250">
        <v>0</v>
      </c>
      <c r="X250">
        <v>1095</v>
      </c>
      <c r="Y250">
        <v>-1</v>
      </c>
      <c r="Z250" t="s">
        <v>52</v>
      </c>
      <c r="AA250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80649000</v>
      </c>
      <c r="AB250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95972328</v>
      </c>
      <c r="AC250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-15323328</v>
      </c>
      <c r="AD250" s="5">
        <f>VALUE(FIXED((SLEP[[#This Row],[EjecutadoCLP]]/SLEP[[#This Row],[MontoCLP]]),4,TRUE))</f>
        <v>1.19</v>
      </c>
      <c r="AE250" s="1">
        <f>IF(SLEP[[#This Row],[Termino]]=0,DATE(1992,10,11),SLEP[[#This Row],[Termino]]-SLEP[[#This Row],[Días de vigencia]])</f>
        <v>32793</v>
      </c>
      <c r="AF250" s="1">
        <f>IF(SLEP[[#This Row],[Días restantes]]&lt;1,DATE(1992,10,11),DATE(2025,8,8)+SLEP[[#This Row],[Días restantes]])</f>
        <v>33888</v>
      </c>
      <c r="AG250">
        <f ca="1">IF(SLEP[[#This Row],[Termino]]=0,0,SLEP[[#This Row],[Termino]]-TODAY())</f>
        <v>-12071</v>
      </c>
      <c r="AH250" s="7" t="str">
        <f ca="1">IF(SLEP[[#This Row],[Dias]]&gt;0,"Vigente","Vencido")</f>
        <v>Vencido</v>
      </c>
      <c r="AI250" t="str">
        <f>_xlfn.XLOOKUP(SLEP[[#This Row],[Source.Name]],Tabla3[Nombre archivo],Tabla3[BASESLEP],"N/A",0,1)</f>
        <v>Andalién Sur</v>
      </c>
      <c r="AJ250" t="s">
        <v>1346</v>
      </c>
    </row>
    <row r="251" spans="1:36" x14ac:dyDescent="0.3">
      <c r="A251" t="s">
        <v>265</v>
      </c>
      <c r="B251" t="s">
        <v>1157</v>
      </c>
      <c r="C251" t="s">
        <v>1158</v>
      </c>
      <c r="D251" t="s">
        <v>1159</v>
      </c>
      <c r="E251" t="s">
        <v>186</v>
      </c>
      <c r="F251" t="s">
        <v>187</v>
      </c>
      <c r="G251" t="s">
        <v>44</v>
      </c>
      <c r="H251" t="s">
        <v>45</v>
      </c>
      <c r="I251" t="s">
        <v>188</v>
      </c>
      <c r="J251" t="s">
        <v>271</v>
      </c>
      <c r="K251" t="s">
        <v>48</v>
      </c>
      <c r="L251" s="3">
        <v>324217261</v>
      </c>
      <c r="M251" s="4">
        <v>323612388</v>
      </c>
      <c r="N251" s="4">
        <v>604873</v>
      </c>
      <c r="O251" t="s">
        <v>984</v>
      </c>
      <c r="P251" t="s">
        <v>255</v>
      </c>
      <c r="Q251" t="s">
        <v>51</v>
      </c>
      <c r="R251">
        <v>2</v>
      </c>
      <c r="S251">
        <v>0</v>
      </c>
      <c r="T251">
        <v>1</v>
      </c>
      <c r="U251">
        <v>0</v>
      </c>
      <c r="V251">
        <v>0</v>
      </c>
      <c r="W251">
        <v>0</v>
      </c>
      <c r="X251">
        <v>731</v>
      </c>
      <c r="Y251">
        <v>-1</v>
      </c>
      <c r="Z251" t="s">
        <v>65</v>
      </c>
      <c r="AA251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324217261</v>
      </c>
      <c r="AB251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323612388</v>
      </c>
      <c r="AC251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604873</v>
      </c>
      <c r="AD251" s="5">
        <f>VALUE(FIXED((SLEP[[#This Row],[EjecutadoCLP]]/SLEP[[#This Row],[MontoCLP]]),4,TRUE))</f>
        <v>0.99809999999999999</v>
      </c>
      <c r="AE251" s="1">
        <f>IF(SLEP[[#This Row],[Termino]]=0,DATE(1992,10,11),SLEP[[#This Row],[Termino]]-SLEP[[#This Row],[Días de vigencia]])</f>
        <v>33157</v>
      </c>
      <c r="AF251" s="1">
        <f>IF(SLEP[[#This Row],[Días restantes]]&lt;1,DATE(1992,10,11),DATE(2025,8,8)+SLEP[[#This Row],[Días restantes]])</f>
        <v>33888</v>
      </c>
      <c r="AG251">
        <f ca="1">IF(SLEP[[#This Row],[Termino]]=0,0,SLEP[[#This Row],[Termino]]-TODAY())</f>
        <v>-12071</v>
      </c>
      <c r="AH251" s="7" t="str">
        <f ca="1">IF(SLEP[[#This Row],[Dias]]&gt;0,"Vigente","Vencido")</f>
        <v>Vencido</v>
      </c>
      <c r="AI251" t="str">
        <f>_xlfn.XLOOKUP(SLEP[[#This Row],[Source.Name]],Tabla3[Nombre archivo],Tabla3[BASESLEP],"N/A",0,1)</f>
        <v>Andalién Sur</v>
      </c>
      <c r="AJ251" t="s">
        <v>1352</v>
      </c>
    </row>
    <row r="252" spans="1:36" x14ac:dyDescent="0.3">
      <c r="A252" t="s">
        <v>265</v>
      </c>
      <c r="B252" t="s">
        <v>1161</v>
      </c>
      <c r="C252" t="s">
        <v>1071</v>
      </c>
      <c r="D252" t="s">
        <v>1072</v>
      </c>
      <c r="E252" t="s">
        <v>1117</v>
      </c>
      <c r="F252" t="s">
        <v>187</v>
      </c>
      <c r="G252" t="s">
        <v>44</v>
      </c>
      <c r="H252" t="s">
        <v>45</v>
      </c>
      <c r="I252" t="s">
        <v>188</v>
      </c>
      <c r="J252" t="s">
        <v>271</v>
      </c>
      <c r="K252" t="s">
        <v>48</v>
      </c>
      <c r="L252" s="3">
        <v>60214000</v>
      </c>
      <c r="M252" s="4">
        <v>56287000</v>
      </c>
      <c r="N252" s="4">
        <v>3927000</v>
      </c>
      <c r="O252" t="s">
        <v>984</v>
      </c>
      <c r="P252" t="s">
        <v>500</v>
      </c>
      <c r="Q252" t="s">
        <v>1114</v>
      </c>
      <c r="R252">
        <v>2</v>
      </c>
      <c r="S252">
        <v>0</v>
      </c>
      <c r="T252">
        <v>1</v>
      </c>
      <c r="U252">
        <v>0</v>
      </c>
      <c r="V252">
        <v>0</v>
      </c>
      <c r="W252">
        <v>0</v>
      </c>
      <c r="X252">
        <v>1471</v>
      </c>
      <c r="Y252">
        <v>134</v>
      </c>
      <c r="Z252" t="s">
        <v>65</v>
      </c>
      <c r="AA252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60214000</v>
      </c>
      <c r="AB252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56287000</v>
      </c>
      <c r="AC252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3927000</v>
      </c>
      <c r="AD252" s="5">
        <f>VALUE(FIXED((SLEP[[#This Row],[EjecutadoCLP]]/SLEP[[#This Row],[MontoCLP]]),4,TRUE))</f>
        <v>0.93479999999999996</v>
      </c>
      <c r="AE252" s="1">
        <f>IF(SLEP[[#This Row],[Termino]]=0,DATE(1992,10,11),SLEP[[#This Row],[Termino]]-SLEP[[#This Row],[Días de vigencia]])</f>
        <v>44540</v>
      </c>
      <c r="AF252" s="1">
        <f>IF(SLEP[[#This Row],[Días restantes]]&lt;1,DATE(1992,10,11),DATE(2025,8,8)+SLEP[[#This Row],[Días restantes]])</f>
        <v>46011</v>
      </c>
      <c r="AG252">
        <f ca="1">IF(SLEP[[#This Row],[Termino]]=0,0,SLEP[[#This Row],[Termino]]-TODAY())</f>
        <v>52</v>
      </c>
      <c r="AH252" s="7" t="str">
        <f ca="1">IF(SLEP[[#This Row],[Dias]]&gt;0,"Vigente","Vencido")</f>
        <v>Vigente</v>
      </c>
      <c r="AI252" t="str">
        <f>_xlfn.XLOOKUP(SLEP[[#This Row],[Source.Name]],Tabla3[Nombre archivo],Tabla3[BASESLEP],"N/A",0,1)</f>
        <v>Andalién Sur</v>
      </c>
      <c r="AJ252" t="s">
        <v>1357</v>
      </c>
    </row>
    <row r="253" spans="1:36" x14ac:dyDescent="0.3">
      <c r="A253" t="s">
        <v>265</v>
      </c>
      <c r="B253" t="s">
        <v>1163</v>
      </c>
      <c r="C253" t="s">
        <v>1071</v>
      </c>
      <c r="D253" t="s">
        <v>1072</v>
      </c>
      <c r="E253" t="s">
        <v>1164</v>
      </c>
      <c r="F253" t="s">
        <v>1165</v>
      </c>
      <c r="G253" t="s">
        <v>44</v>
      </c>
      <c r="H253" t="s">
        <v>45</v>
      </c>
      <c r="I253" t="s">
        <v>188</v>
      </c>
      <c r="J253" t="s">
        <v>271</v>
      </c>
      <c r="K253" t="s">
        <v>48</v>
      </c>
      <c r="L253" s="3">
        <v>593000</v>
      </c>
      <c r="M253" s="4">
        <v>26109790</v>
      </c>
      <c r="N253" s="4">
        <v>-25516790</v>
      </c>
      <c r="O253" t="s">
        <v>984</v>
      </c>
      <c r="P253" t="s">
        <v>256</v>
      </c>
      <c r="Q253" t="s">
        <v>51</v>
      </c>
      <c r="R253">
        <v>0</v>
      </c>
      <c r="S253">
        <v>0</v>
      </c>
      <c r="T253">
        <v>1</v>
      </c>
      <c r="U253">
        <v>0</v>
      </c>
      <c r="V253">
        <v>0</v>
      </c>
      <c r="W253">
        <v>0</v>
      </c>
      <c r="X253">
        <v>1096</v>
      </c>
      <c r="Y253">
        <v>-1</v>
      </c>
      <c r="Z253" t="s">
        <v>52</v>
      </c>
      <c r="AA253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593000</v>
      </c>
      <c r="AB253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26109790</v>
      </c>
      <c r="AC253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-25516790</v>
      </c>
      <c r="AD253" s="5">
        <f>VALUE(FIXED((SLEP[[#This Row],[EjecutadoCLP]]/SLEP[[#This Row],[MontoCLP]]),4,TRUE))</f>
        <v>44.03</v>
      </c>
      <c r="AE253" s="1">
        <f>IF(SLEP[[#This Row],[Termino]]=0,DATE(1992,10,11),SLEP[[#This Row],[Termino]]-SLEP[[#This Row],[Días de vigencia]])</f>
        <v>32792</v>
      </c>
      <c r="AF253" s="1">
        <f>IF(SLEP[[#This Row],[Días restantes]]&lt;1,DATE(1992,10,11),DATE(2025,8,8)+SLEP[[#This Row],[Días restantes]])</f>
        <v>33888</v>
      </c>
      <c r="AG253">
        <f ca="1">IF(SLEP[[#This Row],[Termino]]=0,0,SLEP[[#This Row],[Termino]]-TODAY())</f>
        <v>-12071</v>
      </c>
      <c r="AH253" s="7" t="str">
        <f ca="1">IF(SLEP[[#This Row],[Dias]]&gt;0,"Vigente","Vencido")</f>
        <v>Vencido</v>
      </c>
      <c r="AI253" t="str">
        <f>_xlfn.XLOOKUP(SLEP[[#This Row],[Source.Name]],Tabla3[Nombre archivo],Tabla3[BASESLEP],"N/A",0,1)</f>
        <v>Andalién Sur</v>
      </c>
      <c r="AJ253" t="s">
        <v>1362</v>
      </c>
    </row>
    <row r="254" spans="1:36" x14ac:dyDescent="0.3">
      <c r="A254" t="s">
        <v>265</v>
      </c>
      <c r="B254" t="s">
        <v>1167</v>
      </c>
      <c r="C254" t="s">
        <v>1168</v>
      </c>
      <c r="D254" t="s">
        <v>1169</v>
      </c>
      <c r="E254" t="s">
        <v>199</v>
      </c>
      <c r="F254" t="s">
        <v>200</v>
      </c>
      <c r="G254" t="s">
        <v>44</v>
      </c>
      <c r="H254" t="s">
        <v>45</v>
      </c>
      <c r="I254" t="s">
        <v>60</v>
      </c>
      <c r="J254" t="s">
        <v>271</v>
      </c>
      <c r="K254" t="s">
        <v>48</v>
      </c>
      <c r="L254" s="3">
        <v>150000000</v>
      </c>
      <c r="M254" s="4">
        <v>195000001</v>
      </c>
      <c r="N254" s="4">
        <v>-45000001</v>
      </c>
      <c r="O254" t="s">
        <v>1170</v>
      </c>
      <c r="P254" t="s">
        <v>1068</v>
      </c>
      <c r="Q254" t="s">
        <v>51</v>
      </c>
      <c r="R254">
        <v>0</v>
      </c>
      <c r="S254">
        <v>0</v>
      </c>
      <c r="T254">
        <v>2</v>
      </c>
      <c r="U254">
        <v>0</v>
      </c>
      <c r="V254">
        <v>0</v>
      </c>
      <c r="W254">
        <v>0</v>
      </c>
      <c r="X254">
        <v>311</v>
      </c>
      <c r="Y254">
        <v>-1</v>
      </c>
      <c r="Z254" t="s">
        <v>52</v>
      </c>
      <c r="AA254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150000000</v>
      </c>
      <c r="AB254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195000001</v>
      </c>
      <c r="AC254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-45000001</v>
      </c>
      <c r="AD254" s="5">
        <f>VALUE(FIXED((SLEP[[#This Row],[EjecutadoCLP]]/SLEP[[#This Row],[MontoCLP]]),4,TRUE))</f>
        <v>1.3</v>
      </c>
      <c r="AE254" s="1">
        <f>IF(SLEP[[#This Row],[Termino]]=0,DATE(1992,10,11),SLEP[[#This Row],[Termino]]-SLEP[[#This Row],[Días de vigencia]])</f>
        <v>33577</v>
      </c>
      <c r="AF254" s="1">
        <f>IF(SLEP[[#This Row],[Días restantes]]&lt;1,DATE(1992,10,11),DATE(2025,8,8)+SLEP[[#This Row],[Días restantes]])</f>
        <v>33888</v>
      </c>
      <c r="AG254">
        <f ca="1">IF(SLEP[[#This Row],[Termino]]=0,0,SLEP[[#This Row],[Termino]]-TODAY())</f>
        <v>-12071</v>
      </c>
      <c r="AH254" s="7" t="str">
        <f ca="1">IF(SLEP[[#This Row],[Dias]]&gt;0,"Vigente","Vencido")</f>
        <v>Vencido</v>
      </c>
      <c r="AI254" t="str">
        <f>_xlfn.XLOOKUP(SLEP[[#This Row],[Source.Name]],Tabla3[Nombre archivo],Tabla3[BASESLEP],"N/A",0,1)</f>
        <v>Andalién Sur</v>
      </c>
      <c r="AJ254" t="s">
        <v>1367</v>
      </c>
    </row>
    <row r="255" spans="1:36" x14ac:dyDescent="0.3">
      <c r="A255" t="s">
        <v>265</v>
      </c>
      <c r="B255" t="s">
        <v>1172</v>
      </c>
      <c r="C255" t="s">
        <v>1173</v>
      </c>
      <c r="D255" t="s">
        <v>1174</v>
      </c>
      <c r="E255" t="s">
        <v>1175</v>
      </c>
      <c r="F255" t="s">
        <v>1176</v>
      </c>
      <c r="G255" t="s">
        <v>74</v>
      </c>
      <c r="H255" t="s">
        <v>45</v>
      </c>
      <c r="I255" t="s">
        <v>60</v>
      </c>
      <c r="J255" t="s">
        <v>271</v>
      </c>
      <c r="K255" t="s">
        <v>48</v>
      </c>
      <c r="L255" s="3">
        <v>30000000</v>
      </c>
      <c r="M255" s="4">
        <v>30000000</v>
      </c>
      <c r="N255" s="4">
        <v>0</v>
      </c>
      <c r="O255" t="s">
        <v>1177</v>
      </c>
      <c r="P255" t="s">
        <v>1178</v>
      </c>
      <c r="Q255" t="s">
        <v>51</v>
      </c>
      <c r="R255">
        <v>0</v>
      </c>
      <c r="S255">
        <v>0</v>
      </c>
      <c r="T255">
        <v>1</v>
      </c>
      <c r="U255">
        <v>0</v>
      </c>
      <c r="V255">
        <v>0</v>
      </c>
      <c r="W255">
        <v>0</v>
      </c>
      <c r="X255">
        <v>1</v>
      </c>
      <c r="Y255">
        <v>-170</v>
      </c>
      <c r="Z255" t="s">
        <v>65</v>
      </c>
      <c r="AA255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30000000</v>
      </c>
      <c r="AB255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30000000</v>
      </c>
      <c r="AC255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0</v>
      </c>
      <c r="AD255" s="5">
        <f>VALUE(FIXED((SLEP[[#This Row],[EjecutadoCLP]]/SLEP[[#This Row],[MontoCLP]]),4,TRUE))</f>
        <v>1</v>
      </c>
      <c r="AE255" s="1">
        <f>IF(SLEP[[#This Row],[Termino]]=0,DATE(1992,10,11),SLEP[[#This Row],[Termino]]-SLEP[[#This Row],[Días de vigencia]])</f>
        <v>33887</v>
      </c>
      <c r="AF255" s="1">
        <f>IF(SLEP[[#This Row],[Días restantes]]&lt;1,DATE(1992,10,11),DATE(2025,8,8)+SLEP[[#This Row],[Días restantes]])</f>
        <v>33888</v>
      </c>
      <c r="AG255">
        <f ca="1">IF(SLEP[[#This Row],[Termino]]=0,0,SLEP[[#This Row],[Termino]]-TODAY())</f>
        <v>-12071</v>
      </c>
      <c r="AH255" s="7" t="str">
        <f ca="1">IF(SLEP[[#This Row],[Dias]]&gt;0,"Vigente","Vencido")</f>
        <v>Vencido</v>
      </c>
      <c r="AI255" t="str">
        <f>_xlfn.XLOOKUP(SLEP[[#This Row],[Source.Name]],Tabla3[Nombre archivo],Tabla3[BASESLEP],"N/A",0,1)</f>
        <v>Andalién Sur</v>
      </c>
      <c r="AJ255" t="s">
        <v>1373</v>
      </c>
    </row>
    <row r="256" spans="1:36" x14ac:dyDescent="0.3">
      <c r="A256" t="s">
        <v>265</v>
      </c>
      <c r="B256" t="s">
        <v>1180</v>
      </c>
      <c r="C256" t="s">
        <v>1181</v>
      </c>
      <c r="D256" t="s">
        <v>1182</v>
      </c>
      <c r="E256" t="s">
        <v>1183</v>
      </c>
      <c r="F256" t="s">
        <v>1184</v>
      </c>
      <c r="G256" t="s">
        <v>74</v>
      </c>
      <c r="H256" t="s">
        <v>45</v>
      </c>
      <c r="I256" t="s">
        <v>89</v>
      </c>
      <c r="J256" t="s">
        <v>271</v>
      </c>
      <c r="K256" t="s">
        <v>48</v>
      </c>
      <c r="L256" s="3">
        <v>3500000</v>
      </c>
      <c r="M256" s="4">
        <v>3500000</v>
      </c>
      <c r="N256" s="4">
        <v>0</v>
      </c>
      <c r="O256" t="s">
        <v>1185</v>
      </c>
      <c r="P256" t="s">
        <v>1177</v>
      </c>
      <c r="Q256" t="s">
        <v>51</v>
      </c>
      <c r="R256">
        <v>1</v>
      </c>
      <c r="S256">
        <v>0</v>
      </c>
      <c r="T256">
        <v>1</v>
      </c>
      <c r="U256">
        <v>0</v>
      </c>
      <c r="V256">
        <v>0</v>
      </c>
      <c r="W256">
        <v>0</v>
      </c>
      <c r="X256">
        <v>1</v>
      </c>
      <c r="Y256">
        <v>-171</v>
      </c>
      <c r="Z256" t="s">
        <v>65</v>
      </c>
      <c r="AA256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3500000</v>
      </c>
      <c r="AB256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3500000</v>
      </c>
      <c r="AC256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0</v>
      </c>
      <c r="AD256" s="5">
        <f>VALUE(FIXED((SLEP[[#This Row],[EjecutadoCLP]]/SLEP[[#This Row],[MontoCLP]]),4,TRUE))</f>
        <v>1</v>
      </c>
      <c r="AE256" s="1">
        <f>IF(SLEP[[#This Row],[Termino]]=0,DATE(1992,10,11),SLEP[[#This Row],[Termino]]-SLEP[[#This Row],[Días de vigencia]])</f>
        <v>33887</v>
      </c>
      <c r="AF256" s="1">
        <f>IF(SLEP[[#This Row],[Días restantes]]&lt;1,DATE(1992,10,11),DATE(2025,8,8)+SLEP[[#This Row],[Días restantes]])</f>
        <v>33888</v>
      </c>
      <c r="AG256">
        <f ca="1">IF(SLEP[[#This Row],[Termino]]=0,0,SLEP[[#This Row],[Termino]]-TODAY())</f>
        <v>-12071</v>
      </c>
      <c r="AH256" s="7" t="str">
        <f ca="1">IF(SLEP[[#This Row],[Dias]]&gt;0,"Vigente","Vencido")</f>
        <v>Vencido</v>
      </c>
      <c r="AI256" t="str">
        <f>_xlfn.XLOOKUP(SLEP[[#This Row],[Source.Name]],Tabla3[Nombre archivo],Tabla3[BASESLEP],"N/A",0,1)</f>
        <v>Andalién Sur</v>
      </c>
      <c r="AJ256" t="s">
        <v>1378</v>
      </c>
    </row>
    <row r="257" spans="1:36" x14ac:dyDescent="0.3">
      <c r="A257" t="s">
        <v>265</v>
      </c>
      <c r="B257" t="s">
        <v>1187</v>
      </c>
      <c r="C257" t="s">
        <v>1188</v>
      </c>
      <c r="D257" t="s">
        <v>1189</v>
      </c>
      <c r="E257" t="s">
        <v>1190</v>
      </c>
      <c r="F257" t="s">
        <v>1191</v>
      </c>
      <c r="G257" t="s">
        <v>74</v>
      </c>
      <c r="H257" t="s">
        <v>45</v>
      </c>
      <c r="I257" t="s">
        <v>60</v>
      </c>
      <c r="J257" t="s">
        <v>271</v>
      </c>
      <c r="K257" t="s">
        <v>48</v>
      </c>
      <c r="L257" s="3">
        <v>12999990</v>
      </c>
      <c r="M257" s="4">
        <v>12999990</v>
      </c>
      <c r="N257" s="4">
        <v>0</v>
      </c>
      <c r="O257" t="s">
        <v>1192</v>
      </c>
      <c r="P257" t="s">
        <v>1185</v>
      </c>
      <c r="Q257" t="s">
        <v>51</v>
      </c>
      <c r="R257">
        <v>1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1</v>
      </c>
      <c r="Y257">
        <v>-172</v>
      </c>
      <c r="Z257" t="s">
        <v>52</v>
      </c>
      <c r="AA257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12999990</v>
      </c>
      <c r="AB257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12999990</v>
      </c>
      <c r="AC257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0</v>
      </c>
      <c r="AD257" s="5">
        <f>VALUE(FIXED((SLEP[[#This Row],[EjecutadoCLP]]/SLEP[[#This Row],[MontoCLP]]),4,TRUE))</f>
        <v>1</v>
      </c>
      <c r="AE257" s="1">
        <f>IF(SLEP[[#This Row],[Termino]]=0,DATE(1992,10,11),SLEP[[#This Row],[Termino]]-SLEP[[#This Row],[Días de vigencia]])</f>
        <v>33887</v>
      </c>
      <c r="AF257" s="1">
        <f>IF(SLEP[[#This Row],[Días restantes]]&lt;1,DATE(1992,10,11),DATE(2025,8,8)+SLEP[[#This Row],[Días restantes]])</f>
        <v>33888</v>
      </c>
      <c r="AG257">
        <f ca="1">IF(SLEP[[#This Row],[Termino]]=0,0,SLEP[[#This Row],[Termino]]-TODAY())</f>
        <v>-12071</v>
      </c>
      <c r="AH257" s="7" t="str">
        <f ca="1">IF(SLEP[[#This Row],[Dias]]&gt;0,"Vigente","Vencido")</f>
        <v>Vencido</v>
      </c>
      <c r="AI257" t="str">
        <f>_xlfn.XLOOKUP(SLEP[[#This Row],[Source.Name]],Tabla3[Nombre archivo],Tabla3[BASESLEP],"N/A",0,1)</f>
        <v>Andalién Sur</v>
      </c>
      <c r="AJ257" t="s">
        <v>1385</v>
      </c>
    </row>
    <row r="258" spans="1:36" x14ac:dyDescent="0.3">
      <c r="A258" t="s">
        <v>265</v>
      </c>
      <c r="B258" t="s">
        <v>1194</v>
      </c>
      <c r="C258" t="s">
        <v>1195</v>
      </c>
      <c r="D258" t="s">
        <v>1196</v>
      </c>
      <c r="E258" t="s">
        <v>1004</v>
      </c>
      <c r="F258" t="s">
        <v>1005</v>
      </c>
      <c r="G258" t="s">
        <v>44</v>
      </c>
      <c r="H258" t="s">
        <v>45</v>
      </c>
      <c r="I258" t="s">
        <v>60</v>
      </c>
      <c r="J258" t="s">
        <v>271</v>
      </c>
      <c r="K258" t="s">
        <v>48</v>
      </c>
      <c r="L258" s="3">
        <v>107486612</v>
      </c>
      <c r="M258" s="4">
        <v>107486611</v>
      </c>
      <c r="N258" s="4">
        <v>1</v>
      </c>
      <c r="O258" t="s">
        <v>1192</v>
      </c>
      <c r="P258" t="s">
        <v>1019</v>
      </c>
      <c r="Q258" t="s">
        <v>51</v>
      </c>
      <c r="R258">
        <v>0</v>
      </c>
      <c r="S258">
        <v>0</v>
      </c>
      <c r="T258">
        <v>1</v>
      </c>
      <c r="U258">
        <v>0</v>
      </c>
      <c r="V258">
        <v>0</v>
      </c>
      <c r="W258">
        <v>0</v>
      </c>
      <c r="X258">
        <v>60</v>
      </c>
      <c r="Y258">
        <v>-670</v>
      </c>
      <c r="Z258" t="s">
        <v>52</v>
      </c>
      <c r="AA258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107486612</v>
      </c>
      <c r="AB258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107486611</v>
      </c>
      <c r="AC258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1</v>
      </c>
      <c r="AD258" s="5">
        <f>VALUE(FIXED((SLEP[[#This Row],[EjecutadoCLP]]/SLEP[[#This Row],[MontoCLP]]),4,TRUE))</f>
        <v>1</v>
      </c>
      <c r="AE258" s="1">
        <f>IF(SLEP[[#This Row],[Termino]]=0,DATE(1992,10,11),SLEP[[#This Row],[Termino]]-SLEP[[#This Row],[Días de vigencia]])</f>
        <v>33828</v>
      </c>
      <c r="AF258" s="1">
        <f>IF(SLEP[[#This Row],[Días restantes]]&lt;1,DATE(1992,10,11),DATE(2025,8,8)+SLEP[[#This Row],[Días restantes]])</f>
        <v>33888</v>
      </c>
      <c r="AG258">
        <f ca="1">IF(SLEP[[#This Row],[Termino]]=0,0,SLEP[[#This Row],[Termino]]-TODAY())</f>
        <v>-12071</v>
      </c>
      <c r="AH258" s="7" t="str">
        <f ca="1">IF(SLEP[[#This Row],[Dias]]&gt;0,"Vigente","Vencido")</f>
        <v>Vencido</v>
      </c>
      <c r="AI258" t="str">
        <f>_xlfn.XLOOKUP(SLEP[[#This Row],[Source.Name]],Tabla3[Nombre archivo],Tabla3[BASESLEP],"N/A",0,1)</f>
        <v>Andalién Sur</v>
      </c>
      <c r="AJ258" t="s">
        <v>1391</v>
      </c>
    </row>
    <row r="259" spans="1:36" x14ac:dyDescent="0.3">
      <c r="A259" t="s">
        <v>265</v>
      </c>
      <c r="B259" t="s">
        <v>1198</v>
      </c>
      <c r="C259" t="s">
        <v>1199</v>
      </c>
      <c r="D259" t="s">
        <v>1200</v>
      </c>
      <c r="E259" t="s">
        <v>1201</v>
      </c>
      <c r="F259" t="s">
        <v>1202</v>
      </c>
      <c r="G259" t="s">
        <v>74</v>
      </c>
      <c r="H259" t="s">
        <v>178</v>
      </c>
      <c r="I259" t="s">
        <v>533</v>
      </c>
      <c r="J259" t="s">
        <v>271</v>
      </c>
      <c r="K259" t="s">
        <v>48</v>
      </c>
      <c r="L259" s="3">
        <v>8178565</v>
      </c>
      <c r="M259" s="4">
        <v>9732492</v>
      </c>
      <c r="N259" s="4">
        <v>-1553927</v>
      </c>
      <c r="O259" t="s">
        <v>1203</v>
      </c>
      <c r="P259" t="s">
        <v>1192</v>
      </c>
      <c r="Q259" t="s">
        <v>51</v>
      </c>
      <c r="R259">
        <v>1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1</v>
      </c>
      <c r="Y259">
        <v>-173</v>
      </c>
      <c r="Z259" t="s">
        <v>52</v>
      </c>
      <c r="AA259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8178565</v>
      </c>
      <c r="AB259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9732492</v>
      </c>
      <c r="AC259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-1553927</v>
      </c>
      <c r="AD259" s="5">
        <f>VALUE(FIXED((SLEP[[#This Row],[EjecutadoCLP]]/SLEP[[#This Row],[MontoCLP]]),4,TRUE))</f>
        <v>1.19</v>
      </c>
      <c r="AE259" s="1">
        <f>IF(SLEP[[#This Row],[Termino]]=0,DATE(1992,10,11),SLEP[[#This Row],[Termino]]-SLEP[[#This Row],[Días de vigencia]])</f>
        <v>33887</v>
      </c>
      <c r="AF259" s="1">
        <f>IF(SLEP[[#This Row],[Días restantes]]&lt;1,DATE(1992,10,11),DATE(2025,8,8)+SLEP[[#This Row],[Días restantes]])</f>
        <v>33888</v>
      </c>
      <c r="AG259">
        <f ca="1">IF(SLEP[[#This Row],[Termino]]=0,0,SLEP[[#This Row],[Termino]]-TODAY())</f>
        <v>-12071</v>
      </c>
      <c r="AH259" s="7" t="str">
        <f ca="1">IF(SLEP[[#This Row],[Dias]]&gt;0,"Vigente","Vencido")</f>
        <v>Vencido</v>
      </c>
      <c r="AI259" t="str">
        <f>_xlfn.XLOOKUP(SLEP[[#This Row],[Source.Name]],Tabla3[Nombre archivo],Tabla3[BASESLEP],"N/A",0,1)</f>
        <v>Andalién Sur</v>
      </c>
      <c r="AJ259" t="s">
        <v>1395</v>
      </c>
    </row>
    <row r="260" spans="1:36" x14ac:dyDescent="0.3">
      <c r="A260" t="s">
        <v>265</v>
      </c>
      <c r="B260" t="s">
        <v>1205</v>
      </c>
      <c r="C260" t="s">
        <v>1206</v>
      </c>
      <c r="D260" t="s">
        <v>1207</v>
      </c>
      <c r="E260" t="s">
        <v>1208</v>
      </c>
      <c r="F260" t="s">
        <v>1209</v>
      </c>
      <c r="G260" t="s">
        <v>74</v>
      </c>
      <c r="H260" t="s">
        <v>178</v>
      </c>
      <c r="I260" t="s">
        <v>533</v>
      </c>
      <c r="J260" t="s">
        <v>271</v>
      </c>
      <c r="K260" t="s">
        <v>48</v>
      </c>
      <c r="L260" s="3">
        <v>40334680</v>
      </c>
      <c r="M260" s="4">
        <v>47998269</v>
      </c>
      <c r="N260" s="4">
        <v>-7663589</v>
      </c>
      <c r="O260" t="s">
        <v>1210</v>
      </c>
      <c r="P260" t="s">
        <v>1203</v>
      </c>
      <c r="Q260" t="s">
        <v>51</v>
      </c>
      <c r="R260">
        <v>1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1</v>
      </c>
      <c r="Y260">
        <v>-174</v>
      </c>
      <c r="Z260" t="s">
        <v>52</v>
      </c>
      <c r="AA260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40334680</v>
      </c>
      <c r="AB260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47998269</v>
      </c>
      <c r="AC260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-7663589</v>
      </c>
      <c r="AD260" s="5">
        <f>VALUE(FIXED((SLEP[[#This Row],[EjecutadoCLP]]/SLEP[[#This Row],[MontoCLP]]),4,TRUE))</f>
        <v>1.19</v>
      </c>
      <c r="AE260" s="1">
        <f>IF(SLEP[[#This Row],[Termino]]=0,DATE(1992,10,11),SLEP[[#This Row],[Termino]]-SLEP[[#This Row],[Días de vigencia]])</f>
        <v>33887</v>
      </c>
      <c r="AF260" s="1">
        <f>IF(SLEP[[#This Row],[Días restantes]]&lt;1,DATE(1992,10,11),DATE(2025,8,8)+SLEP[[#This Row],[Días restantes]])</f>
        <v>33888</v>
      </c>
      <c r="AG260">
        <f ca="1">IF(SLEP[[#This Row],[Termino]]=0,0,SLEP[[#This Row],[Termino]]-TODAY())</f>
        <v>-12071</v>
      </c>
      <c r="AH260" s="7" t="str">
        <f ca="1">IF(SLEP[[#This Row],[Dias]]&gt;0,"Vigente","Vencido")</f>
        <v>Vencido</v>
      </c>
      <c r="AI260" t="str">
        <f>_xlfn.XLOOKUP(SLEP[[#This Row],[Source.Name]],Tabla3[Nombre archivo],Tabla3[BASESLEP],"N/A",0,1)</f>
        <v>Andalién Sur</v>
      </c>
      <c r="AJ260" t="s">
        <v>1399</v>
      </c>
    </row>
    <row r="261" spans="1:36" x14ac:dyDescent="0.3">
      <c r="A261" t="s">
        <v>265</v>
      </c>
      <c r="B261" t="s">
        <v>1212</v>
      </c>
      <c r="C261" t="s">
        <v>1213</v>
      </c>
      <c r="D261" t="s">
        <v>1214</v>
      </c>
      <c r="E261" t="s">
        <v>1215</v>
      </c>
      <c r="F261" t="s">
        <v>1216</v>
      </c>
      <c r="G261" t="s">
        <v>74</v>
      </c>
      <c r="H261" t="s">
        <v>178</v>
      </c>
      <c r="I261" t="s">
        <v>533</v>
      </c>
      <c r="J261" t="s">
        <v>271</v>
      </c>
      <c r="K261" t="s">
        <v>48</v>
      </c>
      <c r="L261" s="3">
        <v>6016283</v>
      </c>
      <c r="M261" s="4">
        <v>7159377</v>
      </c>
      <c r="N261" s="4">
        <v>-1143094</v>
      </c>
      <c r="O261" t="s">
        <v>1217</v>
      </c>
      <c r="P261" t="s">
        <v>1218</v>
      </c>
      <c r="Q261" t="s">
        <v>51</v>
      </c>
      <c r="R261">
        <v>1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1</v>
      </c>
      <c r="Y261">
        <v>-177</v>
      </c>
      <c r="Z261" t="s">
        <v>52</v>
      </c>
      <c r="AA261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6016283</v>
      </c>
      <c r="AB261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7159377</v>
      </c>
      <c r="AC261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-1143094</v>
      </c>
      <c r="AD261" s="5">
        <f>VALUE(FIXED((SLEP[[#This Row],[EjecutadoCLP]]/SLEP[[#This Row],[MontoCLP]]),4,TRUE))</f>
        <v>1.19</v>
      </c>
      <c r="AE261" s="1">
        <f>IF(SLEP[[#This Row],[Termino]]=0,DATE(1992,10,11),SLEP[[#This Row],[Termino]]-SLEP[[#This Row],[Días de vigencia]])</f>
        <v>33887</v>
      </c>
      <c r="AF261" s="1">
        <f>IF(SLEP[[#This Row],[Días restantes]]&lt;1,DATE(1992,10,11),DATE(2025,8,8)+SLEP[[#This Row],[Días restantes]])</f>
        <v>33888</v>
      </c>
      <c r="AG261">
        <f ca="1">IF(SLEP[[#This Row],[Termino]]=0,0,SLEP[[#This Row],[Termino]]-TODAY())</f>
        <v>-12071</v>
      </c>
      <c r="AH261" s="7" t="str">
        <f ca="1">IF(SLEP[[#This Row],[Dias]]&gt;0,"Vigente","Vencido")</f>
        <v>Vencido</v>
      </c>
      <c r="AI261" t="str">
        <f>_xlfn.XLOOKUP(SLEP[[#This Row],[Source.Name]],Tabla3[Nombre archivo],Tabla3[BASESLEP],"N/A",0,1)</f>
        <v>Andalién Sur</v>
      </c>
      <c r="AJ261" t="s">
        <v>1408</v>
      </c>
    </row>
    <row r="262" spans="1:36" x14ac:dyDescent="0.3">
      <c r="A262" t="s">
        <v>265</v>
      </c>
      <c r="B262" t="s">
        <v>1220</v>
      </c>
      <c r="C262" t="s">
        <v>1221</v>
      </c>
      <c r="D262" t="s">
        <v>1222</v>
      </c>
      <c r="E262" t="s">
        <v>815</v>
      </c>
      <c r="F262" t="s">
        <v>816</v>
      </c>
      <c r="G262" t="s">
        <v>44</v>
      </c>
      <c r="H262" t="s">
        <v>45</v>
      </c>
      <c r="I262" t="s">
        <v>60</v>
      </c>
      <c r="J262" t="s">
        <v>271</v>
      </c>
      <c r="K262" t="s">
        <v>48</v>
      </c>
      <c r="L262" s="3">
        <v>20171771</v>
      </c>
      <c r="M262" s="4">
        <v>729.47</v>
      </c>
      <c r="N262" s="4">
        <v>20171041.530000001</v>
      </c>
      <c r="O262" t="s">
        <v>1223</v>
      </c>
      <c r="P262" t="s">
        <v>478</v>
      </c>
      <c r="Q262" t="s">
        <v>51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882</v>
      </c>
      <c r="Y262">
        <v>-1</v>
      </c>
      <c r="Z262" t="s">
        <v>52</v>
      </c>
      <c r="AA262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20171771</v>
      </c>
      <c r="AB262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729</v>
      </c>
      <c r="AC262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20171042</v>
      </c>
      <c r="AD262" s="5">
        <f>VALUE(FIXED((SLEP[[#This Row],[EjecutadoCLP]]/SLEP[[#This Row],[MontoCLP]]),4,TRUE))</f>
        <v>0</v>
      </c>
      <c r="AE262" s="1">
        <f>IF(SLEP[[#This Row],[Termino]]=0,DATE(1992,10,11),SLEP[[#This Row],[Termino]]-SLEP[[#This Row],[Días de vigencia]])</f>
        <v>33006</v>
      </c>
      <c r="AF262" s="1">
        <f>IF(SLEP[[#This Row],[Días restantes]]&lt;1,DATE(1992,10,11),DATE(2025,8,8)+SLEP[[#This Row],[Días restantes]])</f>
        <v>33888</v>
      </c>
      <c r="AG262">
        <f ca="1">IF(SLEP[[#This Row],[Termino]]=0,0,SLEP[[#This Row],[Termino]]-TODAY())</f>
        <v>-12071</v>
      </c>
      <c r="AH262" s="7" t="str">
        <f ca="1">IF(SLEP[[#This Row],[Dias]]&gt;0,"Vigente","Vencido")</f>
        <v>Vencido</v>
      </c>
      <c r="AI262" t="str">
        <f>_xlfn.XLOOKUP(SLEP[[#This Row],[Source.Name]],Tabla3[Nombre archivo],Tabla3[BASESLEP],"N/A",0,1)</f>
        <v>Andalién Sur</v>
      </c>
      <c r="AJ262" t="s">
        <v>1414</v>
      </c>
    </row>
    <row r="263" spans="1:36" x14ac:dyDescent="0.3">
      <c r="A263" t="s">
        <v>265</v>
      </c>
      <c r="B263" t="s">
        <v>1225</v>
      </c>
      <c r="C263" t="s">
        <v>1226</v>
      </c>
      <c r="D263" t="s">
        <v>1227</v>
      </c>
      <c r="E263" t="s">
        <v>461</v>
      </c>
      <c r="F263" t="s">
        <v>462</v>
      </c>
      <c r="G263" t="s">
        <v>74</v>
      </c>
      <c r="H263" t="s">
        <v>178</v>
      </c>
      <c r="I263" t="s">
        <v>533</v>
      </c>
      <c r="J263" t="s">
        <v>271</v>
      </c>
      <c r="K263" t="s">
        <v>48</v>
      </c>
      <c r="L263" s="3">
        <v>44773910</v>
      </c>
      <c r="M263" s="4">
        <v>63795948</v>
      </c>
      <c r="N263" s="4">
        <v>-19022038</v>
      </c>
      <c r="O263" t="s">
        <v>1228</v>
      </c>
      <c r="P263" t="s">
        <v>1229</v>
      </c>
      <c r="Q263" t="s">
        <v>51</v>
      </c>
      <c r="R263">
        <v>1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20</v>
      </c>
      <c r="Y263">
        <v>-165</v>
      </c>
      <c r="Z263" t="s">
        <v>52</v>
      </c>
      <c r="AA263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44773910</v>
      </c>
      <c r="AB263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63795948</v>
      </c>
      <c r="AC263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-19022038</v>
      </c>
      <c r="AD263" s="5">
        <f>VALUE(FIXED((SLEP[[#This Row],[EjecutadoCLP]]/SLEP[[#This Row],[MontoCLP]]),4,TRUE))</f>
        <v>1.4248000000000001</v>
      </c>
      <c r="AE263" s="1">
        <f>IF(SLEP[[#This Row],[Termino]]=0,DATE(1992,10,11),SLEP[[#This Row],[Termino]]-SLEP[[#This Row],[Días de vigencia]])</f>
        <v>33868</v>
      </c>
      <c r="AF263" s="1">
        <f>IF(SLEP[[#This Row],[Días restantes]]&lt;1,DATE(1992,10,11),DATE(2025,8,8)+SLEP[[#This Row],[Días restantes]])</f>
        <v>33888</v>
      </c>
      <c r="AG263">
        <f ca="1">IF(SLEP[[#This Row],[Termino]]=0,0,SLEP[[#This Row],[Termino]]-TODAY())</f>
        <v>-12071</v>
      </c>
      <c r="AH263" s="7" t="str">
        <f ca="1">IF(SLEP[[#This Row],[Dias]]&gt;0,"Vigente","Vencido")</f>
        <v>Vencido</v>
      </c>
      <c r="AI263" t="str">
        <f>_xlfn.XLOOKUP(SLEP[[#This Row],[Source.Name]],Tabla3[Nombre archivo],Tabla3[BASESLEP],"N/A",0,1)</f>
        <v>Andalién Sur</v>
      </c>
      <c r="AJ263" t="s">
        <v>1418</v>
      </c>
    </row>
    <row r="264" spans="1:36" x14ac:dyDescent="0.3">
      <c r="A264" t="s">
        <v>265</v>
      </c>
      <c r="B264" t="s">
        <v>1231</v>
      </c>
      <c r="C264" t="s">
        <v>1232</v>
      </c>
      <c r="D264" t="s">
        <v>1233</v>
      </c>
      <c r="E264" t="s">
        <v>1234</v>
      </c>
      <c r="F264" t="s">
        <v>1235</v>
      </c>
      <c r="G264" t="s">
        <v>44</v>
      </c>
      <c r="H264" t="s">
        <v>45</v>
      </c>
      <c r="I264" t="s">
        <v>60</v>
      </c>
      <c r="J264" t="s">
        <v>271</v>
      </c>
      <c r="K264" t="s">
        <v>48</v>
      </c>
      <c r="L264" s="3">
        <v>332821490</v>
      </c>
      <c r="M264" s="4">
        <v>396057573</v>
      </c>
      <c r="N264" s="4">
        <v>-63236083</v>
      </c>
      <c r="O264" t="s">
        <v>1228</v>
      </c>
      <c r="P264" t="s">
        <v>526</v>
      </c>
      <c r="Q264" t="s">
        <v>51</v>
      </c>
      <c r="R264">
        <v>0</v>
      </c>
      <c r="S264">
        <v>0</v>
      </c>
      <c r="T264">
        <v>1</v>
      </c>
      <c r="U264">
        <v>0</v>
      </c>
      <c r="V264">
        <v>0</v>
      </c>
      <c r="W264">
        <v>0</v>
      </c>
      <c r="X264">
        <v>780</v>
      </c>
      <c r="Y264">
        <v>595</v>
      </c>
      <c r="Z264" t="s">
        <v>52</v>
      </c>
      <c r="AA264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332821490</v>
      </c>
      <c r="AB264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396057573</v>
      </c>
      <c r="AC264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-63236083</v>
      </c>
      <c r="AD264" s="5">
        <f>VALUE(FIXED((SLEP[[#This Row],[EjecutadoCLP]]/SLEP[[#This Row],[MontoCLP]]),4,TRUE))</f>
        <v>1.19</v>
      </c>
      <c r="AE264" s="1">
        <f>IF(SLEP[[#This Row],[Termino]]=0,DATE(1992,10,11),SLEP[[#This Row],[Termino]]-SLEP[[#This Row],[Días de vigencia]])</f>
        <v>45692</v>
      </c>
      <c r="AF264" s="1">
        <f>IF(SLEP[[#This Row],[Días restantes]]&lt;1,DATE(1992,10,11),DATE(2025,8,8)+SLEP[[#This Row],[Días restantes]])</f>
        <v>46472</v>
      </c>
      <c r="AG264">
        <f ca="1">IF(SLEP[[#This Row],[Termino]]=0,0,SLEP[[#This Row],[Termino]]-TODAY())</f>
        <v>513</v>
      </c>
      <c r="AH264" s="7" t="str">
        <f ca="1">IF(SLEP[[#This Row],[Dias]]&gt;0,"Vigente","Vencido")</f>
        <v>Vigente</v>
      </c>
      <c r="AI264" t="str">
        <f>_xlfn.XLOOKUP(SLEP[[#This Row],[Source.Name]],Tabla3[Nombre archivo],Tabla3[BASESLEP],"N/A",0,1)</f>
        <v>Andalién Sur</v>
      </c>
      <c r="AJ264" t="s">
        <v>1422</v>
      </c>
    </row>
    <row r="265" spans="1:36" x14ac:dyDescent="0.3">
      <c r="A265" t="s">
        <v>265</v>
      </c>
      <c r="B265" t="s">
        <v>1237</v>
      </c>
      <c r="C265" t="s">
        <v>1238</v>
      </c>
      <c r="D265" t="s">
        <v>1239</v>
      </c>
      <c r="E265" t="s">
        <v>1240</v>
      </c>
      <c r="F265" t="s">
        <v>1241</v>
      </c>
      <c r="G265" t="s">
        <v>74</v>
      </c>
      <c r="H265" t="s">
        <v>178</v>
      </c>
      <c r="I265" t="s">
        <v>533</v>
      </c>
      <c r="J265" t="s">
        <v>271</v>
      </c>
      <c r="K265" t="s">
        <v>48</v>
      </c>
      <c r="L265" s="3">
        <v>41482000</v>
      </c>
      <c r="M265" s="4">
        <v>19631430</v>
      </c>
      <c r="N265" s="4">
        <v>21850570</v>
      </c>
      <c r="O265" t="s">
        <v>1192</v>
      </c>
      <c r="P265" t="s">
        <v>1242</v>
      </c>
      <c r="Q265" t="s">
        <v>51</v>
      </c>
      <c r="R265">
        <v>1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5</v>
      </c>
      <c r="Y265">
        <v>133</v>
      </c>
      <c r="Z265" t="s">
        <v>52</v>
      </c>
      <c r="AA265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41482000</v>
      </c>
      <c r="AB265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19631430</v>
      </c>
      <c r="AC265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21850570</v>
      </c>
      <c r="AD265" s="5">
        <f>VALUE(FIXED((SLEP[[#This Row],[EjecutadoCLP]]/SLEP[[#This Row],[MontoCLP]]),4,TRUE))</f>
        <v>0.4733</v>
      </c>
      <c r="AE265" s="1">
        <f>IF(SLEP[[#This Row],[Termino]]=0,DATE(1992,10,11),SLEP[[#This Row],[Termino]]-SLEP[[#This Row],[Días de vigencia]])</f>
        <v>46005</v>
      </c>
      <c r="AF265" s="1">
        <f>IF(SLEP[[#This Row],[Días restantes]]&lt;1,DATE(1992,10,11),DATE(2025,8,8)+SLEP[[#This Row],[Días restantes]])</f>
        <v>46010</v>
      </c>
      <c r="AG265">
        <f ca="1">IF(SLEP[[#This Row],[Termino]]=0,0,SLEP[[#This Row],[Termino]]-TODAY())</f>
        <v>51</v>
      </c>
      <c r="AH265" s="7" t="str">
        <f ca="1">IF(SLEP[[#This Row],[Dias]]&gt;0,"Vigente","Vencido")</f>
        <v>Vigente</v>
      </c>
      <c r="AI265" t="str">
        <f>_xlfn.XLOOKUP(SLEP[[#This Row],[Source.Name]],Tabla3[Nombre archivo],Tabla3[BASESLEP],"N/A",0,1)</f>
        <v>Andalién Sur</v>
      </c>
      <c r="AJ265" t="s">
        <v>1426</v>
      </c>
    </row>
    <row r="266" spans="1:36" x14ac:dyDescent="0.3">
      <c r="A266" t="s">
        <v>265</v>
      </c>
      <c r="B266" t="s">
        <v>1244</v>
      </c>
      <c r="C266" t="s">
        <v>1245</v>
      </c>
      <c r="D266" t="s">
        <v>1246</v>
      </c>
      <c r="E266" t="s">
        <v>769</v>
      </c>
      <c r="F266" t="s">
        <v>770</v>
      </c>
      <c r="G266" t="s">
        <v>44</v>
      </c>
      <c r="H266" t="s">
        <v>45</v>
      </c>
      <c r="I266" t="s">
        <v>60</v>
      </c>
      <c r="J266" t="s">
        <v>271</v>
      </c>
      <c r="K266" t="s">
        <v>48</v>
      </c>
      <c r="L266" s="3">
        <v>1086029323</v>
      </c>
      <c r="M266" s="4">
        <v>1086029323</v>
      </c>
      <c r="N266" s="4">
        <v>0</v>
      </c>
      <c r="O266" t="s">
        <v>1223</v>
      </c>
      <c r="P266" t="s">
        <v>1170</v>
      </c>
      <c r="Q266" t="s">
        <v>51</v>
      </c>
      <c r="R266">
        <v>0</v>
      </c>
      <c r="S266">
        <v>0</v>
      </c>
      <c r="T266">
        <v>2</v>
      </c>
      <c r="U266">
        <v>0</v>
      </c>
      <c r="V266">
        <v>0</v>
      </c>
      <c r="W266">
        <v>0</v>
      </c>
      <c r="X266">
        <v>311</v>
      </c>
      <c r="Y266">
        <v>-235</v>
      </c>
      <c r="Z266" t="s">
        <v>65</v>
      </c>
      <c r="AA266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1086029323</v>
      </c>
      <c r="AB266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1086029323</v>
      </c>
      <c r="AC266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0</v>
      </c>
      <c r="AD266" s="5">
        <f>VALUE(FIXED((SLEP[[#This Row],[EjecutadoCLP]]/SLEP[[#This Row],[MontoCLP]]),4,TRUE))</f>
        <v>1</v>
      </c>
      <c r="AE266" s="1">
        <f>IF(SLEP[[#This Row],[Termino]]=0,DATE(1992,10,11),SLEP[[#This Row],[Termino]]-SLEP[[#This Row],[Días de vigencia]])</f>
        <v>33577</v>
      </c>
      <c r="AF266" s="1">
        <f>IF(SLEP[[#This Row],[Días restantes]]&lt;1,DATE(1992,10,11),DATE(2025,8,8)+SLEP[[#This Row],[Días restantes]])</f>
        <v>33888</v>
      </c>
      <c r="AG266">
        <f ca="1">IF(SLEP[[#This Row],[Termino]]=0,0,SLEP[[#This Row],[Termino]]-TODAY())</f>
        <v>-12071</v>
      </c>
      <c r="AH266" s="7" t="str">
        <f ca="1">IF(SLEP[[#This Row],[Dias]]&gt;0,"Vigente","Vencido")</f>
        <v>Vencido</v>
      </c>
      <c r="AI266" t="str">
        <f>_xlfn.XLOOKUP(SLEP[[#This Row],[Source.Name]],Tabla3[Nombre archivo],Tabla3[BASESLEP],"N/A",0,1)</f>
        <v>Andalién Sur</v>
      </c>
      <c r="AJ266" t="s">
        <v>1430</v>
      </c>
    </row>
    <row r="267" spans="1:36" x14ac:dyDescent="0.3">
      <c r="A267" t="s">
        <v>265</v>
      </c>
      <c r="B267" t="s">
        <v>1248</v>
      </c>
      <c r="C267" t="s">
        <v>1249</v>
      </c>
      <c r="D267" t="s">
        <v>1250</v>
      </c>
      <c r="E267" t="s">
        <v>95</v>
      </c>
      <c r="F267" t="s">
        <v>96</v>
      </c>
      <c r="G267" t="s">
        <v>44</v>
      </c>
      <c r="H267" t="s">
        <v>45</v>
      </c>
      <c r="I267" t="s">
        <v>207</v>
      </c>
      <c r="J267" t="s">
        <v>271</v>
      </c>
      <c r="K267" t="s">
        <v>48</v>
      </c>
      <c r="L267" s="3">
        <v>500000000</v>
      </c>
      <c r="M267" s="4">
        <v>250811453</v>
      </c>
      <c r="N267" s="4">
        <v>249188547</v>
      </c>
      <c r="O267" t="s">
        <v>1251</v>
      </c>
      <c r="P267" t="s">
        <v>1252</v>
      </c>
      <c r="Q267" t="s">
        <v>51</v>
      </c>
      <c r="R267">
        <v>3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1096</v>
      </c>
      <c r="Y267">
        <v>-1</v>
      </c>
      <c r="Z267" t="s">
        <v>52</v>
      </c>
      <c r="AA267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500000000</v>
      </c>
      <c r="AB267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250811453</v>
      </c>
      <c r="AC267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249188547</v>
      </c>
      <c r="AD267" s="5">
        <f>VALUE(FIXED((SLEP[[#This Row],[EjecutadoCLP]]/SLEP[[#This Row],[MontoCLP]]),4,TRUE))</f>
        <v>0.50160000000000005</v>
      </c>
      <c r="AE267" s="1">
        <f>IF(SLEP[[#This Row],[Termino]]=0,DATE(1992,10,11),SLEP[[#This Row],[Termino]]-SLEP[[#This Row],[Días de vigencia]])</f>
        <v>32792</v>
      </c>
      <c r="AF267" s="1">
        <f>IF(SLEP[[#This Row],[Días restantes]]&lt;1,DATE(1992,10,11),DATE(2025,8,8)+SLEP[[#This Row],[Días restantes]])</f>
        <v>33888</v>
      </c>
      <c r="AG267">
        <f ca="1">IF(SLEP[[#This Row],[Termino]]=0,0,SLEP[[#This Row],[Termino]]-TODAY())</f>
        <v>-12071</v>
      </c>
      <c r="AH267" s="7" t="str">
        <f ca="1">IF(SLEP[[#This Row],[Dias]]&gt;0,"Vigente","Vencido")</f>
        <v>Vencido</v>
      </c>
      <c r="AI267" t="str">
        <f>_xlfn.XLOOKUP(SLEP[[#This Row],[Source.Name]],Tabla3[Nombre archivo],Tabla3[BASESLEP],"N/A",0,1)</f>
        <v>Andalién Sur</v>
      </c>
      <c r="AJ267" s="2" t="s">
        <v>1434</v>
      </c>
    </row>
    <row r="268" spans="1:36" x14ac:dyDescent="0.3">
      <c r="A268" t="s">
        <v>265</v>
      </c>
      <c r="B268" t="s">
        <v>1254</v>
      </c>
      <c r="C268" t="s">
        <v>1255</v>
      </c>
      <c r="D268" t="s">
        <v>1256</v>
      </c>
      <c r="E268" t="s">
        <v>780</v>
      </c>
      <c r="F268" t="s">
        <v>781</v>
      </c>
      <c r="G268" t="s">
        <v>74</v>
      </c>
      <c r="H268" t="s">
        <v>45</v>
      </c>
      <c r="I268" t="s">
        <v>46</v>
      </c>
      <c r="J268" t="s">
        <v>271</v>
      </c>
      <c r="K268" t="s">
        <v>48</v>
      </c>
      <c r="L268" s="3">
        <v>272793613</v>
      </c>
      <c r="M268" s="4">
        <v>324624399</v>
      </c>
      <c r="N268" s="4">
        <v>-51830786</v>
      </c>
      <c r="O268" t="s">
        <v>1257</v>
      </c>
      <c r="P268" t="s">
        <v>1056</v>
      </c>
      <c r="Q268" t="s">
        <v>51</v>
      </c>
      <c r="R268">
        <v>0</v>
      </c>
      <c r="S268">
        <v>0</v>
      </c>
      <c r="T268">
        <v>1</v>
      </c>
      <c r="U268">
        <v>0</v>
      </c>
      <c r="V268">
        <v>0</v>
      </c>
      <c r="W268">
        <v>0</v>
      </c>
      <c r="X268">
        <v>812</v>
      </c>
      <c r="Y268">
        <v>584</v>
      </c>
      <c r="Z268" t="s">
        <v>65</v>
      </c>
      <c r="AA268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272793613</v>
      </c>
      <c r="AB268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324624399</v>
      </c>
      <c r="AC268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-51830786</v>
      </c>
      <c r="AD268" s="5">
        <f>VALUE(FIXED((SLEP[[#This Row],[EjecutadoCLP]]/SLEP[[#This Row],[MontoCLP]]),4,TRUE))</f>
        <v>1.19</v>
      </c>
      <c r="AE268" s="1">
        <f>IF(SLEP[[#This Row],[Termino]]=0,DATE(1992,10,11),SLEP[[#This Row],[Termino]]-SLEP[[#This Row],[Días de vigencia]])</f>
        <v>45649</v>
      </c>
      <c r="AF268" s="1">
        <f>IF(SLEP[[#This Row],[Días restantes]]&lt;1,DATE(1992,10,11),DATE(2025,8,8)+SLEP[[#This Row],[Días restantes]])</f>
        <v>46461</v>
      </c>
      <c r="AG268">
        <f ca="1">IF(SLEP[[#This Row],[Termino]]=0,0,SLEP[[#This Row],[Termino]]-TODAY())</f>
        <v>502</v>
      </c>
      <c r="AH268" s="7" t="str">
        <f ca="1">IF(SLEP[[#This Row],[Dias]]&gt;0,"Vigente","Vencido")</f>
        <v>Vigente</v>
      </c>
      <c r="AI268" t="str">
        <f>_xlfn.XLOOKUP(SLEP[[#This Row],[Source.Name]],Tabla3[Nombre archivo],Tabla3[BASESLEP],"N/A",0,1)</f>
        <v>Andalién Sur</v>
      </c>
      <c r="AJ268" t="s">
        <v>1436</v>
      </c>
    </row>
    <row r="269" spans="1:36" x14ac:dyDescent="0.3">
      <c r="A269" t="s">
        <v>265</v>
      </c>
      <c r="B269" t="s">
        <v>1259</v>
      </c>
      <c r="C269" t="s">
        <v>1260</v>
      </c>
      <c r="D269" t="s">
        <v>1261</v>
      </c>
      <c r="E269" t="s">
        <v>1190</v>
      </c>
      <c r="F269" t="s">
        <v>1191</v>
      </c>
      <c r="G269" t="s">
        <v>44</v>
      </c>
      <c r="H269" t="s">
        <v>45</v>
      </c>
      <c r="I269" t="s">
        <v>89</v>
      </c>
      <c r="J269" t="s">
        <v>271</v>
      </c>
      <c r="K269" t="s">
        <v>48</v>
      </c>
      <c r="L269" s="3">
        <v>43999980</v>
      </c>
      <c r="M269" s="4">
        <v>43999980</v>
      </c>
      <c r="N269" s="4">
        <v>0</v>
      </c>
      <c r="O269" t="s">
        <v>1178</v>
      </c>
      <c r="P269" t="s">
        <v>1262</v>
      </c>
      <c r="Q269" t="s">
        <v>51</v>
      </c>
      <c r="R269">
        <v>1</v>
      </c>
      <c r="S269">
        <v>0</v>
      </c>
      <c r="T269">
        <v>1</v>
      </c>
      <c r="U269">
        <v>0</v>
      </c>
      <c r="V269">
        <v>0</v>
      </c>
      <c r="W269">
        <v>0</v>
      </c>
      <c r="X269">
        <v>15</v>
      </c>
      <c r="Y269">
        <v>-216</v>
      </c>
      <c r="Z269" t="s">
        <v>65</v>
      </c>
      <c r="AA269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43999980</v>
      </c>
      <c r="AB269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43999980</v>
      </c>
      <c r="AC269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0</v>
      </c>
      <c r="AD269" s="5">
        <f>VALUE(FIXED((SLEP[[#This Row],[EjecutadoCLP]]/SLEP[[#This Row],[MontoCLP]]),4,TRUE))</f>
        <v>1</v>
      </c>
      <c r="AE269" s="1">
        <f>IF(SLEP[[#This Row],[Termino]]=0,DATE(1992,10,11),SLEP[[#This Row],[Termino]]-SLEP[[#This Row],[Días de vigencia]])</f>
        <v>33873</v>
      </c>
      <c r="AF269" s="1">
        <f>IF(SLEP[[#This Row],[Días restantes]]&lt;1,DATE(1992,10,11),DATE(2025,8,8)+SLEP[[#This Row],[Días restantes]])</f>
        <v>33888</v>
      </c>
      <c r="AG269">
        <f ca="1">IF(SLEP[[#This Row],[Termino]]=0,0,SLEP[[#This Row],[Termino]]-TODAY())</f>
        <v>-12071</v>
      </c>
      <c r="AH269" s="7" t="str">
        <f ca="1">IF(SLEP[[#This Row],[Dias]]&gt;0,"Vigente","Vencido")</f>
        <v>Vencido</v>
      </c>
      <c r="AI269" t="str">
        <f>_xlfn.XLOOKUP(SLEP[[#This Row],[Source.Name]],Tabla3[Nombre archivo],Tabla3[BASESLEP],"N/A",0,1)</f>
        <v>Andalién Sur</v>
      </c>
      <c r="AJ269" t="s">
        <v>1442</v>
      </c>
    </row>
    <row r="270" spans="1:36" x14ac:dyDescent="0.3">
      <c r="A270" t="s">
        <v>265</v>
      </c>
      <c r="B270" t="s">
        <v>1264</v>
      </c>
      <c r="C270" t="s">
        <v>1265</v>
      </c>
      <c r="D270" t="s">
        <v>1266</v>
      </c>
      <c r="E270" t="s">
        <v>1267</v>
      </c>
      <c r="F270" t="s">
        <v>1268</v>
      </c>
      <c r="G270" t="s">
        <v>44</v>
      </c>
      <c r="H270" t="s">
        <v>45</v>
      </c>
      <c r="I270" t="s">
        <v>60</v>
      </c>
      <c r="J270" t="s">
        <v>271</v>
      </c>
      <c r="K270" t="s">
        <v>48</v>
      </c>
      <c r="L270" s="3">
        <v>13237125</v>
      </c>
      <c r="M270" s="4">
        <v>14702352</v>
      </c>
      <c r="N270" s="4">
        <v>-1465227</v>
      </c>
      <c r="O270" t="s">
        <v>1178</v>
      </c>
      <c r="P270" t="s">
        <v>1269</v>
      </c>
      <c r="Q270" t="s">
        <v>51</v>
      </c>
      <c r="R270">
        <v>13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67</v>
      </c>
      <c r="Y270">
        <v>-164</v>
      </c>
      <c r="Z270" t="s">
        <v>52</v>
      </c>
      <c r="AA270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13237125</v>
      </c>
      <c r="AB270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14702352</v>
      </c>
      <c r="AC270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-1465227</v>
      </c>
      <c r="AD270" s="5">
        <f>VALUE(FIXED((SLEP[[#This Row],[EjecutadoCLP]]/SLEP[[#This Row],[MontoCLP]]),4,TRUE))</f>
        <v>1.1107</v>
      </c>
      <c r="AE270" s="1">
        <f>IF(SLEP[[#This Row],[Termino]]=0,DATE(1992,10,11),SLEP[[#This Row],[Termino]]-SLEP[[#This Row],[Días de vigencia]])</f>
        <v>33821</v>
      </c>
      <c r="AF270" s="1">
        <f>IF(SLEP[[#This Row],[Días restantes]]&lt;1,DATE(1992,10,11),DATE(2025,8,8)+SLEP[[#This Row],[Días restantes]])</f>
        <v>33888</v>
      </c>
      <c r="AG270">
        <f ca="1">IF(SLEP[[#This Row],[Termino]]=0,0,SLEP[[#This Row],[Termino]]-TODAY())</f>
        <v>-12071</v>
      </c>
      <c r="AH270" s="7" t="str">
        <f ca="1">IF(SLEP[[#This Row],[Dias]]&gt;0,"Vigente","Vencido")</f>
        <v>Vencido</v>
      </c>
      <c r="AI270" t="str">
        <f>_xlfn.XLOOKUP(SLEP[[#This Row],[Source.Name]],Tabla3[Nombre archivo],Tabla3[BASESLEP],"N/A",0,1)</f>
        <v>Andalién Sur</v>
      </c>
      <c r="AJ270" t="s">
        <v>1446</v>
      </c>
    </row>
    <row r="271" spans="1:36" x14ac:dyDescent="0.3">
      <c r="A271" t="s">
        <v>265</v>
      </c>
      <c r="B271" t="s">
        <v>1271</v>
      </c>
      <c r="C271" t="s">
        <v>1272</v>
      </c>
      <c r="D271" t="s">
        <v>1273</v>
      </c>
      <c r="E271" t="s">
        <v>405</v>
      </c>
      <c r="F271" t="s">
        <v>1274</v>
      </c>
      <c r="G271" t="s">
        <v>44</v>
      </c>
      <c r="H271" t="s">
        <v>45</v>
      </c>
      <c r="I271" t="s">
        <v>60</v>
      </c>
      <c r="J271" t="s">
        <v>271</v>
      </c>
      <c r="K271" t="s">
        <v>48</v>
      </c>
      <c r="L271" s="3">
        <v>180000</v>
      </c>
      <c r="M271" s="4">
        <v>7020000</v>
      </c>
      <c r="N271" s="4">
        <v>-6840000</v>
      </c>
      <c r="O271" t="s">
        <v>1242</v>
      </c>
      <c r="P271" t="s">
        <v>1192</v>
      </c>
      <c r="Q271" t="s">
        <v>51</v>
      </c>
      <c r="R271">
        <v>0</v>
      </c>
      <c r="S271">
        <v>0</v>
      </c>
      <c r="T271">
        <v>2</v>
      </c>
      <c r="U271">
        <v>0</v>
      </c>
      <c r="V271">
        <v>0</v>
      </c>
      <c r="W271">
        <v>0</v>
      </c>
      <c r="X271">
        <v>84</v>
      </c>
      <c r="Y271">
        <v>-173</v>
      </c>
      <c r="Z271" t="s">
        <v>65</v>
      </c>
      <c r="AA271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180000</v>
      </c>
      <c r="AB271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7020000</v>
      </c>
      <c r="AC271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-6840000</v>
      </c>
      <c r="AD271" s="5">
        <f>VALUE(FIXED((SLEP[[#This Row],[EjecutadoCLP]]/SLEP[[#This Row],[MontoCLP]]),4,TRUE))</f>
        <v>39</v>
      </c>
      <c r="AE271" s="1">
        <f>IF(SLEP[[#This Row],[Termino]]=0,DATE(1992,10,11),SLEP[[#This Row],[Termino]]-SLEP[[#This Row],[Días de vigencia]])</f>
        <v>33804</v>
      </c>
      <c r="AF271" s="1">
        <f>IF(SLEP[[#This Row],[Días restantes]]&lt;1,DATE(1992,10,11),DATE(2025,8,8)+SLEP[[#This Row],[Días restantes]])</f>
        <v>33888</v>
      </c>
      <c r="AG271">
        <f ca="1">IF(SLEP[[#This Row],[Termino]]=0,0,SLEP[[#This Row],[Termino]]-TODAY())</f>
        <v>-12071</v>
      </c>
      <c r="AH271" s="7" t="str">
        <f ca="1">IF(SLEP[[#This Row],[Dias]]&gt;0,"Vigente","Vencido")</f>
        <v>Vencido</v>
      </c>
      <c r="AI271" t="str">
        <f>_xlfn.XLOOKUP(SLEP[[#This Row],[Source.Name]],Tabla3[Nombre archivo],Tabla3[BASESLEP],"N/A",0,1)</f>
        <v>Andalién Sur</v>
      </c>
      <c r="AJ271" t="s">
        <v>1453</v>
      </c>
    </row>
    <row r="272" spans="1:36" x14ac:dyDescent="0.3">
      <c r="A272" t="s">
        <v>265</v>
      </c>
      <c r="B272" t="s">
        <v>1276</v>
      </c>
      <c r="C272" t="s">
        <v>1277</v>
      </c>
      <c r="D272" t="s">
        <v>1278</v>
      </c>
      <c r="E272" t="s">
        <v>780</v>
      </c>
      <c r="F272" t="s">
        <v>781</v>
      </c>
      <c r="G272" t="s">
        <v>44</v>
      </c>
      <c r="H272" t="s">
        <v>45</v>
      </c>
      <c r="I272" t="s">
        <v>60</v>
      </c>
      <c r="J272" t="s">
        <v>271</v>
      </c>
      <c r="K272" t="s">
        <v>48</v>
      </c>
      <c r="L272" s="3">
        <v>194069890</v>
      </c>
      <c r="M272" s="4">
        <v>194069890</v>
      </c>
      <c r="N272" s="4">
        <v>0</v>
      </c>
      <c r="O272" t="s">
        <v>1210</v>
      </c>
      <c r="P272" t="s">
        <v>1085</v>
      </c>
      <c r="Q272" t="s">
        <v>51</v>
      </c>
      <c r="R272">
        <v>0</v>
      </c>
      <c r="S272">
        <v>0</v>
      </c>
      <c r="T272">
        <v>2</v>
      </c>
      <c r="U272">
        <v>0</v>
      </c>
      <c r="V272">
        <v>0</v>
      </c>
      <c r="W272">
        <v>0</v>
      </c>
      <c r="X272">
        <v>120</v>
      </c>
      <c r="Y272">
        <v>-146</v>
      </c>
      <c r="Z272" t="s">
        <v>52</v>
      </c>
      <c r="AA272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194069890</v>
      </c>
      <c r="AB272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194069890</v>
      </c>
      <c r="AC272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0</v>
      </c>
      <c r="AD272" s="5">
        <f>VALUE(FIXED((SLEP[[#This Row],[EjecutadoCLP]]/SLEP[[#This Row],[MontoCLP]]),4,TRUE))</f>
        <v>1</v>
      </c>
      <c r="AE272" s="1">
        <f>IF(SLEP[[#This Row],[Termino]]=0,DATE(1992,10,11),SLEP[[#This Row],[Termino]]-SLEP[[#This Row],[Días de vigencia]])</f>
        <v>33768</v>
      </c>
      <c r="AF272" s="1">
        <f>IF(SLEP[[#This Row],[Días restantes]]&lt;1,DATE(1992,10,11),DATE(2025,8,8)+SLEP[[#This Row],[Días restantes]])</f>
        <v>33888</v>
      </c>
      <c r="AG272">
        <f ca="1">IF(SLEP[[#This Row],[Termino]]=0,0,SLEP[[#This Row],[Termino]]-TODAY())</f>
        <v>-12071</v>
      </c>
      <c r="AH272" s="7" t="str">
        <f ca="1">IF(SLEP[[#This Row],[Dias]]&gt;0,"Vigente","Vencido")</f>
        <v>Vencido</v>
      </c>
      <c r="AI272" t="str">
        <f>_xlfn.XLOOKUP(SLEP[[#This Row],[Source.Name]],Tabla3[Nombre archivo],Tabla3[BASESLEP],"N/A",0,1)</f>
        <v>Andalién Sur</v>
      </c>
      <c r="AJ272" t="s">
        <v>1460</v>
      </c>
    </row>
    <row r="273" spans="1:36" x14ac:dyDescent="0.3">
      <c r="A273" t="s">
        <v>265</v>
      </c>
      <c r="B273" t="s">
        <v>1280</v>
      </c>
      <c r="C273" t="s">
        <v>1281</v>
      </c>
      <c r="D273" t="s">
        <v>1282</v>
      </c>
      <c r="E273" t="s">
        <v>1011</v>
      </c>
      <c r="F273" t="s">
        <v>1012</v>
      </c>
      <c r="G273" t="s">
        <v>44</v>
      </c>
      <c r="H273" t="s">
        <v>45</v>
      </c>
      <c r="I273" t="s">
        <v>60</v>
      </c>
      <c r="J273" t="s">
        <v>271</v>
      </c>
      <c r="K273" t="s">
        <v>48</v>
      </c>
      <c r="L273" s="3">
        <v>208105344</v>
      </c>
      <c r="M273" s="4">
        <v>247645367</v>
      </c>
      <c r="N273" s="4">
        <v>-39540023</v>
      </c>
      <c r="O273" t="s">
        <v>1283</v>
      </c>
      <c r="P273" t="s">
        <v>1284</v>
      </c>
      <c r="Q273" t="s">
        <v>51</v>
      </c>
      <c r="R273">
        <v>3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365</v>
      </c>
      <c r="Y273">
        <v>-1</v>
      </c>
      <c r="Z273" t="s">
        <v>52</v>
      </c>
      <c r="AA273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208105344</v>
      </c>
      <c r="AB273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247645367</v>
      </c>
      <c r="AC273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-39540023</v>
      </c>
      <c r="AD273" s="5">
        <f>VALUE(FIXED((SLEP[[#This Row],[EjecutadoCLP]]/SLEP[[#This Row],[MontoCLP]]),4,TRUE))</f>
        <v>1.19</v>
      </c>
      <c r="AE273" s="1">
        <f>IF(SLEP[[#This Row],[Termino]]=0,DATE(1992,10,11),SLEP[[#This Row],[Termino]]-SLEP[[#This Row],[Días de vigencia]])</f>
        <v>33523</v>
      </c>
      <c r="AF273" s="1">
        <f>IF(SLEP[[#This Row],[Días restantes]]&lt;1,DATE(1992,10,11),DATE(2025,8,8)+SLEP[[#This Row],[Días restantes]])</f>
        <v>33888</v>
      </c>
      <c r="AG273">
        <f ca="1">IF(SLEP[[#This Row],[Termino]]=0,0,SLEP[[#This Row],[Termino]]-TODAY())</f>
        <v>-12071</v>
      </c>
      <c r="AH273" s="7" t="str">
        <f ca="1">IF(SLEP[[#This Row],[Dias]]&gt;0,"Vigente","Vencido")</f>
        <v>Vencido</v>
      </c>
      <c r="AI273" t="str">
        <f>_xlfn.XLOOKUP(SLEP[[#This Row],[Source.Name]],Tabla3[Nombre archivo],Tabla3[BASESLEP],"N/A",0,1)</f>
        <v>Andalién Sur</v>
      </c>
      <c r="AJ273" t="s">
        <v>1466</v>
      </c>
    </row>
    <row r="274" spans="1:36" x14ac:dyDescent="0.3">
      <c r="A274" t="s">
        <v>265</v>
      </c>
      <c r="B274" t="s">
        <v>1286</v>
      </c>
      <c r="C274" t="s">
        <v>1287</v>
      </c>
      <c r="D274" t="s">
        <v>1288</v>
      </c>
      <c r="E274" t="s">
        <v>780</v>
      </c>
      <c r="F274" t="s">
        <v>781</v>
      </c>
      <c r="G274" t="s">
        <v>44</v>
      </c>
      <c r="H274" t="s">
        <v>45</v>
      </c>
      <c r="I274" t="s">
        <v>60</v>
      </c>
      <c r="J274" t="s">
        <v>271</v>
      </c>
      <c r="K274" t="s">
        <v>48</v>
      </c>
      <c r="L274" s="3">
        <v>40000000</v>
      </c>
      <c r="M274" s="4">
        <v>52000000</v>
      </c>
      <c r="N274" s="4">
        <v>-12000000</v>
      </c>
      <c r="O274" t="s">
        <v>1289</v>
      </c>
      <c r="P274" t="s">
        <v>1068</v>
      </c>
      <c r="Q274" t="s">
        <v>51</v>
      </c>
      <c r="R274">
        <v>0</v>
      </c>
      <c r="S274">
        <v>0</v>
      </c>
      <c r="T274">
        <v>1</v>
      </c>
      <c r="U274">
        <v>0</v>
      </c>
      <c r="V274">
        <v>0</v>
      </c>
      <c r="W274">
        <v>0</v>
      </c>
      <c r="X274">
        <v>491</v>
      </c>
      <c r="Y274">
        <v>-1</v>
      </c>
      <c r="Z274" t="s">
        <v>52</v>
      </c>
      <c r="AA274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40000000</v>
      </c>
      <c r="AB274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52000000</v>
      </c>
      <c r="AC274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-12000000</v>
      </c>
      <c r="AD274" s="5">
        <f>VALUE(FIXED((SLEP[[#This Row],[EjecutadoCLP]]/SLEP[[#This Row],[MontoCLP]]),4,TRUE))</f>
        <v>1.3</v>
      </c>
      <c r="AE274" s="1">
        <f>IF(SLEP[[#This Row],[Termino]]=0,DATE(1992,10,11),SLEP[[#This Row],[Termino]]-SLEP[[#This Row],[Días de vigencia]])</f>
        <v>33397</v>
      </c>
      <c r="AF274" s="1">
        <f>IF(SLEP[[#This Row],[Días restantes]]&lt;1,DATE(1992,10,11),DATE(2025,8,8)+SLEP[[#This Row],[Días restantes]])</f>
        <v>33888</v>
      </c>
      <c r="AG274">
        <f ca="1">IF(SLEP[[#This Row],[Termino]]=0,0,SLEP[[#This Row],[Termino]]-TODAY())</f>
        <v>-12071</v>
      </c>
      <c r="AH274" s="7" t="str">
        <f ca="1">IF(SLEP[[#This Row],[Dias]]&gt;0,"Vigente","Vencido")</f>
        <v>Vencido</v>
      </c>
      <c r="AI274" t="str">
        <f>_xlfn.XLOOKUP(SLEP[[#This Row],[Source.Name]],Tabla3[Nombre archivo],Tabla3[BASESLEP],"N/A",0,1)</f>
        <v>Andalién Sur</v>
      </c>
      <c r="AJ274" t="s">
        <v>1470</v>
      </c>
    </row>
    <row r="275" spans="1:36" x14ac:dyDescent="0.3">
      <c r="A275" t="s">
        <v>265</v>
      </c>
      <c r="B275" t="s">
        <v>1291</v>
      </c>
      <c r="C275" t="s">
        <v>1292</v>
      </c>
      <c r="D275" t="s">
        <v>1293</v>
      </c>
      <c r="E275" t="s">
        <v>1208</v>
      </c>
      <c r="F275" t="s">
        <v>1209</v>
      </c>
      <c r="G275" t="s">
        <v>74</v>
      </c>
      <c r="H275" t="s">
        <v>178</v>
      </c>
      <c r="I275" t="s">
        <v>560</v>
      </c>
      <c r="J275" t="s">
        <v>271</v>
      </c>
      <c r="K275" t="s">
        <v>48</v>
      </c>
      <c r="L275" s="3">
        <v>14850000</v>
      </c>
      <c r="M275" s="4">
        <v>17671500</v>
      </c>
      <c r="N275" s="4">
        <v>-2821500</v>
      </c>
      <c r="O275" t="s">
        <v>1289</v>
      </c>
      <c r="P275" t="s">
        <v>984</v>
      </c>
      <c r="Q275" t="s">
        <v>51</v>
      </c>
      <c r="R275">
        <v>4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127</v>
      </c>
      <c r="Y275">
        <v>-163</v>
      </c>
      <c r="Z275" t="s">
        <v>52</v>
      </c>
      <c r="AA275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14850000</v>
      </c>
      <c r="AB275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17671500</v>
      </c>
      <c r="AC275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-2821500</v>
      </c>
      <c r="AD275" s="5">
        <f>VALUE(FIXED((SLEP[[#This Row],[EjecutadoCLP]]/SLEP[[#This Row],[MontoCLP]]),4,TRUE))</f>
        <v>1.19</v>
      </c>
      <c r="AE275" s="1">
        <f>IF(SLEP[[#This Row],[Termino]]=0,DATE(1992,10,11),SLEP[[#This Row],[Termino]]-SLEP[[#This Row],[Días de vigencia]])</f>
        <v>33761</v>
      </c>
      <c r="AF275" s="1">
        <f>IF(SLEP[[#This Row],[Días restantes]]&lt;1,DATE(1992,10,11),DATE(2025,8,8)+SLEP[[#This Row],[Días restantes]])</f>
        <v>33888</v>
      </c>
      <c r="AG275">
        <f ca="1">IF(SLEP[[#This Row],[Termino]]=0,0,SLEP[[#This Row],[Termino]]-TODAY())</f>
        <v>-12071</v>
      </c>
      <c r="AH275" s="7" t="str">
        <f ca="1">IF(SLEP[[#This Row],[Dias]]&gt;0,"Vigente","Vencido")</f>
        <v>Vencido</v>
      </c>
      <c r="AI275" t="str">
        <f>_xlfn.XLOOKUP(SLEP[[#This Row],[Source.Name]],Tabla3[Nombre archivo],Tabla3[BASESLEP],"N/A",0,1)</f>
        <v>Andalién Sur</v>
      </c>
      <c r="AJ275" t="s">
        <v>1476</v>
      </c>
    </row>
    <row r="276" spans="1:36" x14ac:dyDescent="0.3">
      <c r="A276" t="s">
        <v>265</v>
      </c>
      <c r="B276" t="s">
        <v>1295</v>
      </c>
      <c r="C276" t="s">
        <v>1296</v>
      </c>
      <c r="D276" t="s">
        <v>1297</v>
      </c>
      <c r="E276" t="s">
        <v>1298</v>
      </c>
      <c r="F276" t="s">
        <v>1299</v>
      </c>
      <c r="G276" t="s">
        <v>74</v>
      </c>
      <c r="H276" t="s">
        <v>45</v>
      </c>
      <c r="I276" t="s">
        <v>60</v>
      </c>
      <c r="J276" t="s">
        <v>271</v>
      </c>
      <c r="K276" t="s">
        <v>48</v>
      </c>
      <c r="L276" s="3">
        <v>14000000</v>
      </c>
      <c r="M276" s="4">
        <v>16660000</v>
      </c>
      <c r="N276" s="4">
        <v>-2660000</v>
      </c>
      <c r="O276" t="s">
        <v>1283</v>
      </c>
      <c r="P276" t="s">
        <v>1242</v>
      </c>
      <c r="Q276" t="s">
        <v>51</v>
      </c>
      <c r="R276">
        <v>1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47</v>
      </c>
      <c r="Y276">
        <v>-257</v>
      </c>
      <c r="Z276" t="s">
        <v>52</v>
      </c>
      <c r="AA276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14000000</v>
      </c>
      <c r="AB276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16660000</v>
      </c>
      <c r="AC276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-2660000</v>
      </c>
      <c r="AD276" s="5">
        <f>VALUE(FIXED((SLEP[[#This Row],[EjecutadoCLP]]/SLEP[[#This Row],[MontoCLP]]),4,TRUE))</f>
        <v>1.19</v>
      </c>
      <c r="AE276" s="1">
        <f>IF(SLEP[[#This Row],[Termino]]=0,DATE(1992,10,11),SLEP[[#This Row],[Termino]]-SLEP[[#This Row],[Días de vigencia]])</f>
        <v>33841</v>
      </c>
      <c r="AF276" s="1">
        <f>IF(SLEP[[#This Row],[Días restantes]]&lt;1,DATE(1992,10,11),DATE(2025,8,8)+SLEP[[#This Row],[Días restantes]])</f>
        <v>33888</v>
      </c>
      <c r="AG276">
        <f ca="1">IF(SLEP[[#This Row],[Termino]]=0,0,SLEP[[#This Row],[Termino]]-TODAY())</f>
        <v>-12071</v>
      </c>
      <c r="AH276" s="7" t="str">
        <f ca="1">IF(SLEP[[#This Row],[Dias]]&gt;0,"Vigente","Vencido")</f>
        <v>Vencido</v>
      </c>
      <c r="AI276" t="str">
        <f>_xlfn.XLOOKUP(SLEP[[#This Row],[Source.Name]],Tabla3[Nombre archivo],Tabla3[BASESLEP],"N/A",0,1)</f>
        <v>Andalién Sur</v>
      </c>
      <c r="AJ276" t="s">
        <v>1479</v>
      </c>
    </row>
    <row r="277" spans="1:36" x14ac:dyDescent="0.3">
      <c r="A277" t="s">
        <v>265</v>
      </c>
      <c r="B277" t="s">
        <v>1301</v>
      </c>
      <c r="C277" t="s">
        <v>854</v>
      </c>
      <c r="D277" t="s">
        <v>1302</v>
      </c>
      <c r="E277" t="s">
        <v>585</v>
      </c>
      <c r="F277" t="s">
        <v>586</v>
      </c>
      <c r="G277" t="s">
        <v>74</v>
      </c>
      <c r="H277" t="s">
        <v>178</v>
      </c>
      <c r="I277" t="s">
        <v>207</v>
      </c>
      <c r="J277" t="s">
        <v>271</v>
      </c>
      <c r="K277" t="s">
        <v>48</v>
      </c>
      <c r="L277" s="3">
        <v>671411</v>
      </c>
      <c r="M277" s="4">
        <v>271266156</v>
      </c>
      <c r="N277" s="4">
        <v>-270594745</v>
      </c>
      <c r="O277" t="s">
        <v>1303</v>
      </c>
      <c r="P277" t="s">
        <v>1257</v>
      </c>
      <c r="Q277" t="s">
        <v>51</v>
      </c>
      <c r="R277">
        <v>17</v>
      </c>
      <c r="S277">
        <v>0</v>
      </c>
      <c r="T277">
        <v>1</v>
      </c>
      <c r="U277">
        <v>0</v>
      </c>
      <c r="V277">
        <v>0</v>
      </c>
      <c r="W277">
        <v>0</v>
      </c>
      <c r="X277">
        <v>139</v>
      </c>
      <c r="Y277">
        <v>-167</v>
      </c>
      <c r="Z277" t="s">
        <v>65</v>
      </c>
      <c r="AA277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671411</v>
      </c>
      <c r="AB277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271266156</v>
      </c>
      <c r="AC277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-270594745</v>
      </c>
      <c r="AD277" s="5">
        <f>VALUE(FIXED((SLEP[[#This Row],[EjecutadoCLP]]/SLEP[[#This Row],[MontoCLP]]),4,TRUE))</f>
        <v>404.024</v>
      </c>
      <c r="AE277" s="1">
        <f>IF(SLEP[[#This Row],[Termino]]=0,DATE(1992,10,11),SLEP[[#This Row],[Termino]]-SLEP[[#This Row],[Días de vigencia]])</f>
        <v>33749</v>
      </c>
      <c r="AF277" s="1">
        <f>IF(SLEP[[#This Row],[Días restantes]]&lt;1,DATE(1992,10,11),DATE(2025,8,8)+SLEP[[#This Row],[Días restantes]])</f>
        <v>33888</v>
      </c>
      <c r="AG277">
        <f ca="1">IF(SLEP[[#This Row],[Termino]]=0,0,SLEP[[#This Row],[Termino]]-TODAY())</f>
        <v>-12071</v>
      </c>
      <c r="AH277" s="7" t="str">
        <f ca="1">IF(SLEP[[#This Row],[Dias]]&gt;0,"Vigente","Vencido")</f>
        <v>Vencido</v>
      </c>
      <c r="AI277" t="str">
        <f>_xlfn.XLOOKUP(SLEP[[#This Row],[Source.Name]],Tabla3[Nombre archivo],Tabla3[BASESLEP],"N/A",0,1)</f>
        <v>Andalién Sur</v>
      </c>
      <c r="AJ277" t="s">
        <v>1486</v>
      </c>
    </row>
    <row r="278" spans="1:36" x14ac:dyDescent="0.3">
      <c r="A278" t="s">
        <v>265</v>
      </c>
      <c r="B278" t="s">
        <v>1305</v>
      </c>
      <c r="C278" t="s">
        <v>1306</v>
      </c>
      <c r="D278" t="s">
        <v>1307</v>
      </c>
      <c r="E278" t="s">
        <v>1308</v>
      </c>
      <c r="F278" t="s">
        <v>1309</v>
      </c>
      <c r="G278" t="s">
        <v>74</v>
      </c>
      <c r="H278" t="s">
        <v>178</v>
      </c>
      <c r="I278" t="s">
        <v>1310</v>
      </c>
      <c r="J278" t="s">
        <v>271</v>
      </c>
      <c r="K278" t="s">
        <v>48</v>
      </c>
      <c r="L278" s="3">
        <v>4914000</v>
      </c>
      <c r="M278" s="4">
        <v>5847660</v>
      </c>
      <c r="N278" s="4">
        <v>-933660</v>
      </c>
      <c r="O278" t="s">
        <v>1303</v>
      </c>
      <c r="P278" t="s">
        <v>1311</v>
      </c>
      <c r="Q278" t="s">
        <v>51</v>
      </c>
      <c r="R278">
        <v>2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54</v>
      </c>
      <c r="Y278">
        <v>-252</v>
      </c>
      <c r="Z278" t="s">
        <v>52</v>
      </c>
      <c r="AA278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4914000</v>
      </c>
      <c r="AB278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5847660</v>
      </c>
      <c r="AC278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-933660</v>
      </c>
      <c r="AD278" s="5">
        <f>VALUE(FIXED((SLEP[[#This Row],[EjecutadoCLP]]/SLEP[[#This Row],[MontoCLP]]),4,TRUE))</f>
        <v>1.19</v>
      </c>
      <c r="AE278" s="1">
        <f>IF(SLEP[[#This Row],[Termino]]=0,DATE(1992,10,11),SLEP[[#This Row],[Termino]]-SLEP[[#This Row],[Días de vigencia]])</f>
        <v>33834</v>
      </c>
      <c r="AF278" s="1">
        <f>IF(SLEP[[#This Row],[Días restantes]]&lt;1,DATE(1992,10,11),DATE(2025,8,8)+SLEP[[#This Row],[Días restantes]])</f>
        <v>33888</v>
      </c>
      <c r="AG278">
        <f ca="1">IF(SLEP[[#This Row],[Termino]]=0,0,SLEP[[#This Row],[Termino]]-TODAY())</f>
        <v>-12071</v>
      </c>
      <c r="AH278" s="7" t="str">
        <f ca="1">IF(SLEP[[#This Row],[Dias]]&gt;0,"Vigente","Vencido")</f>
        <v>Vencido</v>
      </c>
      <c r="AI278" t="str">
        <f>_xlfn.XLOOKUP(SLEP[[#This Row],[Source.Name]],Tabla3[Nombre archivo],Tabla3[BASESLEP],"N/A",0,1)</f>
        <v>Andalién Sur</v>
      </c>
      <c r="AJ278" t="s">
        <v>1491</v>
      </c>
    </row>
    <row r="279" spans="1:36" x14ac:dyDescent="0.3">
      <c r="A279" t="s">
        <v>265</v>
      </c>
      <c r="B279" t="s">
        <v>1313</v>
      </c>
      <c r="C279" t="s">
        <v>1314</v>
      </c>
      <c r="D279" t="s">
        <v>1315</v>
      </c>
      <c r="E279" t="s">
        <v>165</v>
      </c>
      <c r="F279" t="s">
        <v>166</v>
      </c>
      <c r="G279" t="s">
        <v>44</v>
      </c>
      <c r="H279" t="s">
        <v>45</v>
      </c>
      <c r="I279" t="s">
        <v>60</v>
      </c>
      <c r="J279" t="s">
        <v>271</v>
      </c>
      <c r="K279" t="s">
        <v>48</v>
      </c>
      <c r="L279" s="3">
        <v>85000</v>
      </c>
      <c r="M279" s="4">
        <v>22445000</v>
      </c>
      <c r="N279" s="4">
        <v>-22360000</v>
      </c>
      <c r="O279" t="s">
        <v>1316</v>
      </c>
      <c r="P279" t="s">
        <v>1192</v>
      </c>
      <c r="Q279" t="s">
        <v>51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139</v>
      </c>
      <c r="Y279">
        <v>-173</v>
      </c>
      <c r="Z279" t="s">
        <v>52</v>
      </c>
      <c r="AA279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85000</v>
      </c>
      <c r="AB279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22445000</v>
      </c>
      <c r="AC279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-22360000</v>
      </c>
      <c r="AD279" s="5">
        <f>VALUE(FIXED((SLEP[[#This Row],[EjecutadoCLP]]/SLEP[[#This Row],[MontoCLP]]),4,TRUE))</f>
        <v>264.05880000000002</v>
      </c>
      <c r="AE279" s="1">
        <f>IF(SLEP[[#This Row],[Termino]]=0,DATE(1992,10,11),SLEP[[#This Row],[Termino]]-SLEP[[#This Row],[Días de vigencia]])</f>
        <v>33749</v>
      </c>
      <c r="AF279" s="1">
        <f>IF(SLEP[[#This Row],[Días restantes]]&lt;1,DATE(1992,10,11),DATE(2025,8,8)+SLEP[[#This Row],[Días restantes]])</f>
        <v>33888</v>
      </c>
      <c r="AG279">
        <f ca="1">IF(SLEP[[#This Row],[Termino]]=0,0,SLEP[[#This Row],[Termino]]-TODAY())</f>
        <v>-12071</v>
      </c>
      <c r="AH279" s="7" t="str">
        <f ca="1">IF(SLEP[[#This Row],[Dias]]&gt;0,"Vigente","Vencido")</f>
        <v>Vencido</v>
      </c>
      <c r="AI279" t="str">
        <f>_xlfn.XLOOKUP(SLEP[[#This Row],[Source.Name]],Tabla3[Nombre archivo],Tabla3[BASESLEP],"N/A",0,1)</f>
        <v>Andalién Sur</v>
      </c>
      <c r="AJ279" t="s">
        <v>1497</v>
      </c>
    </row>
    <row r="280" spans="1:36" x14ac:dyDescent="0.3">
      <c r="A280" t="s">
        <v>265</v>
      </c>
      <c r="B280" t="s">
        <v>1318</v>
      </c>
      <c r="C280" t="s">
        <v>1319</v>
      </c>
      <c r="D280" t="s">
        <v>1320</v>
      </c>
      <c r="E280" t="s">
        <v>1321</v>
      </c>
      <c r="F280" t="s">
        <v>1322</v>
      </c>
      <c r="G280" t="s">
        <v>74</v>
      </c>
      <c r="H280" t="s">
        <v>178</v>
      </c>
      <c r="I280" t="s">
        <v>533</v>
      </c>
      <c r="J280" t="s">
        <v>271</v>
      </c>
      <c r="K280" t="s">
        <v>48</v>
      </c>
      <c r="L280" s="3">
        <v>112000000</v>
      </c>
      <c r="M280" s="4">
        <v>133280000</v>
      </c>
      <c r="N280" s="4">
        <v>-21280000</v>
      </c>
      <c r="O280" t="s">
        <v>1311</v>
      </c>
      <c r="P280" t="s">
        <v>1323</v>
      </c>
      <c r="Q280" t="s">
        <v>51</v>
      </c>
      <c r="R280">
        <v>0</v>
      </c>
      <c r="S280">
        <v>0</v>
      </c>
      <c r="T280">
        <v>1</v>
      </c>
      <c r="U280">
        <v>0</v>
      </c>
      <c r="V280">
        <v>0</v>
      </c>
      <c r="W280">
        <v>0</v>
      </c>
      <c r="X280">
        <v>34</v>
      </c>
      <c r="Y280">
        <v>-279</v>
      </c>
      <c r="Z280" t="s">
        <v>65</v>
      </c>
      <c r="AA280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112000000</v>
      </c>
      <c r="AB280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133280000</v>
      </c>
      <c r="AC280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-21280000</v>
      </c>
      <c r="AD280" s="5">
        <f>VALUE(FIXED((SLEP[[#This Row],[EjecutadoCLP]]/SLEP[[#This Row],[MontoCLP]]),4,TRUE))</f>
        <v>1.19</v>
      </c>
      <c r="AE280" s="1">
        <f>IF(SLEP[[#This Row],[Termino]]=0,DATE(1992,10,11),SLEP[[#This Row],[Termino]]-SLEP[[#This Row],[Días de vigencia]])</f>
        <v>33854</v>
      </c>
      <c r="AF280" s="1">
        <f>IF(SLEP[[#This Row],[Días restantes]]&lt;1,DATE(1992,10,11),DATE(2025,8,8)+SLEP[[#This Row],[Días restantes]])</f>
        <v>33888</v>
      </c>
      <c r="AG280">
        <f ca="1">IF(SLEP[[#This Row],[Termino]]=0,0,SLEP[[#This Row],[Termino]]-TODAY())</f>
        <v>-12071</v>
      </c>
      <c r="AH280" s="7" t="str">
        <f ca="1">IF(SLEP[[#This Row],[Dias]]&gt;0,"Vigente","Vencido")</f>
        <v>Vencido</v>
      </c>
      <c r="AI280" t="str">
        <f>_xlfn.XLOOKUP(SLEP[[#This Row],[Source.Name]],Tabla3[Nombre archivo],Tabla3[BASESLEP],"N/A",0,1)</f>
        <v>Andalién Sur</v>
      </c>
      <c r="AJ280" t="s">
        <v>1501</v>
      </c>
    </row>
    <row r="281" spans="1:36" x14ac:dyDescent="0.3">
      <c r="A281" t="s">
        <v>265</v>
      </c>
      <c r="B281" t="s">
        <v>1325</v>
      </c>
      <c r="C281" t="s">
        <v>1326</v>
      </c>
      <c r="D281" t="s">
        <v>1327</v>
      </c>
      <c r="E281" t="s">
        <v>1328</v>
      </c>
      <c r="F281" t="s">
        <v>1329</v>
      </c>
      <c r="G281" t="s">
        <v>74</v>
      </c>
      <c r="H281" t="s">
        <v>178</v>
      </c>
      <c r="I281" t="s">
        <v>533</v>
      </c>
      <c r="J281" t="s">
        <v>271</v>
      </c>
      <c r="K281" t="s">
        <v>48</v>
      </c>
      <c r="L281" s="3">
        <v>4020000</v>
      </c>
      <c r="M281" s="4">
        <v>4783800</v>
      </c>
      <c r="N281" s="4">
        <v>-763800</v>
      </c>
      <c r="O281" t="s">
        <v>1251</v>
      </c>
      <c r="P281" t="s">
        <v>1311</v>
      </c>
      <c r="Q281" t="s">
        <v>51</v>
      </c>
      <c r="R281">
        <v>1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2</v>
      </c>
      <c r="Y281">
        <v>-313</v>
      </c>
      <c r="Z281" t="s">
        <v>52</v>
      </c>
      <c r="AA281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4020000</v>
      </c>
      <c r="AB281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4783800</v>
      </c>
      <c r="AC281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-763800</v>
      </c>
      <c r="AD281" s="5">
        <f>VALUE(FIXED((SLEP[[#This Row],[EjecutadoCLP]]/SLEP[[#This Row],[MontoCLP]]),4,TRUE))</f>
        <v>1.19</v>
      </c>
      <c r="AE281" s="1">
        <f>IF(SLEP[[#This Row],[Termino]]=0,DATE(1992,10,11),SLEP[[#This Row],[Termino]]-SLEP[[#This Row],[Días de vigencia]])</f>
        <v>33886</v>
      </c>
      <c r="AF281" s="1">
        <f>IF(SLEP[[#This Row],[Días restantes]]&lt;1,DATE(1992,10,11),DATE(2025,8,8)+SLEP[[#This Row],[Días restantes]])</f>
        <v>33888</v>
      </c>
      <c r="AG281">
        <f ca="1">IF(SLEP[[#This Row],[Termino]]=0,0,SLEP[[#This Row],[Termino]]-TODAY())</f>
        <v>-12071</v>
      </c>
      <c r="AH281" s="7" t="str">
        <f ca="1">IF(SLEP[[#This Row],[Dias]]&gt;0,"Vigente","Vencido")</f>
        <v>Vencido</v>
      </c>
      <c r="AI281" t="str">
        <f>_xlfn.XLOOKUP(SLEP[[#This Row],[Source.Name]],Tabla3[Nombre archivo],Tabla3[BASESLEP],"N/A",0,1)</f>
        <v>Andalién Sur</v>
      </c>
      <c r="AJ281" t="s">
        <v>1505</v>
      </c>
    </row>
    <row r="282" spans="1:36" x14ac:dyDescent="0.3">
      <c r="A282" t="s">
        <v>265</v>
      </c>
      <c r="B282" t="s">
        <v>1331</v>
      </c>
      <c r="C282" t="s">
        <v>1332</v>
      </c>
      <c r="D282" t="s">
        <v>1333</v>
      </c>
      <c r="E282" t="s">
        <v>1334</v>
      </c>
      <c r="F282" t="s">
        <v>1335</v>
      </c>
      <c r="G282" t="s">
        <v>44</v>
      </c>
      <c r="H282" t="s">
        <v>178</v>
      </c>
      <c r="I282" t="s">
        <v>533</v>
      </c>
      <c r="J282" t="s">
        <v>271</v>
      </c>
      <c r="K282" t="s">
        <v>48</v>
      </c>
      <c r="L282" s="3">
        <v>4500000</v>
      </c>
      <c r="M282" s="4">
        <v>5203989</v>
      </c>
      <c r="N282" s="4">
        <v>-703989</v>
      </c>
      <c r="O282" t="s">
        <v>1257</v>
      </c>
      <c r="P282" t="s">
        <v>1223</v>
      </c>
      <c r="Q282" t="s">
        <v>51</v>
      </c>
      <c r="R282">
        <v>2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50</v>
      </c>
      <c r="Y282">
        <v>-270</v>
      </c>
      <c r="Z282" t="s">
        <v>52</v>
      </c>
      <c r="AA282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4500000</v>
      </c>
      <c r="AB282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5203989</v>
      </c>
      <c r="AC282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-703989</v>
      </c>
      <c r="AD282" s="5">
        <f>VALUE(FIXED((SLEP[[#This Row],[EjecutadoCLP]]/SLEP[[#This Row],[MontoCLP]]),4,TRUE))</f>
        <v>1.1564000000000001</v>
      </c>
      <c r="AE282" s="1">
        <f>IF(SLEP[[#This Row],[Termino]]=0,DATE(1992,10,11),SLEP[[#This Row],[Termino]]-SLEP[[#This Row],[Días de vigencia]])</f>
        <v>33838</v>
      </c>
      <c r="AF282" s="1">
        <f>IF(SLEP[[#This Row],[Días restantes]]&lt;1,DATE(1992,10,11),DATE(2025,8,8)+SLEP[[#This Row],[Días restantes]])</f>
        <v>33888</v>
      </c>
      <c r="AG282">
        <f ca="1">IF(SLEP[[#This Row],[Termino]]=0,0,SLEP[[#This Row],[Termino]]-TODAY())</f>
        <v>-12071</v>
      </c>
      <c r="AH282" s="7" t="str">
        <f ca="1">IF(SLEP[[#This Row],[Dias]]&gt;0,"Vigente","Vencido")</f>
        <v>Vencido</v>
      </c>
      <c r="AI282" t="str">
        <f>_xlfn.XLOOKUP(SLEP[[#This Row],[Source.Name]],Tabla3[Nombre archivo],Tabla3[BASESLEP],"N/A",0,1)</f>
        <v>Andalién Sur</v>
      </c>
      <c r="AJ282" t="s">
        <v>1510</v>
      </c>
    </row>
    <row r="283" spans="1:36" x14ac:dyDescent="0.3">
      <c r="A283" t="s">
        <v>265</v>
      </c>
      <c r="B283" t="s">
        <v>1337</v>
      </c>
      <c r="C283" t="s">
        <v>1009</v>
      </c>
      <c r="D283" t="s">
        <v>1338</v>
      </c>
      <c r="E283" t="s">
        <v>382</v>
      </c>
      <c r="F283" t="s">
        <v>383</v>
      </c>
      <c r="G283" t="s">
        <v>44</v>
      </c>
      <c r="H283" t="s">
        <v>178</v>
      </c>
      <c r="I283" t="s">
        <v>533</v>
      </c>
      <c r="J283" t="s">
        <v>271</v>
      </c>
      <c r="K283" t="s">
        <v>48</v>
      </c>
      <c r="L283" s="3">
        <v>10679577</v>
      </c>
      <c r="M283" s="4">
        <v>217190595</v>
      </c>
      <c r="N283" s="4">
        <v>-206511018</v>
      </c>
      <c r="O283" t="s">
        <v>1217</v>
      </c>
      <c r="P283" t="s">
        <v>1068</v>
      </c>
      <c r="Q283" t="s">
        <v>51</v>
      </c>
      <c r="R283">
        <v>46</v>
      </c>
      <c r="S283">
        <v>0</v>
      </c>
      <c r="T283">
        <v>1</v>
      </c>
      <c r="U283">
        <v>0</v>
      </c>
      <c r="V283">
        <v>0</v>
      </c>
      <c r="W283">
        <v>0</v>
      </c>
      <c r="X283">
        <v>532</v>
      </c>
      <c r="Y283">
        <v>-1</v>
      </c>
      <c r="Z283" t="s">
        <v>52</v>
      </c>
      <c r="AA283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10679577</v>
      </c>
      <c r="AB283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217190595</v>
      </c>
      <c r="AC283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-206511018</v>
      </c>
      <c r="AD283" s="5">
        <f>VALUE(FIXED((SLEP[[#This Row],[EjecutadoCLP]]/SLEP[[#This Row],[MontoCLP]]),4,TRUE))</f>
        <v>20.337</v>
      </c>
      <c r="AE283" s="1">
        <f>IF(SLEP[[#This Row],[Termino]]=0,DATE(1992,10,11),SLEP[[#This Row],[Termino]]-SLEP[[#This Row],[Días de vigencia]])</f>
        <v>33356</v>
      </c>
      <c r="AF283" s="1">
        <f>IF(SLEP[[#This Row],[Días restantes]]&lt;1,DATE(1992,10,11),DATE(2025,8,8)+SLEP[[#This Row],[Días restantes]])</f>
        <v>33888</v>
      </c>
      <c r="AG283">
        <f ca="1">IF(SLEP[[#This Row],[Termino]]=0,0,SLEP[[#This Row],[Termino]]-TODAY())</f>
        <v>-12071</v>
      </c>
      <c r="AH283" s="7" t="str">
        <f ca="1">IF(SLEP[[#This Row],[Dias]]&gt;0,"Vigente","Vencido")</f>
        <v>Vencido</v>
      </c>
      <c r="AI283" t="str">
        <f>_xlfn.XLOOKUP(SLEP[[#This Row],[Source.Name]],Tabla3[Nombre archivo],Tabla3[BASESLEP],"N/A",0,1)</f>
        <v>Andalién Sur</v>
      </c>
      <c r="AJ283" t="s">
        <v>1515</v>
      </c>
    </row>
    <row r="284" spans="1:36" x14ac:dyDescent="0.3">
      <c r="A284" t="s">
        <v>265</v>
      </c>
      <c r="B284" t="s">
        <v>1340</v>
      </c>
      <c r="C284" t="s">
        <v>1341</v>
      </c>
      <c r="D284" t="s">
        <v>1342</v>
      </c>
      <c r="E284" t="s">
        <v>1343</v>
      </c>
      <c r="F284" t="s">
        <v>1344</v>
      </c>
      <c r="G284" t="s">
        <v>44</v>
      </c>
      <c r="H284" t="s">
        <v>45</v>
      </c>
      <c r="I284" t="s">
        <v>188</v>
      </c>
      <c r="J284" t="s">
        <v>271</v>
      </c>
      <c r="K284" t="s">
        <v>48</v>
      </c>
      <c r="L284" s="3">
        <v>954427</v>
      </c>
      <c r="M284" s="4">
        <v>78734480</v>
      </c>
      <c r="N284" s="4">
        <v>-77780053</v>
      </c>
      <c r="O284" t="s">
        <v>1345</v>
      </c>
      <c r="P284" t="s">
        <v>1269</v>
      </c>
      <c r="Q284" t="s">
        <v>51</v>
      </c>
      <c r="R284">
        <v>12</v>
      </c>
      <c r="S284">
        <v>0</v>
      </c>
      <c r="T284">
        <v>1</v>
      </c>
      <c r="U284">
        <v>0</v>
      </c>
      <c r="V284">
        <v>0</v>
      </c>
      <c r="W284">
        <v>0</v>
      </c>
      <c r="X284">
        <v>183</v>
      </c>
      <c r="Y284">
        <v>-164</v>
      </c>
      <c r="Z284" t="s">
        <v>65</v>
      </c>
      <c r="AA284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954427</v>
      </c>
      <c r="AB284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78734480</v>
      </c>
      <c r="AC284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-77780053</v>
      </c>
      <c r="AD284" s="5">
        <f>VALUE(FIXED((SLEP[[#This Row],[EjecutadoCLP]]/SLEP[[#This Row],[MontoCLP]]),4,TRUE))</f>
        <v>82.494</v>
      </c>
      <c r="AE284" s="1">
        <f>IF(SLEP[[#This Row],[Termino]]=0,DATE(1992,10,11),SLEP[[#This Row],[Termino]]-SLEP[[#This Row],[Días de vigencia]])</f>
        <v>33705</v>
      </c>
      <c r="AF284" s="1">
        <f>IF(SLEP[[#This Row],[Días restantes]]&lt;1,DATE(1992,10,11),DATE(2025,8,8)+SLEP[[#This Row],[Días restantes]])</f>
        <v>33888</v>
      </c>
      <c r="AG284">
        <f ca="1">IF(SLEP[[#This Row],[Termino]]=0,0,SLEP[[#This Row],[Termino]]-TODAY())</f>
        <v>-12071</v>
      </c>
      <c r="AH284" s="7" t="str">
        <f ca="1">IF(SLEP[[#This Row],[Dias]]&gt;0,"Vigente","Vencido")</f>
        <v>Vencido</v>
      </c>
      <c r="AI284" t="str">
        <f>_xlfn.XLOOKUP(SLEP[[#This Row],[Source.Name]],Tabla3[Nombre archivo],Tabla3[BASESLEP],"N/A",0,1)</f>
        <v>Andalién Sur</v>
      </c>
      <c r="AJ284" t="s">
        <v>1520</v>
      </c>
    </row>
    <row r="285" spans="1:36" x14ac:dyDescent="0.3">
      <c r="A285" t="s">
        <v>265</v>
      </c>
      <c r="B285" t="s">
        <v>1347</v>
      </c>
      <c r="C285" t="s">
        <v>1348</v>
      </c>
      <c r="D285" t="s">
        <v>1349</v>
      </c>
      <c r="E285" t="s">
        <v>1350</v>
      </c>
      <c r="F285" t="s">
        <v>1351</v>
      </c>
      <c r="G285" t="s">
        <v>44</v>
      </c>
      <c r="H285" t="s">
        <v>178</v>
      </c>
      <c r="I285" t="s">
        <v>207</v>
      </c>
      <c r="J285" t="s">
        <v>271</v>
      </c>
      <c r="K285" t="s">
        <v>48</v>
      </c>
      <c r="L285" s="3">
        <v>30000000</v>
      </c>
      <c r="M285" s="4">
        <v>59998522</v>
      </c>
      <c r="N285" s="4">
        <v>-29998522</v>
      </c>
      <c r="O285" t="s">
        <v>1177</v>
      </c>
      <c r="P285" t="s">
        <v>1068</v>
      </c>
      <c r="Q285" t="s">
        <v>51</v>
      </c>
      <c r="R285">
        <v>4</v>
      </c>
      <c r="S285">
        <v>0</v>
      </c>
      <c r="T285">
        <v>1</v>
      </c>
      <c r="U285">
        <v>0</v>
      </c>
      <c r="V285">
        <v>0</v>
      </c>
      <c r="W285">
        <v>0</v>
      </c>
      <c r="X285">
        <v>586</v>
      </c>
      <c r="Y285">
        <v>-1</v>
      </c>
      <c r="Z285" t="s">
        <v>52</v>
      </c>
      <c r="AA285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30000000</v>
      </c>
      <c r="AB285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59998522</v>
      </c>
      <c r="AC285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-29998522</v>
      </c>
      <c r="AD285" s="5">
        <f>VALUE(FIXED((SLEP[[#This Row],[EjecutadoCLP]]/SLEP[[#This Row],[MontoCLP]]),4,TRUE))</f>
        <v>2</v>
      </c>
      <c r="AE285" s="1">
        <f>IF(SLEP[[#This Row],[Termino]]=0,DATE(1992,10,11),SLEP[[#This Row],[Termino]]-SLEP[[#This Row],[Días de vigencia]])</f>
        <v>33302</v>
      </c>
      <c r="AF285" s="1">
        <f>IF(SLEP[[#This Row],[Días restantes]]&lt;1,DATE(1992,10,11),DATE(2025,8,8)+SLEP[[#This Row],[Días restantes]])</f>
        <v>33888</v>
      </c>
      <c r="AG285">
        <f ca="1">IF(SLEP[[#This Row],[Termino]]=0,0,SLEP[[#This Row],[Termino]]-TODAY())</f>
        <v>-12071</v>
      </c>
      <c r="AH285" s="7" t="str">
        <f ca="1">IF(SLEP[[#This Row],[Dias]]&gt;0,"Vigente","Vencido")</f>
        <v>Vencido</v>
      </c>
      <c r="AI285" t="str">
        <f>_xlfn.XLOOKUP(SLEP[[#This Row],[Source.Name]],Tabla3[Nombre archivo],Tabla3[BASESLEP],"N/A",0,1)</f>
        <v>Andalién Sur</v>
      </c>
      <c r="AJ285" t="s">
        <v>1524</v>
      </c>
    </row>
    <row r="286" spans="1:36" x14ac:dyDescent="0.3">
      <c r="A286" t="s">
        <v>265</v>
      </c>
      <c r="B286" t="s">
        <v>1353</v>
      </c>
      <c r="C286" t="s">
        <v>1354</v>
      </c>
      <c r="D286" t="s">
        <v>1355</v>
      </c>
      <c r="E286" t="s">
        <v>889</v>
      </c>
      <c r="F286" t="s">
        <v>890</v>
      </c>
      <c r="G286" t="s">
        <v>44</v>
      </c>
      <c r="H286" t="s">
        <v>45</v>
      </c>
      <c r="I286" t="s">
        <v>89</v>
      </c>
      <c r="J286" t="s">
        <v>271</v>
      </c>
      <c r="K286" t="s">
        <v>48</v>
      </c>
      <c r="L286" s="3">
        <v>28000000</v>
      </c>
      <c r="M286" s="4">
        <v>24340000</v>
      </c>
      <c r="N286" s="4">
        <v>3660000</v>
      </c>
      <c r="O286" t="s">
        <v>1356</v>
      </c>
      <c r="P286" t="s">
        <v>1269</v>
      </c>
      <c r="Q286" t="s">
        <v>51</v>
      </c>
      <c r="R286">
        <v>0</v>
      </c>
      <c r="S286">
        <v>0</v>
      </c>
      <c r="T286">
        <v>1</v>
      </c>
      <c r="U286">
        <v>0</v>
      </c>
      <c r="V286">
        <v>0</v>
      </c>
      <c r="W286">
        <v>0</v>
      </c>
      <c r="X286">
        <v>226</v>
      </c>
      <c r="Y286">
        <v>-164</v>
      </c>
      <c r="Z286" t="s">
        <v>65</v>
      </c>
      <c r="AA286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28000000</v>
      </c>
      <c r="AB286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24340000</v>
      </c>
      <c r="AC286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3660000</v>
      </c>
      <c r="AD286" s="5">
        <f>VALUE(FIXED((SLEP[[#This Row],[EjecutadoCLP]]/SLEP[[#This Row],[MontoCLP]]),4,TRUE))</f>
        <v>0.86929999999999996</v>
      </c>
      <c r="AE286" s="1">
        <f>IF(SLEP[[#This Row],[Termino]]=0,DATE(1992,10,11),SLEP[[#This Row],[Termino]]-SLEP[[#This Row],[Días de vigencia]])</f>
        <v>33662</v>
      </c>
      <c r="AF286" s="1">
        <f>IF(SLEP[[#This Row],[Días restantes]]&lt;1,DATE(1992,10,11),DATE(2025,8,8)+SLEP[[#This Row],[Días restantes]])</f>
        <v>33888</v>
      </c>
      <c r="AG286">
        <f ca="1">IF(SLEP[[#This Row],[Termino]]=0,0,SLEP[[#This Row],[Termino]]-TODAY())</f>
        <v>-12071</v>
      </c>
      <c r="AH286" s="7" t="str">
        <f ca="1">IF(SLEP[[#This Row],[Dias]]&gt;0,"Vigente","Vencido")</f>
        <v>Vencido</v>
      </c>
      <c r="AI286" t="str">
        <f>_xlfn.XLOOKUP(SLEP[[#This Row],[Source.Name]],Tabla3[Nombre archivo],Tabla3[BASESLEP],"N/A",0,1)</f>
        <v>Andalién Sur</v>
      </c>
      <c r="AJ286" t="s">
        <v>1528</v>
      </c>
    </row>
    <row r="287" spans="1:36" x14ac:dyDescent="0.3">
      <c r="A287" t="s">
        <v>265</v>
      </c>
      <c r="B287" t="s">
        <v>1358</v>
      </c>
      <c r="C287" t="s">
        <v>1359</v>
      </c>
      <c r="D287" t="s">
        <v>1360</v>
      </c>
      <c r="E287" t="s">
        <v>1321</v>
      </c>
      <c r="F287" t="s">
        <v>1322</v>
      </c>
      <c r="G287" t="s">
        <v>44</v>
      </c>
      <c r="H287" t="s">
        <v>45</v>
      </c>
      <c r="I287" t="s">
        <v>60</v>
      </c>
      <c r="J287" t="s">
        <v>271</v>
      </c>
      <c r="K287" t="s">
        <v>48</v>
      </c>
      <c r="L287" s="3">
        <v>225650000</v>
      </c>
      <c r="M287" s="4">
        <v>268523500</v>
      </c>
      <c r="N287" s="4">
        <v>-42873500</v>
      </c>
      <c r="O287" t="s">
        <v>1361</v>
      </c>
      <c r="P287" t="s">
        <v>1269</v>
      </c>
      <c r="Q287" t="s">
        <v>51</v>
      </c>
      <c r="R287">
        <v>2</v>
      </c>
      <c r="S287">
        <v>0</v>
      </c>
      <c r="T287">
        <v>1</v>
      </c>
      <c r="U287">
        <v>0</v>
      </c>
      <c r="V287">
        <v>0</v>
      </c>
      <c r="W287">
        <v>0</v>
      </c>
      <c r="X287">
        <v>233</v>
      </c>
      <c r="Y287">
        <v>-166</v>
      </c>
      <c r="Z287" t="s">
        <v>65</v>
      </c>
      <c r="AA287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225650000</v>
      </c>
      <c r="AB287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268523500</v>
      </c>
      <c r="AC287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-42873500</v>
      </c>
      <c r="AD287" s="5">
        <f>VALUE(FIXED((SLEP[[#This Row],[EjecutadoCLP]]/SLEP[[#This Row],[MontoCLP]]),4,TRUE))</f>
        <v>1.19</v>
      </c>
      <c r="AE287" s="1">
        <f>IF(SLEP[[#This Row],[Termino]]=0,DATE(1992,10,11),SLEP[[#This Row],[Termino]]-SLEP[[#This Row],[Días de vigencia]])</f>
        <v>33655</v>
      </c>
      <c r="AF287" s="1">
        <f>IF(SLEP[[#This Row],[Días restantes]]&lt;1,DATE(1992,10,11),DATE(2025,8,8)+SLEP[[#This Row],[Días restantes]])</f>
        <v>33888</v>
      </c>
      <c r="AG287">
        <f ca="1">IF(SLEP[[#This Row],[Termino]]=0,0,SLEP[[#This Row],[Termino]]-TODAY())</f>
        <v>-12071</v>
      </c>
      <c r="AH287" s="7" t="str">
        <f ca="1">IF(SLEP[[#This Row],[Dias]]&gt;0,"Vigente","Vencido")</f>
        <v>Vencido</v>
      </c>
      <c r="AI287" t="str">
        <f>_xlfn.XLOOKUP(SLEP[[#This Row],[Source.Name]],Tabla3[Nombre archivo],Tabla3[BASESLEP],"N/A",0,1)</f>
        <v>Andalién Sur</v>
      </c>
      <c r="AJ287" t="s">
        <v>1534</v>
      </c>
    </row>
    <row r="288" spans="1:36" x14ac:dyDescent="0.3">
      <c r="A288" t="s">
        <v>265</v>
      </c>
      <c r="B288" t="s">
        <v>1363</v>
      </c>
      <c r="C288" t="s">
        <v>1089</v>
      </c>
      <c r="D288" t="s">
        <v>1364</v>
      </c>
      <c r="E288" t="s">
        <v>1365</v>
      </c>
      <c r="F288" t="s">
        <v>1366</v>
      </c>
      <c r="G288" t="s">
        <v>44</v>
      </c>
      <c r="H288" t="s">
        <v>45</v>
      </c>
      <c r="I288" t="s">
        <v>60</v>
      </c>
      <c r="J288" t="s">
        <v>271</v>
      </c>
      <c r="K288" t="s">
        <v>48</v>
      </c>
      <c r="L288" s="3">
        <v>420168067</v>
      </c>
      <c r="M288" s="4">
        <v>499959566</v>
      </c>
      <c r="N288" s="4">
        <v>-79791499</v>
      </c>
      <c r="O288" t="s">
        <v>1192</v>
      </c>
      <c r="P288" t="s">
        <v>1269</v>
      </c>
      <c r="Q288" t="s">
        <v>51</v>
      </c>
      <c r="R288">
        <v>3</v>
      </c>
      <c r="S288">
        <v>0</v>
      </c>
      <c r="T288">
        <v>1</v>
      </c>
      <c r="U288">
        <v>0</v>
      </c>
      <c r="V288">
        <v>0</v>
      </c>
      <c r="W288">
        <v>0</v>
      </c>
      <c r="X288">
        <v>253</v>
      </c>
      <c r="Y288">
        <v>-164</v>
      </c>
      <c r="Z288" t="s">
        <v>52</v>
      </c>
      <c r="AA288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420168067</v>
      </c>
      <c r="AB288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499959566</v>
      </c>
      <c r="AC288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-79791499</v>
      </c>
      <c r="AD288" s="5">
        <f>VALUE(FIXED((SLEP[[#This Row],[EjecutadoCLP]]/SLEP[[#This Row],[MontoCLP]]),4,TRUE))</f>
        <v>1.1899</v>
      </c>
      <c r="AE288" s="1">
        <f>IF(SLEP[[#This Row],[Termino]]=0,DATE(1992,10,11),SLEP[[#This Row],[Termino]]-SLEP[[#This Row],[Días de vigencia]])</f>
        <v>33635</v>
      </c>
      <c r="AF288" s="1">
        <f>IF(SLEP[[#This Row],[Días restantes]]&lt;1,DATE(1992,10,11),DATE(2025,8,8)+SLEP[[#This Row],[Días restantes]])</f>
        <v>33888</v>
      </c>
      <c r="AG288">
        <f ca="1">IF(SLEP[[#This Row],[Termino]]=0,0,SLEP[[#This Row],[Termino]]-TODAY())</f>
        <v>-12071</v>
      </c>
      <c r="AH288" s="7" t="str">
        <f ca="1">IF(SLEP[[#This Row],[Dias]]&gt;0,"Vigente","Vencido")</f>
        <v>Vencido</v>
      </c>
      <c r="AI288" t="str">
        <f>_xlfn.XLOOKUP(SLEP[[#This Row],[Source.Name]],Tabla3[Nombre archivo],Tabla3[BASESLEP],"N/A",0,1)</f>
        <v>Andalién Sur</v>
      </c>
      <c r="AJ288" t="s">
        <v>1540</v>
      </c>
    </row>
    <row r="289" spans="1:36" x14ac:dyDescent="0.3">
      <c r="A289" t="s">
        <v>265</v>
      </c>
      <c r="B289" t="s">
        <v>1368</v>
      </c>
      <c r="C289" t="s">
        <v>1369</v>
      </c>
      <c r="D289" t="s">
        <v>1370</v>
      </c>
      <c r="E289" t="s">
        <v>1371</v>
      </c>
      <c r="F289" t="s">
        <v>1372</v>
      </c>
      <c r="G289" t="s">
        <v>74</v>
      </c>
      <c r="H289" t="s">
        <v>178</v>
      </c>
      <c r="I289" t="s">
        <v>533</v>
      </c>
      <c r="J289" t="s">
        <v>271</v>
      </c>
      <c r="K289" t="s">
        <v>48</v>
      </c>
      <c r="L289" s="3">
        <v>5846000</v>
      </c>
      <c r="M289" s="4">
        <v>6956740</v>
      </c>
      <c r="N289" s="4">
        <v>-1110740</v>
      </c>
      <c r="O289" t="s">
        <v>1323</v>
      </c>
      <c r="P289" t="s">
        <v>1356</v>
      </c>
      <c r="Q289" t="s">
        <v>51</v>
      </c>
      <c r="R289">
        <v>1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12</v>
      </c>
      <c r="Y289">
        <v>-420</v>
      </c>
      <c r="Z289" t="s">
        <v>52</v>
      </c>
      <c r="AA289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5846000</v>
      </c>
      <c r="AB289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6956740</v>
      </c>
      <c r="AC289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-1110740</v>
      </c>
      <c r="AD289" s="5">
        <f>VALUE(FIXED((SLEP[[#This Row],[EjecutadoCLP]]/SLEP[[#This Row],[MontoCLP]]),4,TRUE))</f>
        <v>1.19</v>
      </c>
      <c r="AE289" s="1">
        <f>IF(SLEP[[#This Row],[Termino]]=0,DATE(1992,10,11),SLEP[[#This Row],[Termino]]-SLEP[[#This Row],[Días de vigencia]])</f>
        <v>33876</v>
      </c>
      <c r="AF289" s="1">
        <f>IF(SLEP[[#This Row],[Días restantes]]&lt;1,DATE(1992,10,11),DATE(2025,8,8)+SLEP[[#This Row],[Días restantes]])</f>
        <v>33888</v>
      </c>
      <c r="AG289">
        <f ca="1">IF(SLEP[[#This Row],[Termino]]=0,0,SLEP[[#This Row],[Termino]]-TODAY())</f>
        <v>-12071</v>
      </c>
      <c r="AH289" s="7" t="str">
        <f ca="1">IF(SLEP[[#This Row],[Dias]]&gt;0,"Vigente","Vencido")</f>
        <v>Vencido</v>
      </c>
      <c r="AI289" t="str">
        <f>_xlfn.XLOOKUP(SLEP[[#This Row],[Source.Name]],Tabla3[Nombre archivo],Tabla3[BASESLEP],"N/A",0,1)</f>
        <v>Andalién Sur</v>
      </c>
      <c r="AJ289" t="s">
        <v>1547</v>
      </c>
    </row>
    <row r="290" spans="1:36" x14ac:dyDescent="0.3">
      <c r="A290" t="s">
        <v>265</v>
      </c>
      <c r="B290" t="s">
        <v>1374</v>
      </c>
      <c r="C290" t="s">
        <v>854</v>
      </c>
      <c r="D290" t="s">
        <v>1375</v>
      </c>
      <c r="E290" t="s">
        <v>1376</v>
      </c>
      <c r="F290" t="s">
        <v>1377</v>
      </c>
      <c r="G290" t="s">
        <v>44</v>
      </c>
      <c r="H290" t="s">
        <v>178</v>
      </c>
      <c r="I290" t="s">
        <v>230</v>
      </c>
      <c r="J290" t="s">
        <v>271</v>
      </c>
      <c r="K290" t="s">
        <v>48</v>
      </c>
      <c r="L290" s="3">
        <v>702215</v>
      </c>
      <c r="M290" s="4">
        <v>99641859</v>
      </c>
      <c r="N290" s="4">
        <v>-98939644</v>
      </c>
      <c r="O290" t="s">
        <v>1177</v>
      </c>
      <c r="P290" t="s">
        <v>1269</v>
      </c>
      <c r="Q290" t="s">
        <v>51</v>
      </c>
      <c r="R290">
        <v>4</v>
      </c>
      <c r="S290">
        <v>0</v>
      </c>
      <c r="T290">
        <v>1</v>
      </c>
      <c r="U290">
        <v>0</v>
      </c>
      <c r="V290">
        <v>0</v>
      </c>
      <c r="W290">
        <v>0</v>
      </c>
      <c r="X290">
        <v>282</v>
      </c>
      <c r="Y290">
        <v>-164</v>
      </c>
      <c r="Z290" t="s">
        <v>52</v>
      </c>
      <c r="AA290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702215</v>
      </c>
      <c r="AB290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99641859</v>
      </c>
      <c r="AC290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-98939644</v>
      </c>
      <c r="AD290" s="5">
        <f>VALUE(FIXED((SLEP[[#This Row],[EjecutadoCLP]]/SLEP[[#This Row],[MontoCLP]]),4,TRUE))</f>
        <v>141.8965</v>
      </c>
      <c r="AE290" s="1">
        <f>IF(SLEP[[#This Row],[Termino]]=0,DATE(1992,10,11),SLEP[[#This Row],[Termino]]-SLEP[[#This Row],[Días de vigencia]])</f>
        <v>33606</v>
      </c>
      <c r="AF290" s="1">
        <f>IF(SLEP[[#This Row],[Días restantes]]&lt;1,DATE(1992,10,11),DATE(2025,8,8)+SLEP[[#This Row],[Días restantes]])</f>
        <v>33888</v>
      </c>
      <c r="AG290">
        <f ca="1">IF(SLEP[[#This Row],[Termino]]=0,0,SLEP[[#This Row],[Termino]]-TODAY())</f>
        <v>-12071</v>
      </c>
      <c r="AH290" s="7" t="str">
        <f ca="1">IF(SLEP[[#This Row],[Dias]]&gt;0,"Vigente","Vencido")</f>
        <v>Vencido</v>
      </c>
      <c r="AI290" t="str">
        <f>_xlfn.XLOOKUP(SLEP[[#This Row],[Source.Name]],Tabla3[Nombre archivo],Tabla3[BASESLEP],"N/A",0,1)</f>
        <v>Andalién Sur</v>
      </c>
      <c r="AJ290" t="s">
        <v>1553</v>
      </c>
    </row>
    <row r="291" spans="1:36" x14ac:dyDescent="0.3">
      <c r="A291" t="s">
        <v>265</v>
      </c>
      <c r="B291" t="s">
        <v>1379</v>
      </c>
      <c r="C291" t="s">
        <v>1380</v>
      </c>
      <c r="D291" t="s">
        <v>1381</v>
      </c>
      <c r="E291" t="s">
        <v>1382</v>
      </c>
      <c r="F291" t="s">
        <v>1383</v>
      </c>
      <c r="G291" t="s">
        <v>74</v>
      </c>
      <c r="H291" t="s">
        <v>178</v>
      </c>
      <c r="I291" t="s">
        <v>533</v>
      </c>
      <c r="J291" t="s">
        <v>271</v>
      </c>
      <c r="K291" t="s">
        <v>48</v>
      </c>
      <c r="L291" s="3">
        <v>56900000</v>
      </c>
      <c r="M291" s="4">
        <v>67711000</v>
      </c>
      <c r="N291" s="4">
        <v>-10811000</v>
      </c>
      <c r="O291" t="s">
        <v>1384</v>
      </c>
      <c r="P291" t="s">
        <v>1185</v>
      </c>
      <c r="Q291" t="s">
        <v>51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1</v>
      </c>
      <c r="Y291">
        <v>-447</v>
      </c>
      <c r="Z291" t="s">
        <v>52</v>
      </c>
      <c r="AA291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56900000</v>
      </c>
      <c r="AB291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67711000</v>
      </c>
      <c r="AC291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-10811000</v>
      </c>
      <c r="AD291" s="5">
        <f>VALUE(FIXED((SLEP[[#This Row],[EjecutadoCLP]]/SLEP[[#This Row],[MontoCLP]]),4,TRUE))</f>
        <v>1.19</v>
      </c>
      <c r="AE291" s="1">
        <f>IF(SLEP[[#This Row],[Termino]]=0,DATE(1992,10,11),SLEP[[#This Row],[Termino]]-SLEP[[#This Row],[Días de vigencia]])</f>
        <v>33887</v>
      </c>
      <c r="AF291" s="1">
        <f>IF(SLEP[[#This Row],[Días restantes]]&lt;1,DATE(1992,10,11),DATE(2025,8,8)+SLEP[[#This Row],[Días restantes]])</f>
        <v>33888</v>
      </c>
      <c r="AG291">
        <f ca="1">IF(SLEP[[#This Row],[Termino]]=0,0,SLEP[[#This Row],[Termino]]-TODAY())</f>
        <v>-12071</v>
      </c>
      <c r="AH291" s="7" t="str">
        <f ca="1">IF(SLEP[[#This Row],[Dias]]&gt;0,"Vigente","Vencido")</f>
        <v>Vencido</v>
      </c>
      <c r="AI291" t="str">
        <f>_xlfn.XLOOKUP(SLEP[[#This Row],[Source.Name]],Tabla3[Nombre archivo],Tabla3[BASESLEP],"N/A",0,1)</f>
        <v>Andalién Sur</v>
      </c>
      <c r="AJ291" t="s">
        <v>1559</v>
      </c>
    </row>
    <row r="292" spans="1:36" x14ac:dyDescent="0.3">
      <c r="A292" t="s">
        <v>265</v>
      </c>
      <c r="B292" t="s">
        <v>1386</v>
      </c>
      <c r="C292" t="s">
        <v>1387</v>
      </c>
      <c r="D292" t="s">
        <v>1388</v>
      </c>
      <c r="E292" t="s">
        <v>1389</v>
      </c>
      <c r="F292" t="s">
        <v>1390</v>
      </c>
      <c r="G292" t="s">
        <v>44</v>
      </c>
      <c r="H292" t="s">
        <v>45</v>
      </c>
      <c r="I292" t="s">
        <v>188</v>
      </c>
      <c r="J292" t="s">
        <v>271</v>
      </c>
      <c r="K292" t="s">
        <v>48</v>
      </c>
      <c r="L292" s="3">
        <v>192764520</v>
      </c>
      <c r="M292" s="4">
        <v>229389778</v>
      </c>
      <c r="N292" s="4">
        <v>-36625258</v>
      </c>
      <c r="O292" t="s">
        <v>1361</v>
      </c>
      <c r="P292" t="s">
        <v>1269</v>
      </c>
      <c r="Q292" t="s">
        <v>51</v>
      </c>
      <c r="R292">
        <v>4</v>
      </c>
      <c r="S292">
        <v>0</v>
      </c>
      <c r="T292">
        <v>1</v>
      </c>
      <c r="U292">
        <v>0</v>
      </c>
      <c r="V292">
        <v>0</v>
      </c>
      <c r="W292">
        <v>0</v>
      </c>
      <c r="X292">
        <v>294</v>
      </c>
      <c r="Y292">
        <v>-164</v>
      </c>
      <c r="Z292" t="s">
        <v>65</v>
      </c>
      <c r="AA292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192764520</v>
      </c>
      <c r="AB292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229389778</v>
      </c>
      <c r="AC292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-36625258</v>
      </c>
      <c r="AD292" s="5">
        <f>VALUE(FIXED((SLEP[[#This Row],[EjecutadoCLP]]/SLEP[[#This Row],[MontoCLP]]),4,TRUE))</f>
        <v>1.19</v>
      </c>
      <c r="AE292" s="1">
        <f>IF(SLEP[[#This Row],[Termino]]=0,DATE(1992,10,11),SLEP[[#This Row],[Termino]]-SLEP[[#This Row],[Días de vigencia]])</f>
        <v>33594</v>
      </c>
      <c r="AF292" s="1">
        <f>IF(SLEP[[#This Row],[Días restantes]]&lt;1,DATE(1992,10,11),DATE(2025,8,8)+SLEP[[#This Row],[Días restantes]])</f>
        <v>33888</v>
      </c>
      <c r="AG292">
        <f ca="1">IF(SLEP[[#This Row],[Termino]]=0,0,SLEP[[#This Row],[Termino]]-TODAY())</f>
        <v>-12071</v>
      </c>
      <c r="AH292" s="7" t="str">
        <f ca="1">IF(SLEP[[#This Row],[Dias]]&gt;0,"Vigente","Vencido")</f>
        <v>Vencido</v>
      </c>
      <c r="AI292" t="str">
        <f>_xlfn.XLOOKUP(SLEP[[#This Row],[Source.Name]],Tabla3[Nombre archivo],Tabla3[BASESLEP],"N/A",0,1)</f>
        <v>Andalién Sur</v>
      </c>
      <c r="AJ292" t="s">
        <v>1564</v>
      </c>
    </row>
    <row r="293" spans="1:36" x14ac:dyDescent="0.3">
      <c r="A293" t="s">
        <v>265</v>
      </c>
      <c r="B293" t="s">
        <v>1392</v>
      </c>
      <c r="C293" t="s">
        <v>1393</v>
      </c>
      <c r="D293" t="s">
        <v>1394</v>
      </c>
      <c r="E293" t="s">
        <v>585</v>
      </c>
      <c r="F293" t="s">
        <v>586</v>
      </c>
      <c r="G293" t="s">
        <v>74</v>
      </c>
      <c r="H293" t="s">
        <v>178</v>
      </c>
      <c r="I293" t="s">
        <v>533</v>
      </c>
      <c r="J293" t="s">
        <v>271</v>
      </c>
      <c r="K293" t="s">
        <v>48</v>
      </c>
      <c r="L293" s="3">
        <v>9983805</v>
      </c>
      <c r="M293" s="4">
        <v>12361982</v>
      </c>
      <c r="N293" s="4">
        <v>-2378177</v>
      </c>
      <c r="O293" t="s">
        <v>1311</v>
      </c>
      <c r="P293" t="s">
        <v>1228</v>
      </c>
      <c r="Q293" t="s">
        <v>51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6</v>
      </c>
      <c r="Y293">
        <v>-460</v>
      </c>
      <c r="Z293" t="s">
        <v>52</v>
      </c>
      <c r="AA293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9983805</v>
      </c>
      <c r="AB293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12361982</v>
      </c>
      <c r="AC293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-2378177</v>
      </c>
      <c r="AD293" s="5">
        <f>VALUE(FIXED((SLEP[[#This Row],[EjecutadoCLP]]/SLEP[[#This Row],[MontoCLP]]),4,TRUE))</f>
        <v>1.2382</v>
      </c>
      <c r="AE293" s="1">
        <f>IF(SLEP[[#This Row],[Termino]]=0,DATE(1992,10,11),SLEP[[#This Row],[Termino]]-SLEP[[#This Row],[Días de vigencia]])</f>
        <v>33882</v>
      </c>
      <c r="AF293" s="1">
        <f>IF(SLEP[[#This Row],[Días restantes]]&lt;1,DATE(1992,10,11),DATE(2025,8,8)+SLEP[[#This Row],[Días restantes]])</f>
        <v>33888</v>
      </c>
      <c r="AG293">
        <f ca="1">IF(SLEP[[#This Row],[Termino]]=0,0,SLEP[[#This Row],[Termino]]-TODAY())</f>
        <v>-12071</v>
      </c>
      <c r="AH293" s="7" t="str">
        <f ca="1">IF(SLEP[[#This Row],[Dias]]&gt;0,"Vigente","Vencido")</f>
        <v>Vencido</v>
      </c>
      <c r="AI293" t="str">
        <f>_xlfn.XLOOKUP(SLEP[[#This Row],[Source.Name]],Tabla3[Nombre archivo],Tabla3[BASESLEP],"N/A",0,1)</f>
        <v>Andalién Sur</v>
      </c>
      <c r="AJ293" t="s">
        <v>1570</v>
      </c>
    </row>
    <row r="294" spans="1:36" x14ac:dyDescent="0.3">
      <c r="A294" t="s">
        <v>265</v>
      </c>
      <c r="B294" t="s">
        <v>1396</v>
      </c>
      <c r="C294" t="s">
        <v>1397</v>
      </c>
      <c r="D294" t="s">
        <v>1398</v>
      </c>
      <c r="E294" t="s">
        <v>936</v>
      </c>
      <c r="F294" t="s">
        <v>937</v>
      </c>
      <c r="G294" t="s">
        <v>44</v>
      </c>
      <c r="H294" t="s">
        <v>45</v>
      </c>
      <c r="I294" t="s">
        <v>60</v>
      </c>
      <c r="J294" t="s">
        <v>271</v>
      </c>
      <c r="K294" t="s">
        <v>48</v>
      </c>
      <c r="L294" s="3">
        <v>900000</v>
      </c>
      <c r="M294" s="4">
        <v>30089150</v>
      </c>
      <c r="N294" s="4">
        <v>-29189150</v>
      </c>
      <c r="O294" t="s">
        <v>1251</v>
      </c>
      <c r="P294" t="s">
        <v>1269</v>
      </c>
      <c r="Q294" t="s">
        <v>51</v>
      </c>
      <c r="R294">
        <v>1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332</v>
      </c>
      <c r="Y294">
        <v>0</v>
      </c>
      <c r="Z294" t="s">
        <v>52</v>
      </c>
      <c r="AA294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900000</v>
      </c>
      <c r="AB294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30089150</v>
      </c>
      <c r="AC294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-29189150</v>
      </c>
      <c r="AD294" s="5">
        <f>VALUE(FIXED((SLEP[[#This Row],[EjecutadoCLP]]/SLEP[[#This Row],[MontoCLP]]),4,TRUE))</f>
        <v>33.432400000000001</v>
      </c>
      <c r="AE294" s="1">
        <f>IF(SLEP[[#This Row],[Termino]]=0,DATE(1992,10,11),SLEP[[#This Row],[Termino]]-SLEP[[#This Row],[Días de vigencia]])</f>
        <v>33556</v>
      </c>
      <c r="AF294" s="1">
        <f>IF(SLEP[[#This Row],[Días restantes]]&lt;1,DATE(1992,10,11),DATE(2025,8,8)+SLEP[[#This Row],[Días restantes]])</f>
        <v>33888</v>
      </c>
      <c r="AG294">
        <f ca="1">IF(SLEP[[#This Row],[Termino]]=0,0,SLEP[[#This Row],[Termino]]-TODAY())</f>
        <v>-12071</v>
      </c>
      <c r="AH294" s="7" t="str">
        <f ca="1">IF(SLEP[[#This Row],[Dias]]&gt;0,"Vigente","Vencido")</f>
        <v>Vencido</v>
      </c>
      <c r="AI294" t="str">
        <f>_xlfn.XLOOKUP(SLEP[[#This Row],[Source.Name]],Tabla3[Nombre archivo],Tabla3[BASESLEP],"N/A",0,1)</f>
        <v>Andalién Sur</v>
      </c>
      <c r="AJ294" t="s">
        <v>1576</v>
      </c>
    </row>
    <row r="295" spans="1:36" x14ac:dyDescent="0.3">
      <c r="A295" t="s">
        <v>1400</v>
      </c>
      <c r="B295" t="s">
        <v>1401</v>
      </c>
      <c r="C295" t="s">
        <v>1402</v>
      </c>
      <c r="D295" t="s">
        <v>1403</v>
      </c>
      <c r="E295" t="s">
        <v>1404</v>
      </c>
      <c r="F295" t="s">
        <v>1405</v>
      </c>
      <c r="G295" t="s">
        <v>44</v>
      </c>
      <c r="H295" t="s">
        <v>45</v>
      </c>
      <c r="I295" t="s">
        <v>60</v>
      </c>
      <c r="J295" t="s">
        <v>1406</v>
      </c>
      <c r="K295" t="s">
        <v>48</v>
      </c>
      <c r="L295" s="3">
        <v>133480000</v>
      </c>
      <c r="M295" s="4">
        <v>86880000</v>
      </c>
      <c r="N295" s="4">
        <v>46600000</v>
      </c>
      <c r="O295" t="s">
        <v>103</v>
      </c>
      <c r="P295" t="s">
        <v>169</v>
      </c>
      <c r="Q295" t="s">
        <v>64</v>
      </c>
      <c r="R295">
        <v>1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301</v>
      </c>
      <c r="Y295">
        <v>64</v>
      </c>
      <c r="Z295" t="s">
        <v>65</v>
      </c>
      <c r="AA295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133480000</v>
      </c>
      <c r="AB295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86880000</v>
      </c>
      <c r="AC295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46600000</v>
      </c>
      <c r="AD295" s="5">
        <f>VALUE(FIXED((SLEP[[#This Row],[EjecutadoCLP]]/SLEP[[#This Row],[MontoCLP]]),4,TRUE))</f>
        <v>0.65090000000000003</v>
      </c>
      <c r="AE295" s="1">
        <f>IF(SLEP[[#This Row],[Termino]]=0,DATE(1992,10,11),SLEP[[#This Row],[Termino]]-SLEP[[#This Row],[Días de vigencia]])</f>
        <v>45640</v>
      </c>
      <c r="AF295" s="1">
        <f>IF(SLEP[[#This Row],[Días restantes]]&lt;1,DATE(1992,10,11),DATE(2025,8,8)+SLEP[[#This Row],[Días restantes]])</f>
        <v>45941</v>
      </c>
      <c r="AG295">
        <f ca="1">IF(SLEP[[#This Row],[Termino]]=0,0,SLEP[[#This Row],[Termino]]-TODAY())</f>
        <v>-18</v>
      </c>
      <c r="AH295" s="7" t="str">
        <f ca="1">IF(SLEP[[#This Row],[Dias]]&gt;0,"Vigente","Vencido")</f>
        <v>Vencido</v>
      </c>
      <c r="AI295" t="str">
        <f>_xlfn.XLOOKUP(SLEP[[#This Row],[Source.Name]],Tabla3[Nombre archivo],Tabla3[BASESLEP],"N/A",0,1)</f>
        <v>Atacama</v>
      </c>
      <c r="AJ295" t="s">
        <v>1582</v>
      </c>
    </row>
    <row r="296" spans="1:36" x14ac:dyDescent="0.3">
      <c r="A296" t="s">
        <v>1400</v>
      </c>
      <c r="B296" t="s">
        <v>1409</v>
      </c>
      <c r="C296" t="s">
        <v>1410</v>
      </c>
      <c r="D296" t="s">
        <v>1411</v>
      </c>
      <c r="E296" t="s">
        <v>1412</v>
      </c>
      <c r="F296" t="s">
        <v>1413</v>
      </c>
      <c r="G296" t="s">
        <v>44</v>
      </c>
      <c r="H296" t="s">
        <v>45</v>
      </c>
      <c r="I296" t="s">
        <v>60</v>
      </c>
      <c r="J296" t="s">
        <v>1406</v>
      </c>
      <c r="K296" t="s">
        <v>48</v>
      </c>
      <c r="L296" s="3">
        <v>2105709</v>
      </c>
      <c r="M296" s="4">
        <v>174011874</v>
      </c>
      <c r="N296" s="4">
        <v>-171906165</v>
      </c>
      <c r="O296" t="s">
        <v>103</v>
      </c>
      <c r="P296" t="s">
        <v>169</v>
      </c>
      <c r="Q296" t="s">
        <v>64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301</v>
      </c>
      <c r="Y296">
        <v>64</v>
      </c>
      <c r="Z296" t="s">
        <v>65</v>
      </c>
      <c r="AA296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2105709</v>
      </c>
      <c r="AB296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174011874</v>
      </c>
      <c r="AC296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-171906165</v>
      </c>
      <c r="AD296" s="5">
        <f>VALUE(FIXED((SLEP[[#This Row],[EjecutadoCLP]]/SLEP[[#This Row],[MontoCLP]]),4,TRUE))</f>
        <v>82.638099999999994</v>
      </c>
      <c r="AE296" s="1">
        <f>IF(SLEP[[#This Row],[Termino]]=0,DATE(1992,10,11),SLEP[[#This Row],[Termino]]-SLEP[[#This Row],[Días de vigencia]])</f>
        <v>45640</v>
      </c>
      <c r="AF296" s="1">
        <f>IF(SLEP[[#This Row],[Días restantes]]&lt;1,DATE(1992,10,11),DATE(2025,8,8)+SLEP[[#This Row],[Días restantes]])</f>
        <v>45941</v>
      </c>
      <c r="AG296">
        <f ca="1">IF(SLEP[[#This Row],[Termino]]=0,0,SLEP[[#This Row],[Termino]]-TODAY())</f>
        <v>-18</v>
      </c>
      <c r="AH296" s="7" t="str">
        <f ca="1">IF(SLEP[[#This Row],[Dias]]&gt;0,"Vigente","Vencido")</f>
        <v>Vencido</v>
      </c>
      <c r="AI296" t="str">
        <f>_xlfn.XLOOKUP(SLEP[[#This Row],[Source.Name]],Tabla3[Nombre archivo],Tabla3[BASESLEP],"N/A",0,1)</f>
        <v>Atacama</v>
      </c>
      <c r="AJ296" t="s">
        <v>1588</v>
      </c>
    </row>
    <row r="297" spans="1:36" x14ac:dyDescent="0.3">
      <c r="A297" t="s">
        <v>1400</v>
      </c>
      <c r="B297" t="s">
        <v>1415</v>
      </c>
      <c r="C297" t="s">
        <v>1410</v>
      </c>
      <c r="D297" t="s">
        <v>1411</v>
      </c>
      <c r="E297" t="s">
        <v>1416</v>
      </c>
      <c r="F297" t="s">
        <v>1417</v>
      </c>
      <c r="G297" t="s">
        <v>44</v>
      </c>
      <c r="H297" t="s">
        <v>45</v>
      </c>
      <c r="I297" t="s">
        <v>60</v>
      </c>
      <c r="J297" t="s">
        <v>1406</v>
      </c>
      <c r="K297" t="s">
        <v>48</v>
      </c>
      <c r="L297" s="3">
        <v>27727794</v>
      </c>
      <c r="M297" s="4">
        <v>0</v>
      </c>
      <c r="N297" s="4">
        <v>27727794</v>
      </c>
      <c r="O297" t="s">
        <v>103</v>
      </c>
      <c r="P297" t="s">
        <v>169</v>
      </c>
      <c r="Q297" t="s">
        <v>64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301</v>
      </c>
      <c r="Y297">
        <v>64</v>
      </c>
      <c r="Z297" t="s">
        <v>65</v>
      </c>
      <c r="AA297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27727794</v>
      </c>
      <c r="AB297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0</v>
      </c>
      <c r="AC297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27727794</v>
      </c>
      <c r="AD297" s="5">
        <f>VALUE(FIXED((SLEP[[#This Row],[EjecutadoCLP]]/SLEP[[#This Row],[MontoCLP]]),4,TRUE))</f>
        <v>0</v>
      </c>
      <c r="AE297" s="1">
        <f>IF(SLEP[[#This Row],[Termino]]=0,DATE(1992,10,11),SLEP[[#This Row],[Termino]]-SLEP[[#This Row],[Días de vigencia]])</f>
        <v>45640</v>
      </c>
      <c r="AF297" s="1">
        <f>IF(SLEP[[#This Row],[Días restantes]]&lt;1,DATE(1992,10,11),DATE(2025,8,8)+SLEP[[#This Row],[Días restantes]])</f>
        <v>45941</v>
      </c>
      <c r="AG297">
        <f ca="1">IF(SLEP[[#This Row],[Termino]]=0,0,SLEP[[#This Row],[Termino]]-TODAY())</f>
        <v>-18</v>
      </c>
      <c r="AH297" s="7" t="str">
        <f ca="1">IF(SLEP[[#This Row],[Dias]]&gt;0,"Vigente","Vencido")</f>
        <v>Vencido</v>
      </c>
      <c r="AI297" t="str">
        <f>_xlfn.XLOOKUP(SLEP[[#This Row],[Source.Name]],Tabla3[Nombre archivo],Tabla3[BASESLEP],"N/A",0,1)</f>
        <v>Atacama</v>
      </c>
      <c r="AJ297" t="s">
        <v>1593</v>
      </c>
    </row>
    <row r="298" spans="1:36" x14ac:dyDescent="0.3">
      <c r="A298" t="s">
        <v>1400</v>
      </c>
      <c r="B298" t="s">
        <v>1419</v>
      </c>
      <c r="C298" t="s">
        <v>1410</v>
      </c>
      <c r="D298" t="s">
        <v>1411</v>
      </c>
      <c r="E298" t="s">
        <v>1420</v>
      </c>
      <c r="F298" t="s">
        <v>1421</v>
      </c>
      <c r="G298" t="s">
        <v>44</v>
      </c>
      <c r="H298" t="s">
        <v>45</v>
      </c>
      <c r="I298" t="s">
        <v>60</v>
      </c>
      <c r="J298" t="s">
        <v>1406</v>
      </c>
      <c r="K298" t="s">
        <v>48</v>
      </c>
      <c r="L298" s="3">
        <v>80720649</v>
      </c>
      <c r="M298" s="4">
        <v>86434080</v>
      </c>
      <c r="N298" s="4">
        <v>-5713431</v>
      </c>
      <c r="O298" t="s">
        <v>103</v>
      </c>
      <c r="P298" t="s">
        <v>169</v>
      </c>
      <c r="Q298" t="s">
        <v>64</v>
      </c>
      <c r="R298">
        <v>1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301</v>
      </c>
      <c r="Y298">
        <v>64</v>
      </c>
      <c r="Z298" t="s">
        <v>65</v>
      </c>
      <c r="AA298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80720649</v>
      </c>
      <c r="AB298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86434080</v>
      </c>
      <c r="AC298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-5713431</v>
      </c>
      <c r="AD298" s="5">
        <f>VALUE(FIXED((SLEP[[#This Row],[EjecutadoCLP]]/SLEP[[#This Row],[MontoCLP]]),4,TRUE))</f>
        <v>1.0708</v>
      </c>
      <c r="AE298" s="1">
        <f>IF(SLEP[[#This Row],[Termino]]=0,DATE(1992,10,11),SLEP[[#This Row],[Termino]]-SLEP[[#This Row],[Días de vigencia]])</f>
        <v>45640</v>
      </c>
      <c r="AF298" s="1">
        <f>IF(SLEP[[#This Row],[Días restantes]]&lt;1,DATE(1992,10,11),DATE(2025,8,8)+SLEP[[#This Row],[Días restantes]])</f>
        <v>45941</v>
      </c>
      <c r="AG298">
        <f ca="1">IF(SLEP[[#This Row],[Termino]]=0,0,SLEP[[#This Row],[Termino]]-TODAY())</f>
        <v>-18</v>
      </c>
      <c r="AH298" s="7" t="str">
        <f ca="1">IF(SLEP[[#This Row],[Dias]]&gt;0,"Vigente","Vencido")</f>
        <v>Vencido</v>
      </c>
      <c r="AI298" t="str">
        <f>_xlfn.XLOOKUP(SLEP[[#This Row],[Source.Name]],Tabla3[Nombre archivo],Tabla3[BASESLEP],"N/A",0,1)</f>
        <v>Atacama</v>
      </c>
      <c r="AJ298" t="s">
        <v>1597</v>
      </c>
    </row>
    <row r="299" spans="1:36" x14ac:dyDescent="0.3">
      <c r="A299" t="s">
        <v>1400</v>
      </c>
      <c r="B299" t="s">
        <v>1423</v>
      </c>
      <c r="C299" t="s">
        <v>1410</v>
      </c>
      <c r="D299" t="s">
        <v>1411</v>
      </c>
      <c r="E299" t="s">
        <v>1424</v>
      </c>
      <c r="F299" t="s">
        <v>1425</v>
      </c>
      <c r="G299" t="s">
        <v>44</v>
      </c>
      <c r="H299" t="s">
        <v>45</v>
      </c>
      <c r="I299" t="s">
        <v>60</v>
      </c>
      <c r="J299" t="s">
        <v>1406</v>
      </c>
      <c r="K299" t="s">
        <v>48</v>
      </c>
      <c r="L299" s="3">
        <v>75285936</v>
      </c>
      <c r="M299" s="4">
        <v>33210000</v>
      </c>
      <c r="N299" s="4">
        <v>42075936</v>
      </c>
      <c r="O299" t="s">
        <v>103</v>
      </c>
      <c r="P299" t="s">
        <v>169</v>
      </c>
      <c r="Q299" t="s">
        <v>64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301</v>
      </c>
      <c r="Y299">
        <v>64</v>
      </c>
      <c r="Z299" t="s">
        <v>65</v>
      </c>
      <c r="AA299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75285936</v>
      </c>
      <c r="AB299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33210000</v>
      </c>
      <c r="AC299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42075936</v>
      </c>
      <c r="AD299" s="5">
        <f>VALUE(FIXED((SLEP[[#This Row],[EjecutadoCLP]]/SLEP[[#This Row],[MontoCLP]]),4,TRUE))</f>
        <v>0.44109999999999999</v>
      </c>
      <c r="AE299" s="1">
        <f>IF(SLEP[[#This Row],[Termino]]=0,DATE(1992,10,11),SLEP[[#This Row],[Termino]]-SLEP[[#This Row],[Días de vigencia]])</f>
        <v>45640</v>
      </c>
      <c r="AF299" s="1">
        <f>IF(SLEP[[#This Row],[Días restantes]]&lt;1,DATE(1992,10,11),DATE(2025,8,8)+SLEP[[#This Row],[Días restantes]])</f>
        <v>45941</v>
      </c>
      <c r="AG299">
        <f ca="1">IF(SLEP[[#This Row],[Termino]]=0,0,SLEP[[#This Row],[Termino]]-TODAY())</f>
        <v>-18</v>
      </c>
      <c r="AH299" s="7" t="str">
        <f ca="1">IF(SLEP[[#This Row],[Dias]]&gt;0,"Vigente","Vencido")</f>
        <v>Vencido</v>
      </c>
      <c r="AI299" t="str">
        <f>_xlfn.XLOOKUP(SLEP[[#This Row],[Source.Name]],Tabla3[Nombre archivo],Tabla3[BASESLEP],"N/A",0,1)</f>
        <v>Atacama</v>
      </c>
      <c r="AJ299" t="s">
        <v>1598</v>
      </c>
    </row>
    <row r="300" spans="1:36" x14ac:dyDescent="0.3">
      <c r="A300" t="s">
        <v>1400</v>
      </c>
      <c r="B300" t="s">
        <v>1427</v>
      </c>
      <c r="C300" t="s">
        <v>1410</v>
      </c>
      <c r="D300" t="s">
        <v>1411</v>
      </c>
      <c r="E300" t="s">
        <v>1428</v>
      </c>
      <c r="F300" t="s">
        <v>1429</v>
      </c>
      <c r="G300" t="s">
        <v>44</v>
      </c>
      <c r="H300" t="s">
        <v>45</v>
      </c>
      <c r="I300" t="s">
        <v>60</v>
      </c>
      <c r="J300" t="s">
        <v>1406</v>
      </c>
      <c r="K300" t="s">
        <v>48</v>
      </c>
      <c r="L300" s="3">
        <v>708248016</v>
      </c>
      <c r="M300" s="4">
        <v>243742418</v>
      </c>
      <c r="N300" s="4">
        <v>464505598</v>
      </c>
      <c r="O300" t="s">
        <v>103</v>
      </c>
      <c r="P300" t="s">
        <v>169</v>
      </c>
      <c r="Q300" t="s">
        <v>64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301</v>
      </c>
      <c r="Y300">
        <v>64</v>
      </c>
      <c r="Z300" t="s">
        <v>65</v>
      </c>
      <c r="AA300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708248016</v>
      </c>
      <c r="AB300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243742418</v>
      </c>
      <c r="AC300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464505598</v>
      </c>
      <c r="AD300" s="5">
        <f>VALUE(FIXED((SLEP[[#This Row],[EjecutadoCLP]]/SLEP[[#This Row],[MontoCLP]]),4,TRUE))</f>
        <v>0.34410000000000002</v>
      </c>
      <c r="AE300" s="1">
        <f>IF(SLEP[[#This Row],[Termino]]=0,DATE(1992,10,11),SLEP[[#This Row],[Termino]]-SLEP[[#This Row],[Días de vigencia]])</f>
        <v>45640</v>
      </c>
      <c r="AF300" s="1">
        <f>IF(SLEP[[#This Row],[Días restantes]]&lt;1,DATE(1992,10,11),DATE(2025,8,8)+SLEP[[#This Row],[Días restantes]])</f>
        <v>45941</v>
      </c>
      <c r="AG300">
        <f ca="1">IF(SLEP[[#This Row],[Termino]]=0,0,SLEP[[#This Row],[Termino]]-TODAY())</f>
        <v>-18</v>
      </c>
      <c r="AH300" s="7" t="str">
        <f ca="1">IF(SLEP[[#This Row],[Dias]]&gt;0,"Vigente","Vencido")</f>
        <v>Vencido</v>
      </c>
      <c r="AI300" t="str">
        <f>_xlfn.XLOOKUP(SLEP[[#This Row],[Source.Name]],Tabla3[Nombre archivo],Tabla3[BASESLEP],"N/A",0,1)</f>
        <v>Atacama</v>
      </c>
      <c r="AJ300" t="s">
        <v>1602</v>
      </c>
    </row>
    <row r="301" spans="1:36" x14ac:dyDescent="0.3">
      <c r="A301" t="s">
        <v>1400</v>
      </c>
      <c r="B301" t="s">
        <v>1431</v>
      </c>
      <c r="C301" t="s">
        <v>1410</v>
      </c>
      <c r="D301" t="s">
        <v>1411</v>
      </c>
      <c r="E301" t="s">
        <v>1432</v>
      </c>
      <c r="F301" t="s">
        <v>1433</v>
      </c>
      <c r="G301" t="s">
        <v>44</v>
      </c>
      <c r="H301" t="s">
        <v>45</v>
      </c>
      <c r="I301" t="s">
        <v>60</v>
      </c>
      <c r="J301" t="s">
        <v>1406</v>
      </c>
      <c r="K301" t="s">
        <v>48</v>
      </c>
      <c r="L301" s="3">
        <v>23745816</v>
      </c>
      <c r="M301" s="4">
        <v>9205000</v>
      </c>
      <c r="N301" s="4">
        <v>14540816</v>
      </c>
      <c r="O301" t="s">
        <v>103</v>
      </c>
      <c r="P301" t="s">
        <v>169</v>
      </c>
      <c r="Q301" t="s">
        <v>64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301</v>
      </c>
      <c r="Y301">
        <v>64</v>
      </c>
      <c r="Z301" t="s">
        <v>65</v>
      </c>
      <c r="AA301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23745816</v>
      </c>
      <c r="AB301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9205000</v>
      </c>
      <c r="AC301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14540816</v>
      </c>
      <c r="AD301" s="5">
        <f>VALUE(FIXED((SLEP[[#This Row],[EjecutadoCLP]]/SLEP[[#This Row],[MontoCLP]]),4,TRUE))</f>
        <v>0.3876</v>
      </c>
      <c r="AE301" s="1">
        <f>IF(SLEP[[#This Row],[Termino]]=0,DATE(1992,10,11),SLEP[[#This Row],[Termino]]-SLEP[[#This Row],[Días de vigencia]])</f>
        <v>45640</v>
      </c>
      <c r="AF301" s="1">
        <f>IF(SLEP[[#This Row],[Días restantes]]&lt;1,DATE(1992,10,11),DATE(2025,8,8)+SLEP[[#This Row],[Días restantes]])</f>
        <v>45941</v>
      </c>
      <c r="AG301">
        <f ca="1">IF(SLEP[[#This Row],[Termino]]=0,0,SLEP[[#This Row],[Termino]]-TODAY())</f>
        <v>-18</v>
      </c>
      <c r="AH301" s="7" t="str">
        <f ca="1">IF(SLEP[[#This Row],[Dias]]&gt;0,"Vigente","Vencido")</f>
        <v>Vencido</v>
      </c>
      <c r="AI301" t="str">
        <f>_xlfn.XLOOKUP(SLEP[[#This Row],[Source.Name]],Tabla3[Nombre archivo],Tabla3[BASESLEP],"N/A",0,1)</f>
        <v>Atacama</v>
      </c>
      <c r="AJ301" t="s">
        <v>1606</v>
      </c>
    </row>
    <row r="302" spans="1:36" x14ac:dyDescent="0.3">
      <c r="A302" t="s">
        <v>1400</v>
      </c>
      <c r="B302" t="s">
        <v>1435</v>
      </c>
      <c r="C302" t="s">
        <v>1410</v>
      </c>
      <c r="D302" t="s">
        <v>1411</v>
      </c>
      <c r="E302" t="s">
        <v>1404</v>
      </c>
      <c r="F302" t="s">
        <v>1405</v>
      </c>
      <c r="G302" t="s">
        <v>44</v>
      </c>
      <c r="H302" t="s">
        <v>45</v>
      </c>
      <c r="I302" t="s">
        <v>60</v>
      </c>
      <c r="J302" t="s">
        <v>1406</v>
      </c>
      <c r="K302" t="s">
        <v>48</v>
      </c>
      <c r="L302" s="3">
        <v>172465605</v>
      </c>
      <c r="M302" s="4">
        <v>144730000</v>
      </c>
      <c r="N302" s="4">
        <v>27735605</v>
      </c>
      <c r="O302" t="s">
        <v>103</v>
      </c>
      <c r="P302" t="s">
        <v>169</v>
      </c>
      <c r="Q302" t="s">
        <v>64</v>
      </c>
      <c r="R302">
        <v>2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301</v>
      </c>
      <c r="Y302">
        <v>64</v>
      </c>
      <c r="Z302" t="s">
        <v>65</v>
      </c>
      <c r="AA302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172465605</v>
      </c>
      <c r="AB302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144730000</v>
      </c>
      <c r="AC302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27735605</v>
      </c>
      <c r="AD302" s="5">
        <f>VALUE(FIXED((SLEP[[#This Row],[EjecutadoCLP]]/SLEP[[#This Row],[MontoCLP]]),4,TRUE))</f>
        <v>0.83919999999999995</v>
      </c>
      <c r="AE302" s="1">
        <f>IF(SLEP[[#This Row],[Termino]]=0,DATE(1992,10,11),SLEP[[#This Row],[Termino]]-SLEP[[#This Row],[Días de vigencia]])</f>
        <v>45640</v>
      </c>
      <c r="AF302" s="1">
        <f>IF(SLEP[[#This Row],[Días restantes]]&lt;1,DATE(1992,10,11),DATE(2025,8,8)+SLEP[[#This Row],[Días restantes]])</f>
        <v>45941</v>
      </c>
      <c r="AG302">
        <f ca="1">IF(SLEP[[#This Row],[Termino]]=0,0,SLEP[[#This Row],[Termino]]-TODAY())</f>
        <v>-18</v>
      </c>
      <c r="AH302" s="7" t="str">
        <f ca="1">IF(SLEP[[#This Row],[Dias]]&gt;0,"Vigente","Vencido")</f>
        <v>Vencido</v>
      </c>
      <c r="AI302" t="str">
        <f>_xlfn.XLOOKUP(SLEP[[#This Row],[Source.Name]],Tabla3[Nombre archivo],Tabla3[BASESLEP],"N/A",0,1)</f>
        <v>Atacama</v>
      </c>
      <c r="AJ302" t="s">
        <v>1613</v>
      </c>
    </row>
    <row r="303" spans="1:36" x14ac:dyDescent="0.3">
      <c r="A303" t="s">
        <v>1400</v>
      </c>
      <c r="B303" t="s">
        <v>1437</v>
      </c>
      <c r="C303" t="s">
        <v>1438</v>
      </c>
      <c r="D303" t="s">
        <v>1439</v>
      </c>
      <c r="E303" t="s">
        <v>1440</v>
      </c>
      <c r="F303" t="s">
        <v>1441</v>
      </c>
      <c r="G303" t="s">
        <v>44</v>
      </c>
      <c r="H303" t="s">
        <v>45</v>
      </c>
      <c r="I303" t="s">
        <v>222</v>
      </c>
      <c r="J303" t="s">
        <v>1406</v>
      </c>
      <c r="K303" t="s">
        <v>48</v>
      </c>
      <c r="L303" s="3">
        <v>538000000</v>
      </c>
      <c r="M303" s="4">
        <v>481892152</v>
      </c>
      <c r="N303" s="4">
        <v>56107848</v>
      </c>
      <c r="O303" t="s">
        <v>256</v>
      </c>
      <c r="P303" t="s">
        <v>139</v>
      </c>
      <c r="Q303" t="s">
        <v>51</v>
      </c>
      <c r="R303">
        <v>5</v>
      </c>
      <c r="S303">
        <v>0</v>
      </c>
      <c r="T303">
        <v>2</v>
      </c>
      <c r="U303">
        <v>0</v>
      </c>
      <c r="V303">
        <v>0</v>
      </c>
      <c r="W303">
        <v>0</v>
      </c>
      <c r="X303">
        <v>180</v>
      </c>
      <c r="Y303">
        <v>-1</v>
      </c>
      <c r="Z303" t="s">
        <v>52</v>
      </c>
      <c r="AA303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538000000</v>
      </c>
      <c r="AB303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481892152</v>
      </c>
      <c r="AC303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56107848</v>
      </c>
      <c r="AD303" s="5">
        <f>VALUE(FIXED((SLEP[[#This Row],[EjecutadoCLP]]/SLEP[[#This Row],[MontoCLP]]),4,TRUE))</f>
        <v>0.89570000000000005</v>
      </c>
      <c r="AE303" s="1">
        <f>IF(SLEP[[#This Row],[Termino]]=0,DATE(1992,10,11),SLEP[[#This Row],[Termino]]-SLEP[[#This Row],[Días de vigencia]])</f>
        <v>33708</v>
      </c>
      <c r="AF303" s="1">
        <f>IF(SLEP[[#This Row],[Días restantes]]&lt;1,DATE(1992,10,11),DATE(2025,8,8)+SLEP[[#This Row],[Días restantes]])</f>
        <v>33888</v>
      </c>
      <c r="AG303">
        <f ca="1">IF(SLEP[[#This Row],[Termino]]=0,0,SLEP[[#This Row],[Termino]]-TODAY())</f>
        <v>-12071</v>
      </c>
      <c r="AH303" s="7" t="str">
        <f ca="1">IF(SLEP[[#This Row],[Dias]]&gt;0,"Vigente","Vencido")</f>
        <v>Vencido</v>
      </c>
      <c r="AI303" t="str">
        <f>_xlfn.XLOOKUP(SLEP[[#This Row],[Source.Name]],Tabla3[Nombre archivo],Tabla3[BASESLEP],"N/A",0,1)</f>
        <v>Atacama</v>
      </c>
      <c r="AJ303" t="s">
        <v>1620</v>
      </c>
    </row>
    <row r="304" spans="1:36" x14ac:dyDescent="0.3">
      <c r="A304" t="s">
        <v>1400</v>
      </c>
      <c r="B304" t="s">
        <v>1443</v>
      </c>
      <c r="C304" t="s">
        <v>1444</v>
      </c>
      <c r="D304" t="s">
        <v>1445</v>
      </c>
      <c r="E304" t="s">
        <v>1139</v>
      </c>
      <c r="F304" t="s">
        <v>1140</v>
      </c>
      <c r="G304" t="s">
        <v>44</v>
      </c>
      <c r="H304" t="s">
        <v>45</v>
      </c>
      <c r="I304" t="s">
        <v>60</v>
      </c>
      <c r="J304" t="s">
        <v>1406</v>
      </c>
      <c r="K304" t="s">
        <v>48</v>
      </c>
      <c r="L304" s="3">
        <v>456000000</v>
      </c>
      <c r="M304" s="4">
        <v>407908702</v>
      </c>
      <c r="N304" s="4">
        <v>48091298</v>
      </c>
      <c r="O304" t="s">
        <v>574</v>
      </c>
      <c r="P304" t="s">
        <v>652</v>
      </c>
      <c r="Q304" t="s">
        <v>51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365</v>
      </c>
      <c r="Y304">
        <v>-1</v>
      </c>
      <c r="Z304" t="s">
        <v>52</v>
      </c>
      <c r="AA304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456000000</v>
      </c>
      <c r="AB304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407908702</v>
      </c>
      <c r="AC304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48091298</v>
      </c>
      <c r="AD304" s="5">
        <f>VALUE(FIXED((SLEP[[#This Row],[EjecutadoCLP]]/SLEP[[#This Row],[MontoCLP]]),4,TRUE))</f>
        <v>0.89449999999999996</v>
      </c>
      <c r="AE304" s="1">
        <f>IF(SLEP[[#This Row],[Termino]]=0,DATE(1992,10,11),SLEP[[#This Row],[Termino]]-SLEP[[#This Row],[Días de vigencia]])</f>
        <v>33523</v>
      </c>
      <c r="AF304" s="1">
        <f>IF(SLEP[[#This Row],[Días restantes]]&lt;1,DATE(1992,10,11),DATE(2025,8,8)+SLEP[[#This Row],[Días restantes]])</f>
        <v>33888</v>
      </c>
      <c r="AG304">
        <f ca="1">IF(SLEP[[#This Row],[Termino]]=0,0,SLEP[[#This Row],[Termino]]-TODAY())</f>
        <v>-12071</v>
      </c>
      <c r="AH304" s="7" t="str">
        <f ca="1">IF(SLEP[[#This Row],[Dias]]&gt;0,"Vigente","Vencido")</f>
        <v>Vencido</v>
      </c>
      <c r="AI304" t="str">
        <f>_xlfn.XLOOKUP(SLEP[[#This Row],[Source.Name]],Tabla3[Nombre archivo],Tabla3[BASESLEP],"N/A",0,1)</f>
        <v>Atacama</v>
      </c>
      <c r="AJ304" t="s">
        <v>1623</v>
      </c>
    </row>
    <row r="305" spans="1:36" x14ac:dyDescent="0.3">
      <c r="A305" t="s">
        <v>1400</v>
      </c>
      <c r="B305" t="s">
        <v>1447</v>
      </c>
      <c r="C305" t="s">
        <v>1448</v>
      </c>
      <c r="D305" t="s">
        <v>1449</v>
      </c>
      <c r="E305" t="s">
        <v>1450</v>
      </c>
      <c r="F305" t="s">
        <v>1451</v>
      </c>
      <c r="G305" t="s">
        <v>44</v>
      </c>
      <c r="H305" t="s">
        <v>45</v>
      </c>
      <c r="I305" t="s">
        <v>60</v>
      </c>
      <c r="J305" t="s">
        <v>1452</v>
      </c>
      <c r="K305" t="s">
        <v>48</v>
      </c>
      <c r="L305" s="3">
        <v>124800000</v>
      </c>
      <c r="M305" s="4">
        <v>134589000</v>
      </c>
      <c r="N305" s="4">
        <v>-9789000</v>
      </c>
      <c r="O305" t="s">
        <v>255</v>
      </c>
      <c r="P305" t="s">
        <v>256</v>
      </c>
      <c r="Q305" t="s">
        <v>51</v>
      </c>
      <c r="R305">
        <v>8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365</v>
      </c>
      <c r="Y305">
        <v>-1</v>
      </c>
      <c r="Z305" t="s">
        <v>52</v>
      </c>
      <c r="AA305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124800000</v>
      </c>
      <c r="AB305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134589000</v>
      </c>
      <c r="AC305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-9789000</v>
      </c>
      <c r="AD305" s="5">
        <f>VALUE(FIXED((SLEP[[#This Row],[EjecutadoCLP]]/SLEP[[#This Row],[MontoCLP]]),4,TRUE))</f>
        <v>1.0784</v>
      </c>
      <c r="AE305" s="1">
        <f>IF(SLEP[[#This Row],[Termino]]=0,DATE(1992,10,11),SLEP[[#This Row],[Termino]]-SLEP[[#This Row],[Días de vigencia]])</f>
        <v>33523</v>
      </c>
      <c r="AF305" s="1">
        <f>IF(SLEP[[#This Row],[Días restantes]]&lt;1,DATE(1992,10,11),DATE(2025,8,8)+SLEP[[#This Row],[Días restantes]])</f>
        <v>33888</v>
      </c>
      <c r="AG305">
        <f ca="1">IF(SLEP[[#This Row],[Termino]]=0,0,SLEP[[#This Row],[Termino]]-TODAY())</f>
        <v>-12071</v>
      </c>
      <c r="AH305" s="7" t="str">
        <f ca="1">IF(SLEP[[#This Row],[Dias]]&gt;0,"Vigente","Vencido")</f>
        <v>Vencido</v>
      </c>
      <c r="AI305" t="str">
        <f>_xlfn.XLOOKUP(SLEP[[#This Row],[Source.Name]],Tabla3[Nombre archivo],Tabla3[BASESLEP],"N/A",0,1)</f>
        <v>Atacama</v>
      </c>
      <c r="AJ305" t="s">
        <v>1628</v>
      </c>
    </row>
    <row r="306" spans="1:36" x14ac:dyDescent="0.3">
      <c r="A306" t="s">
        <v>1400</v>
      </c>
      <c r="B306" t="s">
        <v>1454</v>
      </c>
      <c r="C306" t="s">
        <v>1455</v>
      </c>
      <c r="D306" t="s">
        <v>1456</v>
      </c>
      <c r="E306" t="s">
        <v>1457</v>
      </c>
      <c r="F306" t="s">
        <v>1458</v>
      </c>
      <c r="G306" t="s">
        <v>44</v>
      </c>
      <c r="H306" t="s">
        <v>45</v>
      </c>
      <c r="I306" t="s">
        <v>60</v>
      </c>
      <c r="J306" t="s">
        <v>1406</v>
      </c>
      <c r="K306" t="s">
        <v>48</v>
      </c>
      <c r="L306" s="3">
        <v>310000000</v>
      </c>
      <c r="M306" s="4">
        <v>155834337</v>
      </c>
      <c r="N306" s="4">
        <v>154165663</v>
      </c>
      <c r="O306" t="s">
        <v>526</v>
      </c>
      <c r="P306" t="s">
        <v>1459</v>
      </c>
      <c r="Q306" t="s">
        <v>51</v>
      </c>
      <c r="R306">
        <v>0</v>
      </c>
      <c r="S306">
        <v>0</v>
      </c>
      <c r="T306">
        <v>1</v>
      </c>
      <c r="U306">
        <v>0</v>
      </c>
      <c r="V306">
        <v>0</v>
      </c>
      <c r="W306">
        <v>0</v>
      </c>
      <c r="X306">
        <v>270</v>
      </c>
      <c r="Y306">
        <v>-1</v>
      </c>
      <c r="Z306" t="s">
        <v>52</v>
      </c>
      <c r="AA306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310000000</v>
      </c>
      <c r="AB306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155834337</v>
      </c>
      <c r="AC306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154165663</v>
      </c>
      <c r="AD306" s="5">
        <f>VALUE(FIXED((SLEP[[#This Row],[EjecutadoCLP]]/SLEP[[#This Row],[MontoCLP]]),4,TRUE))</f>
        <v>0.50270000000000004</v>
      </c>
      <c r="AE306" s="1">
        <f>IF(SLEP[[#This Row],[Termino]]=0,DATE(1992,10,11),SLEP[[#This Row],[Termino]]-SLEP[[#This Row],[Días de vigencia]])</f>
        <v>33618</v>
      </c>
      <c r="AF306" s="1">
        <f>IF(SLEP[[#This Row],[Días restantes]]&lt;1,DATE(1992,10,11),DATE(2025,8,8)+SLEP[[#This Row],[Días restantes]])</f>
        <v>33888</v>
      </c>
      <c r="AG306">
        <f ca="1">IF(SLEP[[#This Row],[Termino]]=0,0,SLEP[[#This Row],[Termino]]-TODAY())</f>
        <v>-12071</v>
      </c>
      <c r="AH306" s="7" t="str">
        <f ca="1">IF(SLEP[[#This Row],[Dias]]&gt;0,"Vigente","Vencido")</f>
        <v>Vencido</v>
      </c>
      <c r="AI306" t="str">
        <f>_xlfn.XLOOKUP(SLEP[[#This Row],[Source.Name]],Tabla3[Nombre archivo],Tabla3[BASESLEP],"N/A",0,1)</f>
        <v>Atacama</v>
      </c>
      <c r="AJ306" t="s">
        <v>1634</v>
      </c>
    </row>
    <row r="307" spans="1:36" x14ac:dyDescent="0.3">
      <c r="A307" t="s">
        <v>1400</v>
      </c>
      <c r="B307" t="s">
        <v>1461</v>
      </c>
      <c r="C307" t="s">
        <v>1462</v>
      </c>
      <c r="D307" t="s">
        <v>1463</v>
      </c>
      <c r="E307" t="s">
        <v>1464</v>
      </c>
      <c r="F307" t="s">
        <v>1465</v>
      </c>
      <c r="G307" t="s">
        <v>44</v>
      </c>
      <c r="H307" t="s">
        <v>45</v>
      </c>
      <c r="I307" t="s">
        <v>46</v>
      </c>
      <c r="J307" t="s">
        <v>1406</v>
      </c>
      <c r="K307" t="s">
        <v>48</v>
      </c>
      <c r="L307" s="3">
        <v>444000000</v>
      </c>
      <c r="M307" s="4">
        <v>328079899</v>
      </c>
      <c r="N307" s="4">
        <v>115920101</v>
      </c>
      <c r="O307" t="s">
        <v>746</v>
      </c>
      <c r="P307" t="s">
        <v>194</v>
      </c>
      <c r="Q307" t="s">
        <v>51</v>
      </c>
      <c r="R307">
        <v>3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365</v>
      </c>
      <c r="Y307">
        <v>-1</v>
      </c>
      <c r="Z307" t="s">
        <v>52</v>
      </c>
      <c r="AA307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444000000</v>
      </c>
      <c r="AB307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328079899</v>
      </c>
      <c r="AC307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115920101</v>
      </c>
      <c r="AD307" s="5">
        <f>VALUE(FIXED((SLEP[[#This Row],[EjecutadoCLP]]/SLEP[[#This Row],[MontoCLP]]),4,TRUE))</f>
        <v>0.7389</v>
      </c>
      <c r="AE307" s="1">
        <f>IF(SLEP[[#This Row],[Termino]]=0,DATE(1992,10,11),SLEP[[#This Row],[Termino]]-SLEP[[#This Row],[Días de vigencia]])</f>
        <v>33523</v>
      </c>
      <c r="AF307" s="1">
        <f>IF(SLEP[[#This Row],[Días restantes]]&lt;1,DATE(1992,10,11),DATE(2025,8,8)+SLEP[[#This Row],[Días restantes]])</f>
        <v>33888</v>
      </c>
      <c r="AG307">
        <f ca="1">IF(SLEP[[#This Row],[Termino]]=0,0,SLEP[[#This Row],[Termino]]-TODAY())</f>
        <v>-12071</v>
      </c>
      <c r="AH307" s="7" t="str">
        <f ca="1">IF(SLEP[[#This Row],[Dias]]&gt;0,"Vigente","Vencido")</f>
        <v>Vencido</v>
      </c>
      <c r="AI307" t="str">
        <f>_xlfn.XLOOKUP(SLEP[[#This Row],[Source.Name]],Tabla3[Nombre archivo],Tabla3[BASESLEP],"N/A",0,1)</f>
        <v>Atacama</v>
      </c>
      <c r="AJ307" t="s">
        <v>1639</v>
      </c>
    </row>
    <row r="308" spans="1:36" x14ac:dyDescent="0.3">
      <c r="A308" t="s">
        <v>1400</v>
      </c>
      <c r="B308" t="s">
        <v>1467</v>
      </c>
      <c r="C308" t="s">
        <v>1462</v>
      </c>
      <c r="D308" t="s">
        <v>1463</v>
      </c>
      <c r="E308" t="s">
        <v>1468</v>
      </c>
      <c r="F308" t="s">
        <v>1469</v>
      </c>
      <c r="G308" t="s">
        <v>44</v>
      </c>
      <c r="H308" t="s">
        <v>45</v>
      </c>
      <c r="I308" t="s">
        <v>46</v>
      </c>
      <c r="J308" t="s">
        <v>1406</v>
      </c>
      <c r="K308" t="s">
        <v>48</v>
      </c>
      <c r="L308" s="3">
        <v>1056000000</v>
      </c>
      <c r="M308" s="4">
        <v>605675492</v>
      </c>
      <c r="N308" s="4">
        <v>450324508</v>
      </c>
      <c r="O308" t="s">
        <v>746</v>
      </c>
      <c r="P308" t="s">
        <v>194</v>
      </c>
      <c r="Q308" t="s">
        <v>51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365</v>
      </c>
      <c r="Y308">
        <v>-1</v>
      </c>
      <c r="Z308" t="s">
        <v>52</v>
      </c>
      <c r="AA308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1056000000</v>
      </c>
      <c r="AB308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605675492</v>
      </c>
      <c r="AC308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450324508</v>
      </c>
      <c r="AD308" s="5">
        <f>VALUE(FIXED((SLEP[[#This Row],[EjecutadoCLP]]/SLEP[[#This Row],[MontoCLP]]),4,TRUE))</f>
        <v>0.5736</v>
      </c>
      <c r="AE308" s="1">
        <f>IF(SLEP[[#This Row],[Termino]]=0,DATE(1992,10,11),SLEP[[#This Row],[Termino]]-SLEP[[#This Row],[Días de vigencia]])</f>
        <v>33523</v>
      </c>
      <c r="AF308" s="1">
        <f>IF(SLEP[[#This Row],[Días restantes]]&lt;1,DATE(1992,10,11),DATE(2025,8,8)+SLEP[[#This Row],[Días restantes]])</f>
        <v>33888</v>
      </c>
      <c r="AG308">
        <f ca="1">IF(SLEP[[#This Row],[Termino]]=0,0,SLEP[[#This Row],[Termino]]-TODAY())</f>
        <v>-12071</v>
      </c>
      <c r="AH308" s="7" t="str">
        <f ca="1">IF(SLEP[[#This Row],[Dias]]&gt;0,"Vigente","Vencido")</f>
        <v>Vencido</v>
      </c>
      <c r="AI308" t="str">
        <f>_xlfn.XLOOKUP(SLEP[[#This Row],[Source.Name]],Tabla3[Nombre archivo],Tabla3[BASESLEP],"N/A",0,1)</f>
        <v>Atacama</v>
      </c>
      <c r="AJ308" t="s">
        <v>1644</v>
      </c>
    </row>
    <row r="309" spans="1:36" x14ac:dyDescent="0.3">
      <c r="A309" t="s">
        <v>1400</v>
      </c>
      <c r="B309" t="s">
        <v>1471</v>
      </c>
      <c r="C309" t="s">
        <v>1472</v>
      </c>
      <c r="D309" t="s">
        <v>1473</v>
      </c>
      <c r="E309" t="s">
        <v>1474</v>
      </c>
      <c r="F309" t="s">
        <v>1475</v>
      </c>
      <c r="G309" t="s">
        <v>44</v>
      </c>
      <c r="H309" t="s">
        <v>45</v>
      </c>
      <c r="I309" t="s">
        <v>60</v>
      </c>
      <c r="J309" t="s">
        <v>1406</v>
      </c>
      <c r="K309" t="s">
        <v>48</v>
      </c>
      <c r="L309" s="3">
        <v>200000000</v>
      </c>
      <c r="M309" s="4">
        <v>82686427</v>
      </c>
      <c r="N309" s="4">
        <v>117313573</v>
      </c>
      <c r="O309" t="s">
        <v>1142</v>
      </c>
      <c r="P309" t="s">
        <v>295</v>
      </c>
      <c r="Q309" t="s">
        <v>51</v>
      </c>
      <c r="R309">
        <v>0</v>
      </c>
      <c r="S309">
        <v>0</v>
      </c>
      <c r="T309">
        <v>1</v>
      </c>
      <c r="U309">
        <v>0</v>
      </c>
      <c r="V309">
        <v>0</v>
      </c>
      <c r="W309">
        <v>0</v>
      </c>
      <c r="X309">
        <v>365</v>
      </c>
      <c r="Y309">
        <v>-1</v>
      </c>
      <c r="Z309" t="s">
        <v>52</v>
      </c>
      <c r="AA309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200000000</v>
      </c>
      <c r="AB309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82686427</v>
      </c>
      <c r="AC309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117313573</v>
      </c>
      <c r="AD309" s="5">
        <f>VALUE(FIXED((SLEP[[#This Row],[EjecutadoCLP]]/SLEP[[#This Row],[MontoCLP]]),4,TRUE))</f>
        <v>0.41339999999999999</v>
      </c>
      <c r="AE309" s="1">
        <f>IF(SLEP[[#This Row],[Termino]]=0,DATE(1992,10,11),SLEP[[#This Row],[Termino]]-SLEP[[#This Row],[Días de vigencia]])</f>
        <v>33523</v>
      </c>
      <c r="AF309" s="1">
        <f>IF(SLEP[[#This Row],[Días restantes]]&lt;1,DATE(1992,10,11),DATE(2025,8,8)+SLEP[[#This Row],[Días restantes]])</f>
        <v>33888</v>
      </c>
      <c r="AG309">
        <f ca="1">IF(SLEP[[#This Row],[Termino]]=0,0,SLEP[[#This Row],[Termino]]-TODAY())</f>
        <v>-12071</v>
      </c>
      <c r="AH309" s="7" t="str">
        <f ca="1">IF(SLEP[[#This Row],[Dias]]&gt;0,"Vigente","Vencido")</f>
        <v>Vencido</v>
      </c>
      <c r="AI309" t="str">
        <f>_xlfn.XLOOKUP(SLEP[[#This Row],[Source.Name]],Tabla3[Nombre archivo],Tabla3[BASESLEP],"N/A",0,1)</f>
        <v>Atacama</v>
      </c>
      <c r="AJ309" t="s">
        <v>1649</v>
      </c>
    </row>
    <row r="310" spans="1:36" x14ac:dyDescent="0.3">
      <c r="A310" t="s">
        <v>1400</v>
      </c>
      <c r="B310" t="s">
        <v>1477</v>
      </c>
      <c r="C310" t="s">
        <v>1438</v>
      </c>
      <c r="D310" t="s">
        <v>1478</v>
      </c>
      <c r="E310" t="s">
        <v>1440</v>
      </c>
      <c r="F310" t="s">
        <v>1441</v>
      </c>
      <c r="G310" t="s">
        <v>44</v>
      </c>
      <c r="H310" t="s">
        <v>45</v>
      </c>
      <c r="I310" t="s">
        <v>222</v>
      </c>
      <c r="J310" t="s">
        <v>1406</v>
      </c>
      <c r="K310" t="s">
        <v>48</v>
      </c>
      <c r="L310" s="3">
        <v>280000000</v>
      </c>
      <c r="M310" s="4">
        <v>809512438</v>
      </c>
      <c r="N310" s="4">
        <v>-529512438</v>
      </c>
      <c r="O310" t="s">
        <v>255</v>
      </c>
      <c r="P310" t="s">
        <v>256</v>
      </c>
      <c r="Q310" t="s">
        <v>51</v>
      </c>
      <c r="R310">
        <v>21</v>
      </c>
      <c r="S310">
        <v>0</v>
      </c>
      <c r="T310">
        <v>1</v>
      </c>
      <c r="U310">
        <v>0</v>
      </c>
      <c r="V310">
        <v>0</v>
      </c>
      <c r="W310">
        <v>0</v>
      </c>
      <c r="X310">
        <v>365</v>
      </c>
      <c r="Y310">
        <v>-1</v>
      </c>
      <c r="Z310" t="s">
        <v>52</v>
      </c>
      <c r="AA310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280000000</v>
      </c>
      <c r="AB310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809512438</v>
      </c>
      <c r="AC310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-529512438</v>
      </c>
      <c r="AD310" s="5">
        <f>VALUE(FIXED((SLEP[[#This Row],[EjecutadoCLP]]/SLEP[[#This Row],[MontoCLP]]),4,TRUE))</f>
        <v>2.8910999999999998</v>
      </c>
      <c r="AE310" s="1">
        <f>IF(SLEP[[#This Row],[Termino]]=0,DATE(1992,10,11),SLEP[[#This Row],[Termino]]-SLEP[[#This Row],[Días de vigencia]])</f>
        <v>33523</v>
      </c>
      <c r="AF310" s="1">
        <f>IF(SLEP[[#This Row],[Días restantes]]&lt;1,DATE(1992,10,11),DATE(2025,8,8)+SLEP[[#This Row],[Días restantes]])</f>
        <v>33888</v>
      </c>
      <c r="AG310">
        <f ca="1">IF(SLEP[[#This Row],[Termino]]=0,0,SLEP[[#This Row],[Termino]]-TODAY())</f>
        <v>-12071</v>
      </c>
      <c r="AH310" s="7" t="str">
        <f ca="1">IF(SLEP[[#This Row],[Dias]]&gt;0,"Vigente","Vencido")</f>
        <v>Vencido</v>
      </c>
      <c r="AI310" t="str">
        <f>_xlfn.XLOOKUP(SLEP[[#This Row],[Source.Name]],Tabla3[Nombre archivo],Tabla3[BASESLEP],"N/A",0,1)</f>
        <v>Atacama</v>
      </c>
      <c r="AJ310" t="s">
        <v>1657</v>
      </c>
    </row>
    <row r="311" spans="1:36" x14ac:dyDescent="0.3">
      <c r="A311" t="s">
        <v>1400</v>
      </c>
      <c r="B311" t="s">
        <v>1480</v>
      </c>
      <c r="C311" t="s">
        <v>1481</v>
      </c>
      <c r="D311" t="s">
        <v>1482</v>
      </c>
      <c r="E311" t="s">
        <v>1483</v>
      </c>
      <c r="F311" t="s">
        <v>1484</v>
      </c>
      <c r="G311" t="s">
        <v>44</v>
      </c>
      <c r="H311" t="s">
        <v>45</v>
      </c>
      <c r="I311" t="s">
        <v>60</v>
      </c>
      <c r="J311" t="s">
        <v>1485</v>
      </c>
      <c r="K311" t="s">
        <v>48</v>
      </c>
      <c r="L311" s="3">
        <v>16168409</v>
      </c>
      <c r="M311" s="4">
        <v>16026076</v>
      </c>
      <c r="N311" s="4">
        <v>142333</v>
      </c>
      <c r="O311" t="s">
        <v>255</v>
      </c>
      <c r="P311" t="s">
        <v>513</v>
      </c>
      <c r="Q311" t="s">
        <v>51</v>
      </c>
      <c r="R311">
        <v>0</v>
      </c>
      <c r="S311">
        <v>0</v>
      </c>
      <c r="T311">
        <v>1</v>
      </c>
      <c r="U311">
        <v>0</v>
      </c>
      <c r="V311">
        <v>0</v>
      </c>
      <c r="W311">
        <v>0</v>
      </c>
      <c r="X311">
        <v>152</v>
      </c>
      <c r="Y311">
        <v>-1</v>
      </c>
      <c r="Z311" t="s">
        <v>52</v>
      </c>
      <c r="AA311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16168409</v>
      </c>
      <c r="AB311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16026076</v>
      </c>
      <c r="AC311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142333</v>
      </c>
      <c r="AD311" s="5">
        <f>VALUE(FIXED((SLEP[[#This Row],[EjecutadoCLP]]/SLEP[[#This Row],[MontoCLP]]),4,TRUE))</f>
        <v>0.99119999999999997</v>
      </c>
      <c r="AE311" s="1">
        <f>IF(SLEP[[#This Row],[Termino]]=0,DATE(1992,10,11),SLEP[[#This Row],[Termino]]-SLEP[[#This Row],[Días de vigencia]])</f>
        <v>33736</v>
      </c>
      <c r="AF311" s="1">
        <f>IF(SLEP[[#This Row],[Días restantes]]&lt;1,DATE(1992,10,11),DATE(2025,8,8)+SLEP[[#This Row],[Días restantes]])</f>
        <v>33888</v>
      </c>
      <c r="AG311">
        <f ca="1">IF(SLEP[[#This Row],[Termino]]=0,0,SLEP[[#This Row],[Termino]]-TODAY())</f>
        <v>-12071</v>
      </c>
      <c r="AH311" s="7" t="str">
        <f ca="1">IF(SLEP[[#This Row],[Dias]]&gt;0,"Vigente","Vencido")</f>
        <v>Vencido</v>
      </c>
      <c r="AI311" t="str">
        <f>_xlfn.XLOOKUP(SLEP[[#This Row],[Source.Name]],Tabla3[Nombre archivo],Tabla3[BASESLEP],"N/A",0,1)</f>
        <v>Atacama</v>
      </c>
      <c r="AJ311" t="s">
        <v>1665</v>
      </c>
    </row>
    <row r="312" spans="1:36" x14ac:dyDescent="0.3">
      <c r="A312" t="s">
        <v>1400</v>
      </c>
      <c r="B312" t="s">
        <v>1487</v>
      </c>
      <c r="C312" t="s">
        <v>1488</v>
      </c>
      <c r="D312" t="s">
        <v>1489</v>
      </c>
      <c r="E312" t="s">
        <v>1483</v>
      </c>
      <c r="F312" t="s">
        <v>1484</v>
      </c>
      <c r="G312" t="s">
        <v>44</v>
      </c>
      <c r="H312" t="s">
        <v>45</v>
      </c>
      <c r="I312" t="s">
        <v>60</v>
      </c>
      <c r="J312" t="s">
        <v>1490</v>
      </c>
      <c r="K312" t="s">
        <v>48</v>
      </c>
      <c r="L312" s="3">
        <v>265132269</v>
      </c>
      <c r="M312" s="4">
        <v>265131147</v>
      </c>
      <c r="N312" s="4">
        <v>1122</v>
      </c>
      <c r="O312" t="s">
        <v>594</v>
      </c>
      <c r="P312" t="s">
        <v>526</v>
      </c>
      <c r="Q312" t="s">
        <v>51</v>
      </c>
      <c r="R312">
        <v>0</v>
      </c>
      <c r="S312">
        <v>0</v>
      </c>
      <c r="T312">
        <v>1</v>
      </c>
      <c r="U312">
        <v>0</v>
      </c>
      <c r="V312">
        <v>0</v>
      </c>
      <c r="W312">
        <v>0</v>
      </c>
      <c r="X312">
        <v>152</v>
      </c>
      <c r="Y312">
        <v>-1</v>
      </c>
      <c r="Z312" t="s">
        <v>52</v>
      </c>
      <c r="AA312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265132269</v>
      </c>
      <c r="AB312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265131147</v>
      </c>
      <c r="AC312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1122</v>
      </c>
      <c r="AD312" s="5">
        <f>VALUE(FIXED((SLEP[[#This Row],[EjecutadoCLP]]/SLEP[[#This Row],[MontoCLP]]),4,TRUE))</f>
        <v>1</v>
      </c>
      <c r="AE312" s="1">
        <f>IF(SLEP[[#This Row],[Termino]]=0,DATE(1992,10,11),SLEP[[#This Row],[Termino]]-SLEP[[#This Row],[Días de vigencia]])</f>
        <v>33736</v>
      </c>
      <c r="AF312" s="1">
        <f>IF(SLEP[[#This Row],[Días restantes]]&lt;1,DATE(1992,10,11),DATE(2025,8,8)+SLEP[[#This Row],[Días restantes]])</f>
        <v>33888</v>
      </c>
      <c r="AG312">
        <f ca="1">IF(SLEP[[#This Row],[Termino]]=0,0,SLEP[[#This Row],[Termino]]-TODAY())</f>
        <v>-12071</v>
      </c>
      <c r="AH312" s="7" t="str">
        <f ca="1">IF(SLEP[[#This Row],[Dias]]&gt;0,"Vigente","Vencido")</f>
        <v>Vencido</v>
      </c>
      <c r="AI312" t="str">
        <f>_xlfn.XLOOKUP(SLEP[[#This Row],[Source.Name]],Tabla3[Nombre archivo],Tabla3[BASESLEP],"N/A",0,1)</f>
        <v>Atacama</v>
      </c>
      <c r="AJ312" t="s">
        <v>1671</v>
      </c>
    </row>
    <row r="313" spans="1:36" x14ac:dyDescent="0.3">
      <c r="A313" t="s">
        <v>1400</v>
      </c>
      <c r="B313" t="s">
        <v>1492</v>
      </c>
      <c r="C313" t="s">
        <v>1493</v>
      </c>
      <c r="D313" t="s">
        <v>1494</v>
      </c>
      <c r="E313" t="s">
        <v>1495</v>
      </c>
      <c r="F313" t="s">
        <v>1496</v>
      </c>
      <c r="G313" t="s">
        <v>44</v>
      </c>
      <c r="H313" t="s">
        <v>45</v>
      </c>
      <c r="I313" t="s">
        <v>207</v>
      </c>
      <c r="J313" t="s">
        <v>1485</v>
      </c>
      <c r="K313" t="s">
        <v>48</v>
      </c>
      <c r="L313" s="3">
        <v>19135200</v>
      </c>
      <c r="M313" s="4">
        <v>16398200</v>
      </c>
      <c r="N313" s="4">
        <v>2737000</v>
      </c>
      <c r="O313" t="s">
        <v>545</v>
      </c>
      <c r="P313" t="s">
        <v>513</v>
      </c>
      <c r="Q313" t="s">
        <v>51</v>
      </c>
      <c r="R313">
        <v>3</v>
      </c>
      <c r="S313">
        <v>0</v>
      </c>
      <c r="T313">
        <v>1</v>
      </c>
      <c r="U313">
        <v>0</v>
      </c>
      <c r="V313">
        <v>0</v>
      </c>
      <c r="W313">
        <v>0</v>
      </c>
      <c r="X313">
        <v>95</v>
      </c>
      <c r="Y313">
        <v>-12</v>
      </c>
      <c r="Z313" t="s">
        <v>52</v>
      </c>
      <c r="AA313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19135200</v>
      </c>
      <c r="AB313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16398200</v>
      </c>
      <c r="AC313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2737000</v>
      </c>
      <c r="AD313" s="5">
        <f>VALUE(FIXED((SLEP[[#This Row],[EjecutadoCLP]]/SLEP[[#This Row],[MontoCLP]]),4,TRUE))</f>
        <v>0.85699999999999998</v>
      </c>
      <c r="AE313" s="1">
        <f>IF(SLEP[[#This Row],[Termino]]=0,DATE(1992,10,11),SLEP[[#This Row],[Termino]]-SLEP[[#This Row],[Días de vigencia]])</f>
        <v>33793</v>
      </c>
      <c r="AF313" s="1">
        <f>IF(SLEP[[#This Row],[Días restantes]]&lt;1,DATE(1992,10,11),DATE(2025,8,8)+SLEP[[#This Row],[Días restantes]])</f>
        <v>33888</v>
      </c>
      <c r="AG313">
        <f ca="1">IF(SLEP[[#This Row],[Termino]]=0,0,SLEP[[#This Row],[Termino]]-TODAY())</f>
        <v>-12071</v>
      </c>
      <c r="AH313" s="7" t="str">
        <f ca="1">IF(SLEP[[#This Row],[Dias]]&gt;0,"Vigente","Vencido")</f>
        <v>Vencido</v>
      </c>
      <c r="AI313" t="str">
        <f>_xlfn.XLOOKUP(SLEP[[#This Row],[Source.Name]],Tabla3[Nombre archivo],Tabla3[BASESLEP],"N/A",0,1)</f>
        <v>Atacama</v>
      </c>
      <c r="AJ313" t="s">
        <v>1676</v>
      </c>
    </row>
    <row r="314" spans="1:36" x14ac:dyDescent="0.3">
      <c r="A314" t="s">
        <v>1400</v>
      </c>
      <c r="B314" t="s">
        <v>1498</v>
      </c>
      <c r="C314" t="s">
        <v>1499</v>
      </c>
      <c r="D314" t="s">
        <v>1500</v>
      </c>
      <c r="E314" t="s">
        <v>1495</v>
      </c>
      <c r="F314" t="s">
        <v>1496</v>
      </c>
      <c r="G314" t="s">
        <v>44</v>
      </c>
      <c r="H314" t="s">
        <v>45</v>
      </c>
      <c r="I314" t="s">
        <v>207</v>
      </c>
      <c r="J314" t="s">
        <v>1406</v>
      </c>
      <c r="K314" t="s">
        <v>48</v>
      </c>
      <c r="L314" s="3">
        <v>68996500</v>
      </c>
      <c r="M314" s="4">
        <v>67367685</v>
      </c>
      <c r="N314" s="4">
        <v>1628815</v>
      </c>
      <c r="O314" t="s">
        <v>545</v>
      </c>
      <c r="P314" t="s">
        <v>513</v>
      </c>
      <c r="Q314" t="s">
        <v>51</v>
      </c>
      <c r="R314">
        <v>3</v>
      </c>
      <c r="S314">
        <v>0</v>
      </c>
      <c r="T314">
        <v>1</v>
      </c>
      <c r="U314">
        <v>0</v>
      </c>
      <c r="V314">
        <v>0</v>
      </c>
      <c r="W314">
        <v>0</v>
      </c>
      <c r="X314">
        <v>95</v>
      </c>
      <c r="Y314">
        <v>-12</v>
      </c>
      <c r="Z314" t="s">
        <v>52</v>
      </c>
      <c r="AA314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68996500</v>
      </c>
      <c r="AB314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67367685</v>
      </c>
      <c r="AC314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1628815</v>
      </c>
      <c r="AD314" s="5">
        <f>VALUE(FIXED((SLEP[[#This Row],[EjecutadoCLP]]/SLEP[[#This Row],[MontoCLP]]),4,TRUE))</f>
        <v>0.97640000000000005</v>
      </c>
      <c r="AE314" s="1">
        <f>IF(SLEP[[#This Row],[Termino]]=0,DATE(1992,10,11),SLEP[[#This Row],[Termino]]-SLEP[[#This Row],[Días de vigencia]])</f>
        <v>33793</v>
      </c>
      <c r="AF314" s="1">
        <f>IF(SLEP[[#This Row],[Días restantes]]&lt;1,DATE(1992,10,11),DATE(2025,8,8)+SLEP[[#This Row],[Días restantes]])</f>
        <v>33888</v>
      </c>
      <c r="AG314">
        <f ca="1">IF(SLEP[[#This Row],[Termino]]=0,0,SLEP[[#This Row],[Termino]]-TODAY())</f>
        <v>-12071</v>
      </c>
      <c r="AH314" s="7" t="str">
        <f ca="1">IF(SLEP[[#This Row],[Dias]]&gt;0,"Vigente","Vencido")</f>
        <v>Vencido</v>
      </c>
      <c r="AI314" t="str">
        <f>_xlfn.XLOOKUP(SLEP[[#This Row],[Source.Name]],Tabla3[Nombre archivo],Tabla3[BASESLEP],"N/A",0,1)</f>
        <v>Atacama</v>
      </c>
      <c r="AJ314" t="s">
        <v>1679</v>
      </c>
    </row>
    <row r="315" spans="1:36" x14ac:dyDescent="0.3">
      <c r="A315" t="s">
        <v>1400</v>
      </c>
      <c r="B315" t="s">
        <v>1502</v>
      </c>
      <c r="C315" t="s">
        <v>1503</v>
      </c>
      <c r="D315" t="s">
        <v>1504</v>
      </c>
      <c r="E315" t="s">
        <v>1495</v>
      </c>
      <c r="F315" t="s">
        <v>1496</v>
      </c>
      <c r="G315" t="s">
        <v>44</v>
      </c>
      <c r="H315" t="s">
        <v>45</v>
      </c>
      <c r="I315" t="s">
        <v>207</v>
      </c>
      <c r="J315" t="s">
        <v>1452</v>
      </c>
      <c r="K315" t="s">
        <v>48</v>
      </c>
      <c r="L315" s="3">
        <v>2106300</v>
      </c>
      <c r="M315" s="4">
        <v>2106300</v>
      </c>
      <c r="N315" s="4">
        <v>0</v>
      </c>
      <c r="O315" t="s">
        <v>545</v>
      </c>
      <c r="P315" t="s">
        <v>513</v>
      </c>
      <c r="Q315" t="s">
        <v>51</v>
      </c>
      <c r="R315">
        <v>3</v>
      </c>
      <c r="S315">
        <v>0</v>
      </c>
      <c r="T315">
        <v>1</v>
      </c>
      <c r="U315">
        <v>0</v>
      </c>
      <c r="V315">
        <v>0</v>
      </c>
      <c r="W315">
        <v>0</v>
      </c>
      <c r="X315">
        <v>95</v>
      </c>
      <c r="Y315">
        <v>-12</v>
      </c>
      <c r="Z315" t="s">
        <v>52</v>
      </c>
      <c r="AA315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2106300</v>
      </c>
      <c r="AB315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2106300</v>
      </c>
      <c r="AC315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0</v>
      </c>
      <c r="AD315" s="5">
        <f>VALUE(FIXED((SLEP[[#This Row],[EjecutadoCLP]]/SLEP[[#This Row],[MontoCLP]]),4,TRUE))</f>
        <v>1</v>
      </c>
      <c r="AE315" s="1">
        <f>IF(SLEP[[#This Row],[Termino]]=0,DATE(1992,10,11),SLEP[[#This Row],[Termino]]-SLEP[[#This Row],[Días de vigencia]])</f>
        <v>33793</v>
      </c>
      <c r="AF315" s="1">
        <f>IF(SLEP[[#This Row],[Días restantes]]&lt;1,DATE(1992,10,11),DATE(2025,8,8)+SLEP[[#This Row],[Días restantes]])</f>
        <v>33888</v>
      </c>
      <c r="AG315">
        <f ca="1">IF(SLEP[[#This Row],[Termino]]=0,0,SLEP[[#This Row],[Termino]]-TODAY())</f>
        <v>-12071</v>
      </c>
      <c r="AH315" s="7" t="str">
        <f ca="1">IF(SLEP[[#This Row],[Dias]]&gt;0,"Vigente","Vencido")</f>
        <v>Vencido</v>
      </c>
      <c r="AI315" t="str">
        <f>_xlfn.XLOOKUP(SLEP[[#This Row],[Source.Name]],Tabla3[Nombre archivo],Tabla3[BASESLEP],"N/A",0,1)</f>
        <v>Atacama</v>
      </c>
      <c r="AJ315" t="s">
        <v>1684</v>
      </c>
    </row>
    <row r="316" spans="1:36" x14ac:dyDescent="0.3">
      <c r="A316" t="s">
        <v>1400</v>
      </c>
      <c r="B316" t="s">
        <v>1506</v>
      </c>
      <c r="C316" t="s">
        <v>1507</v>
      </c>
      <c r="D316" t="s">
        <v>1508</v>
      </c>
      <c r="E316" t="s">
        <v>1474</v>
      </c>
      <c r="F316" t="s">
        <v>1475</v>
      </c>
      <c r="G316" t="s">
        <v>44</v>
      </c>
      <c r="H316" t="s">
        <v>45</v>
      </c>
      <c r="I316" t="s">
        <v>60</v>
      </c>
      <c r="J316" t="s">
        <v>1406</v>
      </c>
      <c r="K316" t="s">
        <v>48</v>
      </c>
      <c r="L316" s="3">
        <v>200000000</v>
      </c>
      <c r="M316" s="4">
        <v>207879317</v>
      </c>
      <c r="N316" s="4">
        <v>-7879317</v>
      </c>
      <c r="O316" t="s">
        <v>1509</v>
      </c>
      <c r="P316" t="s">
        <v>884</v>
      </c>
      <c r="Q316" t="s">
        <v>51</v>
      </c>
      <c r="R316">
        <v>5</v>
      </c>
      <c r="S316">
        <v>0</v>
      </c>
      <c r="T316">
        <v>1</v>
      </c>
      <c r="U316">
        <v>0</v>
      </c>
      <c r="V316">
        <v>0</v>
      </c>
      <c r="W316">
        <v>0</v>
      </c>
      <c r="X316">
        <v>365</v>
      </c>
      <c r="Y316">
        <v>-17</v>
      </c>
      <c r="Z316" t="s">
        <v>65</v>
      </c>
      <c r="AA316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200000000</v>
      </c>
      <c r="AB316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207879317</v>
      </c>
      <c r="AC316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-7879317</v>
      </c>
      <c r="AD316" s="5">
        <f>VALUE(FIXED((SLEP[[#This Row],[EjecutadoCLP]]/SLEP[[#This Row],[MontoCLP]]),4,TRUE))</f>
        <v>1.0394000000000001</v>
      </c>
      <c r="AE316" s="1">
        <f>IF(SLEP[[#This Row],[Termino]]=0,DATE(1992,10,11),SLEP[[#This Row],[Termino]]-SLEP[[#This Row],[Días de vigencia]])</f>
        <v>33523</v>
      </c>
      <c r="AF316" s="1">
        <f>IF(SLEP[[#This Row],[Días restantes]]&lt;1,DATE(1992,10,11),DATE(2025,8,8)+SLEP[[#This Row],[Días restantes]])</f>
        <v>33888</v>
      </c>
      <c r="AG316">
        <f ca="1">IF(SLEP[[#This Row],[Termino]]=0,0,SLEP[[#This Row],[Termino]]-TODAY())</f>
        <v>-12071</v>
      </c>
      <c r="AH316" s="7" t="str">
        <f ca="1">IF(SLEP[[#This Row],[Dias]]&gt;0,"Vigente","Vencido")</f>
        <v>Vencido</v>
      </c>
      <c r="AI316" t="str">
        <f>_xlfn.XLOOKUP(SLEP[[#This Row],[Source.Name]],Tabla3[Nombre archivo],Tabla3[BASESLEP],"N/A",0,1)</f>
        <v>Atacama</v>
      </c>
      <c r="AJ316" t="s">
        <v>1688</v>
      </c>
    </row>
    <row r="317" spans="1:36" x14ac:dyDescent="0.3">
      <c r="A317" t="s">
        <v>1400</v>
      </c>
      <c r="B317" t="s">
        <v>1511</v>
      </c>
      <c r="C317" t="s">
        <v>1512</v>
      </c>
      <c r="D317" t="s">
        <v>1513</v>
      </c>
      <c r="E317" t="s">
        <v>1017</v>
      </c>
      <c r="F317" t="s">
        <v>1018</v>
      </c>
      <c r="G317" t="s">
        <v>44</v>
      </c>
      <c r="H317" t="s">
        <v>178</v>
      </c>
      <c r="I317" t="s">
        <v>207</v>
      </c>
      <c r="J317" t="s">
        <v>1406</v>
      </c>
      <c r="K317" t="s">
        <v>48</v>
      </c>
      <c r="L317" s="3">
        <v>238142335</v>
      </c>
      <c r="M317" s="4">
        <v>509320</v>
      </c>
      <c r="N317" s="4">
        <v>237633015</v>
      </c>
      <c r="O317" t="s">
        <v>1141</v>
      </c>
      <c r="P317" t="s">
        <v>1514</v>
      </c>
      <c r="Q317" t="s">
        <v>51</v>
      </c>
      <c r="R317">
        <v>3</v>
      </c>
      <c r="S317">
        <v>0</v>
      </c>
      <c r="T317">
        <v>1</v>
      </c>
      <c r="U317">
        <v>0</v>
      </c>
      <c r="V317">
        <v>0</v>
      </c>
      <c r="W317">
        <v>0</v>
      </c>
      <c r="X317">
        <v>365</v>
      </c>
      <c r="Y317">
        <v>-1</v>
      </c>
      <c r="Z317" t="s">
        <v>52</v>
      </c>
      <c r="AA317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238142335</v>
      </c>
      <c r="AB317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509320</v>
      </c>
      <c r="AC317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237633015</v>
      </c>
      <c r="AD317" s="5">
        <f>VALUE(FIXED((SLEP[[#This Row],[EjecutadoCLP]]/SLEP[[#This Row],[MontoCLP]]),4,TRUE))</f>
        <v>2.0999999999999999E-3</v>
      </c>
      <c r="AE317" s="1">
        <f>IF(SLEP[[#This Row],[Termino]]=0,DATE(1992,10,11),SLEP[[#This Row],[Termino]]-SLEP[[#This Row],[Días de vigencia]])</f>
        <v>33523</v>
      </c>
      <c r="AF317" s="1">
        <f>IF(SLEP[[#This Row],[Días restantes]]&lt;1,DATE(1992,10,11),DATE(2025,8,8)+SLEP[[#This Row],[Días restantes]])</f>
        <v>33888</v>
      </c>
      <c r="AG317">
        <f ca="1">IF(SLEP[[#This Row],[Termino]]=0,0,SLEP[[#This Row],[Termino]]-TODAY())</f>
        <v>-12071</v>
      </c>
      <c r="AH317" s="7" t="str">
        <f ca="1">IF(SLEP[[#This Row],[Dias]]&gt;0,"Vigente","Vencido")</f>
        <v>Vencido</v>
      </c>
      <c r="AI317" t="str">
        <f>_xlfn.XLOOKUP(SLEP[[#This Row],[Source.Name]],Tabla3[Nombre archivo],Tabla3[BASESLEP],"N/A",0,1)</f>
        <v>Atacama</v>
      </c>
      <c r="AJ317" t="s">
        <v>1692</v>
      </c>
    </row>
    <row r="318" spans="1:36" x14ac:dyDescent="0.3">
      <c r="A318" t="s">
        <v>1400</v>
      </c>
      <c r="B318" t="s">
        <v>1516</v>
      </c>
      <c r="C318" t="s">
        <v>1517</v>
      </c>
      <c r="D318" t="s">
        <v>1518</v>
      </c>
      <c r="E318" t="s">
        <v>1139</v>
      </c>
      <c r="F318" t="s">
        <v>1140</v>
      </c>
      <c r="G318" t="s">
        <v>44</v>
      </c>
      <c r="H318" t="s">
        <v>45</v>
      </c>
      <c r="I318" t="s">
        <v>60</v>
      </c>
      <c r="J318" t="s">
        <v>1406</v>
      </c>
      <c r="K318" t="s">
        <v>48</v>
      </c>
      <c r="L318" s="3">
        <v>435000000</v>
      </c>
      <c r="M318" s="4">
        <v>453722315</v>
      </c>
      <c r="N318" s="4">
        <v>-18722315</v>
      </c>
      <c r="O318" t="s">
        <v>1519</v>
      </c>
      <c r="P318" t="s">
        <v>758</v>
      </c>
      <c r="Q318" t="s">
        <v>51</v>
      </c>
      <c r="R318">
        <v>1</v>
      </c>
      <c r="S318">
        <v>0</v>
      </c>
      <c r="T318">
        <v>1</v>
      </c>
      <c r="U318">
        <v>0</v>
      </c>
      <c r="V318">
        <v>0</v>
      </c>
      <c r="W318">
        <v>0</v>
      </c>
      <c r="X318">
        <v>365</v>
      </c>
      <c r="Y318">
        <v>-1</v>
      </c>
      <c r="Z318" t="s">
        <v>52</v>
      </c>
      <c r="AA318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435000000</v>
      </c>
      <c r="AB318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453722315</v>
      </c>
      <c r="AC318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-18722315</v>
      </c>
      <c r="AD318" s="5">
        <f>VALUE(FIXED((SLEP[[#This Row],[EjecutadoCLP]]/SLEP[[#This Row],[MontoCLP]]),4,TRUE))</f>
        <v>1.0429999999999999</v>
      </c>
      <c r="AE318" s="1">
        <f>IF(SLEP[[#This Row],[Termino]]=0,DATE(1992,10,11),SLEP[[#This Row],[Termino]]-SLEP[[#This Row],[Días de vigencia]])</f>
        <v>33523</v>
      </c>
      <c r="AF318" s="1">
        <f>IF(SLEP[[#This Row],[Días restantes]]&lt;1,DATE(1992,10,11),DATE(2025,8,8)+SLEP[[#This Row],[Días restantes]])</f>
        <v>33888</v>
      </c>
      <c r="AG318">
        <f ca="1">IF(SLEP[[#This Row],[Termino]]=0,0,SLEP[[#This Row],[Termino]]-TODAY())</f>
        <v>-12071</v>
      </c>
      <c r="AH318" s="7" t="str">
        <f ca="1">IF(SLEP[[#This Row],[Dias]]&gt;0,"Vigente","Vencido")</f>
        <v>Vencido</v>
      </c>
      <c r="AI318" t="str">
        <f>_xlfn.XLOOKUP(SLEP[[#This Row],[Source.Name]],Tabla3[Nombre archivo],Tabla3[BASESLEP],"N/A",0,1)</f>
        <v>Atacama</v>
      </c>
      <c r="AJ318" t="s">
        <v>1696</v>
      </c>
    </row>
    <row r="319" spans="1:36" x14ac:dyDescent="0.3">
      <c r="A319" t="s">
        <v>1400</v>
      </c>
      <c r="B319" t="s">
        <v>1521</v>
      </c>
      <c r="C319" t="s">
        <v>1522</v>
      </c>
      <c r="D319" t="s">
        <v>1523</v>
      </c>
      <c r="E319" t="s">
        <v>1139</v>
      </c>
      <c r="F319" t="s">
        <v>1140</v>
      </c>
      <c r="G319" t="s">
        <v>44</v>
      </c>
      <c r="H319" t="s">
        <v>45</v>
      </c>
      <c r="I319" t="s">
        <v>60</v>
      </c>
      <c r="J319" t="s">
        <v>1406</v>
      </c>
      <c r="K319" t="s">
        <v>48</v>
      </c>
      <c r="L319" s="3">
        <v>1300000000</v>
      </c>
      <c r="M319" s="4">
        <v>298425588</v>
      </c>
      <c r="N319" s="4">
        <v>1001574412</v>
      </c>
      <c r="O319" t="s">
        <v>1061</v>
      </c>
      <c r="P319" t="s">
        <v>1142</v>
      </c>
      <c r="Q319" t="s">
        <v>608</v>
      </c>
      <c r="R319">
        <v>2</v>
      </c>
      <c r="S319">
        <v>0</v>
      </c>
      <c r="T319">
        <v>1</v>
      </c>
      <c r="U319">
        <v>0</v>
      </c>
      <c r="V319">
        <v>0</v>
      </c>
      <c r="W319">
        <v>0</v>
      </c>
      <c r="X319">
        <v>730</v>
      </c>
      <c r="Y319">
        <v>568</v>
      </c>
      <c r="Z319" t="s">
        <v>65</v>
      </c>
      <c r="AA319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1300000000</v>
      </c>
      <c r="AB319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298425588</v>
      </c>
      <c r="AC319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1001574412</v>
      </c>
      <c r="AD319" s="5">
        <f>VALUE(FIXED((SLEP[[#This Row],[EjecutadoCLP]]/SLEP[[#This Row],[MontoCLP]]),4,TRUE))</f>
        <v>0.2296</v>
      </c>
      <c r="AE319" s="1">
        <f>IF(SLEP[[#This Row],[Termino]]=0,DATE(1992,10,11),SLEP[[#This Row],[Termino]]-SLEP[[#This Row],[Días de vigencia]])</f>
        <v>45715</v>
      </c>
      <c r="AF319" s="1">
        <f>IF(SLEP[[#This Row],[Días restantes]]&lt;1,DATE(1992,10,11),DATE(2025,8,8)+SLEP[[#This Row],[Días restantes]])</f>
        <v>46445</v>
      </c>
      <c r="AG319">
        <f ca="1">IF(SLEP[[#This Row],[Termino]]=0,0,SLEP[[#This Row],[Termino]]-TODAY())</f>
        <v>486</v>
      </c>
      <c r="AH319" s="7" t="str">
        <f ca="1">IF(SLEP[[#This Row],[Dias]]&gt;0,"Vigente","Vencido")</f>
        <v>Vigente</v>
      </c>
      <c r="AI319" t="str">
        <f>_xlfn.XLOOKUP(SLEP[[#This Row],[Source.Name]],Tabla3[Nombre archivo],Tabla3[BASESLEP],"N/A",0,1)</f>
        <v>Atacama</v>
      </c>
      <c r="AJ319" t="s">
        <v>1701</v>
      </c>
    </row>
    <row r="320" spans="1:36" x14ac:dyDescent="0.3">
      <c r="A320" t="s">
        <v>1400</v>
      </c>
      <c r="B320" t="s">
        <v>1525</v>
      </c>
      <c r="C320" t="s">
        <v>1526</v>
      </c>
      <c r="D320" t="s">
        <v>1527</v>
      </c>
      <c r="E320" t="s">
        <v>1468</v>
      </c>
      <c r="F320" t="s">
        <v>1469</v>
      </c>
      <c r="G320" t="s">
        <v>44</v>
      </c>
      <c r="H320" t="s">
        <v>45</v>
      </c>
      <c r="I320" t="s">
        <v>60</v>
      </c>
      <c r="J320" t="s">
        <v>1406</v>
      </c>
      <c r="K320" t="s">
        <v>48</v>
      </c>
      <c r="L320" s="3">
        <v>435000000</v>
      </c>
      <c r="M320" s="4">
        <v>668348624</v>
      </c>
      <c r="N320" s="4">
        <v>-233348624</v>
      </c>
      <c r="O320" t="s">
        <v>1170</v>
      </c>
      <c r="P320" t="s">
        <v>891</v>
      </c>
      <c r="Q320" t="s">
        <v>51</v>
      </c>
      <c r="R320">
        <v>6</v>
      </c>
      <c r="S320">
        <v>0</v>
      </c>
      <c r="T320">
        <v>1</v>
      </c>
      <c r="U320">
        <v>0</v>
      </c>
      <c r="V320">
        <v>0</v>
      </c>
      <c r="W320">
        <v>0</v>
      </c>
      <c r="X320">
        <v>365</v>
      </c>
      <c r="Y320">
        <v>-1</v>
      </c>
      <c r="Z320" t="s">
        <v>52</v>
      </c>
      <c r="AA320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435000000</v>
      </c>
      <c r="AB320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668348624</v>
      </c>
      <c r="AC320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-233348624</v>
      </c>
      <c r="AD320" s="5">
        <f>VALUE(FIXED((SLEP[[#This Row],[EjecutadoCLP]]/SLEP[[#This Row],[MontoCLP]]),4,TRUE))</f>
        <v>1.5364</v>
      </c>
      <c r="AE320" s="1">
        <f>IF(SLEP[[#This Row],[Termino]]=0,DATE(1992,10,11),SLEP[[#This Row],[Termino]]-SLEP[[#This Row],[Días de vigencia]])</f>
        <v>33523</v>
      </c>
      <c r="AF320" s="1">
        <f>IF(SLEP[[#This Row],[Días restantes]]&lt;1,DATE(1992,10,11),DATE(2025,8,8)+SLEP[[#This Row],[Días restantes]])</f>
        <v>33888</v>
      </c>
      <c r="AG320">
        <f ca="1">IF(SLEP[[#This Row],[Termino]]=0,0,SLEP[[#This Row],[Termino]]-TODAY())</f>
        <v>-12071</v>
      </c>
      <c r="AH320" s="7" t="str">
        <f ca="1">IF(SLEP[[#This Row],[Dias]]&gt;0,"Vigente","Vencido")</f>
        <v>Vencido</v>
      </c>
      <c r="AI320" t="str">
        <f>_xlfn.XLOOKUP(SLEP[[#This Row],[Source.Name]],Tabla3[Nombre archivo],Tabla3[BASESLEP],"N/A",0,1)</f>
        <v>Atacama</v>
      </c>
      <c r="AJ320" t="s">
        <v>1706</v>
      </c>
    </row>
    <row r="321" spans="1:36" x14ac:dyDescent="0.3">
      <c r="A321" t="s">
        <v>1400</v>
      </c>
      <c r="B321" t="s">
        <v>1529</v>
      </c>
      <c r="C321" t="s">
        <v>1530</v>
      </c>
      <c r="D321" t="s">
        <v>1531</v>
      </c>
      <c r="E321" t="s">
        <v>1532</v>
      </c>
      <c r="F321" t="s">
        <v>1533</v>
      </c>
      <c r="G321" t="s">
        <v>44</v>
      </c>
      <c r="H321" t="s">
        <v>45</v>
      </c>
      <c r="I321" t="s">
        <v>46</v>
      </c>
      <c r="J321" t="s">
        <v>1406</v>
      </c>
      <c r="K321" t="s">
        <v>48</v>
      </c>
      <c r="L321" s="3">
        <v>435000000</v>
      </c>
      <c r="M321" s="4">
        <v>0</v>
      </c>
      <c r="N321" s="4">
        <v>435000000</v>
      </c>
      <c r="O321" t="s">
        <v>1075</v>
      </c>
      <c r="P321" t="s">
        <v>740</v>
      </c>
      <c r="Q321" t="s">
        <v>51</v>
      </c>
      <c r="R321">
        <v>0</v>
      </c>
      <c r="S321">
        <v>0</v>
      </c>
      <c r="T321">
        <v>1</v>
      </c>
      <c r="U321">
        <v>0</v>
      </c>
      <c r="V321">
        <v>0</v>
      </c>
      <c r="W321">
        <v>0</v>
      </c>
      <c r="X321">
        <v>365</v>
      </c>
      <c r="Y321">
        <v>-1</v>
      </c>
      <c r="Z321" t="s">
        <v>52</v>
      </c>
      <c r="AA321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435000000</v>
      </c>
      <c r="AB321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0</v>
      </c>
      <c r="AC321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435000000</v>
      </c>
      <c r="AD321" s="5">
        <f>VALUE(FIXED((SLEP[[#This Row],[EjecutadoCLP]]/SLEP[[#This Row],[MontoCLP]]),4,TRUE))</f>
        <v>0</v>
      </c>
      <c r="AE321" s="1">
        <f>IF(SLEP[[#This Row],[Termino]]=0,DATE(1992,10,11),SLEP[[#This Row],[Termino]]-SLEP[[#This Row],[Días de vigencia]])</f>
        <v>33523</v>
      </c>
      <c r="AF321" s="1">
        <f>IF(SLEP[[#This Row],[Días restantes]]&lt;1,DATE(1992,10,11),DATE(2025,8,8)+SLEP[[#This Row],[Días restantes]])</f>
        <v>33888</v>
      </c>
      <c r="AG321">
        <f ca="1">IF(SLEP[[#This Row],[Termino]]=0,0,SLEP[[#This Row],[Termino]]-TODAY())</f>
        <v>-12071</v>
      </c>
      <c r="AH321" s="7" t="str">
        <f ca="1">IF(SLEP[[#This Row],[Dias]]&gt;0,"Vigente","Vencido")</f>
        <v>Vencido</v>
      </c>
      <c r="AI321" t="str">
        <f>_xlfn.XLOOKUP(SLEP[[#This Row],[Source.Name]],Tabla3[Nombre archivo],Tabla3[BASESLEP],"N/A",0,1)</f>
        <v>Atacama</v>
      </c>
      <c r="AJ321" t="s">
        <v>1711</v>
      </c>
    </row>
    <row r="322" spans="1:36" x14ac:dyDescent="0.3">
      <c r="A322" t="s">
        <v>1400</v>
      </c>
      <c r="B322" t="s">
        <v>1535</v>
      </c>
      <c r="C322" t="s">
        <v>1536</v>
      </c>
      <c r="D322" t="s">
        <v>1537</v>
      </c>
      <c r="E322" t="s">
        <v>1538</v>
      </c>
      <c r="F322" t="s">
        <v>1539</v>
      </c>
      <c r="G322" t="s">
        <v>44</v>
      </c>
      <c r="H322" t="s">
        <v>45</v>
      </c>
      <c r="I322" t="s">
        <v>60</v>
      </c>
      <c r="J322" t="s">
        <v>1406</v>
      </c>
      <c r="K322" t="s">
        <v>48</v>
      </c>
      <c r="L322" s="3">
        <v>260000000</v>
      </c>
      <c r="M322" s="4">
        <v>130033515</v>
      </c>
      <c r="N322" s="4">
        <v>129966485</v>
      </c>
      <c r="O322" t="s">
        <v>1019</v>
      </c>
      <c r="P322" t="s">
        <v>964</v>
      </c>
      <c r="Q322" t="s">
        <v>51</v>
      </c>
      <c r="R322">
        <v>0</v>
      </c>
      <c r="S322">
        <v>0</v>
      </c>
      <c r="T322">
        <v>2</v>
      </c>
      <c r="U322">
        <v>0</v>
      </c>
      <c r="V322">
        <v>0</v>
      </c>
      <c r="W322">
        <v>0</v>
      </c>
      <c r="X322">
        <v>270</v>
      </c>
      <c r="Y322">
        <v>-1</v>
      </c>
      <c r="Z322" t="s">
        <v>52</v>
      </c>
      <c r="AA322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260000000</v>
      </c>
      <c r="AB322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130033515</v>
      </c>
      <c r="AC322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129966485</v>
      </c>
      <c r="AD322" s="5">
        <f>VALUE(FIXED((SLEP[[#This Row],[EjecutadoCLP]]/SLEP[[#This Row],[MontoCLP]]),4,TRUE))</f>
        <v>0.50009999999999999</v>
      </c>
      <c r="AE322" s="1">
        <f>IF(SLEP[[#This Row],[Termino]]=0,DATE(1992,10,11),SLEP[[#This Row],[Termino]]-SLEP[[#This Row],[Días de vigencia]])</f>
        <v>33618</v>
      </c>
      <c r="AF322" s="1">
        <f>IF(SLEP[[#This Row],[Días restantes]]&lt;1,DATE(1992,10,11),DATE(2025,8,8)+SLEP[[#This Row],[Días restantes]])</f>
        <v>33888</v>
      </c>
      <c r="AG322">
        <f ca="1">IF(SLEP[[#This Row],[Termino]]=0,0,SLEP[[#This Row],[Termino]]-TODAY())</f>
        <v>-12071</v>
      </c>
      <c r="AH322" s="7" t="str">
        <f ca="1">IF(SLEP[[#This Row],[Dias]]&gt;0,"Vigente","Vencido")</f>
        <v>Vencido</v>
      </c>
      <c r="AI322" t="str">
        <f>_xlfn.XLOOKUP(SLEP[[#This Row],[Source.Name]],Tabla3[Nombre archivo],Tabla3[BASESLEP],"N/A",0,1)</f>
        <v>Atacama</v>
      </c>
      <c r="AJ322" t="s">
        <v>1716</v>
      </c>
    </row>
    <row r="323" spans="1:36" x14ac:dyDescent="0.3">
      <c r="A323" t="s">
        <v>1400</v>
      </c>
      <c r="B323" t="s">
        <v>1541</v>
      </c>
      <c r="C323" t="s">
        <v>1542</v>
      </c>
      <c r="D323" t="s">
        <v>1543</v>
      </c>
      <c r="E323" t="s">
        <v>1544</v>
      </c>
      <c r="F323" t="s">
        <v>1545</v>
      </c>
      <c r="G323" t="s">
        <v>44</v>
      </c>
      <c r="H323" t="s">
        <v>45</v>
      </c>
      <c r="I323" t="s">
        <v>60</v>
      </c>
      <c r="J323" t="s">
        <v>1546</v>
      </c>
      <c r="K323" t="s">
        <v>48</v>
      </c>
      <c r="L323" s="3">
        <v>164880000</v>
      </c>
      <c r="M323" s="4">
        <v>161110000</v>
      </c>
      <c r="N323" s="4">
        <v>3770000</v>
      </c>
      <c r="O323" t="s">
        <v>1006</v>
      </c>
      <c r="P323" t="s">
        <v>1006</v>
      </c>
      <c r="Q323" t="s">
        <v>51</v>
      </c>
      <c r="R323">
        <v>0</v>
      </c>
      <c r="S323">
        <v>0</v>
      </c>
      <c r="T323">
        <v>2</v>
      </c>
      <c r="U323">
        <v>0</v>
      </c>
      <c r="V323">
        <v>0</v>
      </c>
      <c r="W323">
        <v>0</v>
      </c>
      <c r="X323">
        <v>122</v>
      </c>
      <c r="Y323">
        <v>-1</v>
      </c>
      <c r="Z323" t="s">
        <v>52</v>
      </c>
      <c r="AA323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164880000</v>
      </c>
      <c r="AB323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161110000</v>
      </c>
      <c r="AC323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3770000</v>
      </c>
      <c r="AD323" s="5">
        <f>VALUE(FIXED((SLEP[[#This Row],[EjecutadoCLP]]/SLEP[[#This Row],[MontoCLP]]),4,TRUE))</f>
        <v>0.97709999999999997</v>
      </c>
      <c r="AE323" s="1">
        <f>IF(SLEP[[#This Row],[Termino]]=0,DATE(1992,10,11),SLEP[[#This Row],[Termino]]-SLEP[[#This Row],[Días de vigencia]])</f>
        <v>33766</v>
      </c>
      <c r="AF323" s="1">
        <f>IF(SLEP[[#This Row],[Días restantes]]&lt;1,DATE(1992,10,11),DATE(2025,8,8)+SLEP[[#This Row],[Días restantes]])</f>
        <v>33888</v>
      </c>
      <c r="AG323">
        <f ca="1">IF(SLEP[[#This Row],[Termino]]=0,0,SLEP[[#This Row],[Termino]]-TODAY())</f>
        <v>-12071</v>
      </c>
      <c r="AH323" s="7" t="str">
        <f ca="1">IF(SLEP[[#This Row],[Dias]]&gt;0,"Vigente","Vencido")</f>
        <v>Vencido</v>
      </c>
      <c r="AI323" t="str">
        <f>_xlfn.XLOOKUP(SLEP[[#This Row],[Source.Name]],Tabla3[Nombre archivo],Tabla3[BASESLEP],"N/A",0,1)</f>
        <v>Atacama</v>
      </c>
      <c r="AJ323" t="s">
        <v>1720</v>
      </c>
    </row>
    <row r="324" spans="1:36" x14ac:dyDescent="0.3">
      <c r="A324" t="s">
        <v>1400</v>
      </c>
      <c r="B324" t="s">
        <v>1548</v>
      </c>
      <c r="C324" t="s">
        <v>1549</v>
      </c>
      <c r="D324" t="s">
        <v>1550</v>
      </c>
      <c r="E324" t="s">
        <v>1483</v>
      </c>
      <c r="F324" t="s">
        <v>1551</v>
      </c>
      <c r="G324" t="s">
        <v>44</v>
      </c>
      <c r="H324" t="s">
        <v>45</v>
      </c>
      <c r="I324" t="s">
        <v>60</v>
      </c>
      <c r="J324" t="s">
        <v>1406</v>
      </c>
      <c r="K324" t="s">
        <v>48</v>
      </c>
      <c r="L324" s="3">
        <v>435000000</v>
      </c>
      <c r="M324" s="4">
        <v>47612319</v>
      </c>
      <c r="N324" s="4">
        <v>387387681</v>
      </c>
      <c r="O324" t="s">
        <v>1108</v>
      </c>
      <c r="P324" t="s">
        <v>1552</v>
      </c>
      <c r="Q324" t="s">
        <v>51</v>
      </c>
      <c r="R324">
        <v>195</v>
      </c>
      <c r="S324">
        <v>0</v>
      </c>
      <c r="T324">
        <v>1</v>
      </c>
      <c r="U324">
        <v>0</v>
      </c>
      <c r="V324">
        <v>0</v>
      </c>
      <c r="W324">
        <v>0</v>
      </c>
      <c r="X324">
        <v>365</v>
      </c>
      <c r="Y324">
        <v>-1</v>
      </c>
      <c r="Z324" t="s">
        <v>52</v>
      </c>
      <c r="AA324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435000000</v>
      </c>
      <c r="AB324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47612319</v>
      </c>
      <c r="AC324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387387681</v>
      </c>
      <c r="AD324" s="5">
        <f>VALUE(FIXED((SLEP[[#This Row],[EjecutadoCLP]]/SLEP[[#This Row],[MontoCLP]]),4,TRUE))</f>
        <v>0.1095</v>
      </c>
      <c r="AE324" s="1">
        <f>IF(SLEP[[#This Row],[Termino]]=0,DATE(1992,10,11),SLEP[[#This Row],[Termino]]-SLEP[[#This Row],[Días de vigencia]])</f>
        <v>33523</v>
      </c>
      <c r="AF324" s="1">
        <f>IF(SLEP[[#This Row],[Días restantes]]&lt;1,DATE(1992,10,11),DATE(2025,8,8)+SLEP[[#This Row],[Días restantes]])</f>
        <v>33888</v>
      </c>
      <c r="AG324">
        <f ca="1">IF(SLEP[[#This Row],[Termino]]=0,0,SLEP[[#This Row],[Termino]]-TODAY())</f>
        <v>-12071</v>
      </c>
      <c r="AH324" s="7" t="str">
        <f ca="1">IF(SLEP[[#This Row],[Dias]]&gt;0,"Vigente","Vencido")</f>
        <v>Vencido</v>
      </c>
      <c r="AI324" t="str">
        <f>_xlfn.XLOOKUP(SLEP[[#This Row],[Source.Name]],Tabla3[Nombre archivo],Tabla3[BASESLEP],"N/A",0,1)</f>
        <v>Atacama</v>
      </c>
      <c r="AJ324" t="s">
        <v>1722</v>
      </c>
    </row>
    <row r="325" spans="1:36" x14ac:dyDescent="0.3">
      <c r="A325" t="s">
        <v>1400</v>
      </c>
      <c r="B325" t="s">
        <v>1554</v>
      </c>
      <c r="C325" t="s">
        <v>1555</v>
      </c>
      <c r="D325" t="s">
        <v>1556</v>
      </c>
      <c r="E325" t="s">
        <v>1557</v>
      </c>
      <c r="F325" t="s">
        <v>1558</v>
      </c>
      <c r="G325" t="s">
        <v>44</v>
      </c>
      <c r="H325" t="s">
        <v>45</v>
      </c>
      <c r="I325" t="s">
        <v>60</v>
      </c>
      <c r="J325" t="s">
        <v>1452</v>
      </c>
      <c r="K325" t="s">
        <v>48</v>
      </c>
      <c r="L325" s="3">
        <v>260000000</v>
      </c>
      <c r="M325" s="4">
        <v>0</v>
      </c>
      <c r="N325" s="4">
        <v>260000000</v>
      </c>
      <c r="O325" t="s">
        <v>1509</v>
      </c>
      <c r="P325" t="s">
        <v>884</v>
      </c>
      <c r="Q325" t="s">
        <v>51</v>
      </c>
      <c r="R325">
        <v>1</v>
      </c>
      <c r="S325">
        <v>0</v>
      </c>
      <c r="T325">
        <v>1</v>
      </c>
      <c r="U325">
        <v>0</v>
      </c>
      <c r="V325">
        <v>0</v>
      </c>
      <c r="W325">
        <v>0</v>
      </c>
      <c r="X325">
        <v>365</v>
      </c>
      <c r="Y325">
        <v>-1</v>
      </c>
      <c r="Z325" t="s">
        <v>52</v>
      </c>
      <c r="AA325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260000000</v>
      </c>
      <c r="AB325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0</v>
      </c>
      <c r="AC325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260000000</v>
      </c>
      <c r="AD325" s="5">
        <f>VALUE(FIXED((SLEP[[#This Row],[EjecutadoCLP]]/SLEP[[#This Row],[MontoCLP]]),4,TRUE))</f>
        <v>0</v>
      </c>
      <c r="AE325" s="1">
        <f>IF(SLEP[[#This Row],[Termino]]=0,DATE(1992,10,11),SLEP[[#This Row],[Termino]]-SLEP[[#This Row],[Días de vigencia]])</f>
        <v>33523</v>
      </c>
      <c r="AF325" s="1">
        <f>IF(SLEP[[#This Row],[Días restantes]]&lt;1,DATE(1992,10,11),DATE(2025,8,8)+SLEP[[#This Row],[Días restantes]])</f>
        <v>33888</v>
      </c>
      <c r="AG325">
        <f ca="1">IF(SLEP[[#This Row],[Termino]]=0,0,SLEP[[#This Row],[Termino]]-TODAY())</f>
        <v>-12071</v>
      </c>
      <c r="AH325" s="7" t="str">
        <f ca="1">IF(SLEP[[#This Row],[Dias]]&gt;0,"Vigente","Vencido")</f>
        <v>Vencido</v>
      </c>
      <c r="AI325" t="str">
        <f>_xlfn.XLOOKUP(SLEP[[#This Row],[Source.Name]],Tabla3[Nombre archivo],Tabla3[BASESLEP],"N/A",0,1)</f>
        <v>Atacama</v>
      </c>
      <c r="AJ325" t="s">
        <v>1724</v>
      </c>
    </row>
    <row r="326" spans="1:36" x14ac:dyDescent="0.3">
      <c r="A326" t="s">
        <v>1400</v>
      </c>
      <c r="B326" t="s">
        <v>1560</v>
      </c>
      <c r="C326" t="s">
        <v>1561</v>
      </c>
      <c r="D326" t="s">
        <v>1562</v>
      </c>
      <c r="E326" t="s">
        <v>1532</v>
      </c>
      <c r="F326" t="s">
        <v>1533</v>
      </c>
      <c r="G326" t="s">
        <v>44</v>
      </c>
      <c r="H326" t="s">
        <v>45</v>
      </c>
      <c r="I326" t="s">
        <v>254</v>
      </c>
      <c r="J326" t="s">
        <v>1406</v>
      </c>
      <c r="K326" t="s">
        <v>48</v>
      </c>
      <c r="L326" s="3">
        <v>435000000</v>
      </c>
      <c r="M326" s="4">
        <v>397175016</v>
      </c>
      <c r="N326" s="4">
        <v>37824984</v>
      </c>
      <c r="O326" t="s">
        <v>979</v>
      </c>
      <c r="P326" t="s">
        <v>1563</v>
      </c>
      <c r="Q326" t="s">
        <v>51</v>
      </c>
      <c r="R326">
        <v>3</v>
      </c>
      <c r="S326">
        <v>0</v>
      </c>
      <c r="T326">
        <v>1</v>
      </c>
      <c r="U326">
        <v>0</v>
      </c>
      <c r="V326">
        <v>0</v>
      </c>
      <c r="W326">
        <v>0</v>
      </c>
      <c r="X326">
        <v>365</v>
      </c>
      <c r="Y326">
        <v>-1</v>
      </c>
      <c r="Z326" t="s">
        <v>52</v>
      </c>
      <c r="AA326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435000000</v>
      </c>
      <c r="AB326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397175016</v>
      </c>
      <c r="AC326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37824984</v>
      </c>
      <c r="AD326" s="5">
        <f>VALUE(FIXED((SLEP[[#This Row],[EjecutadoCLP]]/SLEP[[#This Row],[MontoCLP]]),4,TRUE))</f>
        <v>0.91300000000000003</v>
      </c>
      <c r="AE326" s="1">
        <f>IF(SLEP[[#This Row],[Termino]]=0,DATE(1992,10,11),SLEP[[#This Row],[Termino]]-SLEP[[#This Row],[Días de vigencia]])</f>
        <v>33523</v>
      </c>
      <c r="AF326" s="1">
        <f>IF(SLEP[[#This Row],[Días restantes]]&lt;1,DATE(1992,10,11),DATE(2025,8,8)+SLEP[[#This Row],[Días restantes]])</f>
        <v>33888</v>
      </c>
      <c r="AG326">
        <f ca="1">IF(SLEP[[#This Row],[Termino]]=0,0,SLEP[[#This Row],[Termino]]-TODAY())</f>
        <v>-12071</v>
      </c>
      <c r="AH326" s="7" t="str">
        <f ca="1">IF(SLEP[[#This Row],[Dias]]&gt;0,"Vigente","Vencido")</f>
        <v>Vencido</v>
      </c>
      <c r="AI326" t="str">
        <f>_xlfn.XLOOKUP(SLEP[[#This Row],[Source.Name]],Tabla3[Nombre archivo],Tabla3[BASESLEP],"N/A",0,1)</f>
        <v>Atacama</v>
      </c>
      <c r="AJ326" t="s">
        <v>1726</v>
      </c>
    </row>
    <row r="327" spans="1:36" x14ac:dyDescent="0.3">
      <c r="A327" t="s">
        <v>1400</v>
      </c>
      <c r="B327" t="s">
        <v>1565</v>
      </c>
      <c r="C327" t="s">
        <v>1566</v>
      </c>
      <c r="D327" t="s">
        <v>1567</v>
      </c>
      <c r="E327" t="s">
        <v>1568</v>
      </c>
      <c r="F327" t="s">
        <v>1569</v>
      </c>
      <c r="G327" t="s">
        <v>44</v>
      </c>
      <c r="H327" t="s">
        <v>45</v>
      </c>
      <c r="I327" t="s">
        <v>60</v>
      </c>
      <c r="J327" t="s">
        <v>1406</v>
      </c>
      <c r="K327" t="s">
        <v>48</v>
      </c>
      <c r="L327" s="3">
        <v>120016243</v>
      </c>
      <c r="M327" s="4">
        <v>22669338</v>
      </c>
      <c r="N327" s="4">
        <v>97346905</v>
      </c>
      <c r="O327" t="s">
        <v>1192</v>
      </c>
      <c r="P327" t="s">
        <v>799</v>
      </c>
      <c r="Q327" t="s">
        <v>51</v>
      </c>
      <c r="R327">
        <v>391</v>
      </c>
      <c r="S327">
        <v>0</v>
      </c>
      <c r="T327">
        <v>1</v>
      </c>
      <c r="U327">
        <v>0</v>
      </c>
      <c r="V327">
        <v>0</v>
      </c>
      <c r="W327">
        <v>0</v>
      </c>
      <c r="X327">
        <v>730</v>
      </c>
      <c r="Y327">
        <v>-1</v>
      </c>
      <c r="Z327" t="s">
        <v>52</v>
      </c>
      <c r="AA327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120016243</v>
      </c>
      <c r="AB327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22669338</v>
      </c>
      <c r="AC327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97346905</v>
      </c>
      <c r="AD327" s="5">
        <f>VALUE(FIXED((SLEP[[#This Row],[EjecutadoCLP]]/SLEP[[#This Row],[MontoCLP]]),4,TRUE))</f>
        <v>0.18890000000000001</v>
      </c>
      <c r="AE327" s="1">
        <f>IF(SLEP[[#This Row],[Termino]]=0,DATE(1992,10,11),SLEP[[#This Row],[Termino]]-SLEP[[#This Row],[Días de vigencia]])</f>
        <v>33158</v>
      </c>
      <c r="AF327" s="1">
        <f>IF(SLEP[[#This Row],[Días restantes]]&lt;1,DATE(1992,10,11),DATE(2025,8,8)+SLEP[[#This Row],[Días restantes]])</f>
        <v>33888</v>
      </c>
      <c r="AG327">
        <f ca="1">IF(SLEP[[#This Row],[Termino]]=0,0,SLEP[[#This Row],[Termino]]-TODAY())</f>
        <v>-12071</v>
      </c>
      <c r="AH327" s="7" t="str">
        <f ca="1">IF(SLEP[[#This Row],[Dias]]&gt;0,"Vigente","Vencido")</f>
        <v>Vencido</v>
      </c>
      <c r="AI327" t="str">
        <f>_xlfn.XLOOKUP(SLEP[[#This Row],[Source.Name]],Tabla3[Nombre archivo],Tabla3[BASESLEP],"N/A",0,1)</f>
        <v>Atacama</v>
      </c>
      <c r="AJ327" t="s">
        <v>1731</v>
      </c>
    </row>
    <row r="328" spans="1:36" x14ac:dyDescent="0.3">
      <c r="A328" t="s">
        <v>1400</v>
      </c>
      <c r="B328" t="s">
        <v>1571</v>
      </c>
      <c r="C328" t="s">
        <v>1572</v>
      </c>
      <c r="D328" t="s">
        <v>1573</v>
      </c>
      <c r="E328" t="s">
        <v>1574</v>
      </c>
      <c r="F328" t="s">
        <v>1575</v>
      </c>
      <c r="G328" t="s">
        <v>74</v>
      </c>
      <c r="H328" t="s">
        <v>45</v>
      </c>
      <c r="I328" t="s">
        <v>89</v>
      </c>
      <c r="J328" t="s">
        <v>1452</v>
      </c>
      <c r="K328" t="s">
        <v>48</v>
      </c>
      <c r="L328" s="3">
        <v>45000000</v>
      </c>
      <c r="M328" s="4">
        <v>20070000</v>
      </c>
      <c r="N328" s="4">
        <v>24930000</v>
      </c>
      <c r="O328" t="s">
        <v>1229</v>
      </c>
      <c r="P328" t="s">
        <v>999</v>
      </c>
      <c r="Q328" t="s">
        <v>51</v>
      </c>
      <c r="R328">
        <v>1</v>
      </c>
      <c r="S328">
        <v>0</v>
      </c>
      <c r="T328">
        <v>1</v>
      </c>
      <c r="U328">
        <v>0</v>
      </c>
      <c r="V328">
        <v>0</v>
      </c>
      <c r="W328">
        <v>0</v>
      </c>
      <c r="X328">
        <v>90</v>
      </c>
      <c r="Y328">
        <v>-105</v>
      </c>
      <c r="Z328" t="s">
        <v>52</v>
      </c>
      <c r="AA328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45000000</v>
      </c>
      <c r="AB328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20070000</v>
      </c>
      <c r="AC328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24930000</v>
      </c>
      <c r="AD328" s="5">
        <f>VALUE(FIXED((SLEP[[#This Row],[EjecutadoCLP]]/SLEP[[#This Row],[MontoCLP]]),4,TRUE))</f>
        <v>0.44600000000000001</v>
      </c>
      <c r="AE328" s="1">
        <f>IF(SLEP[[#This Row],[Termino]]=0,DATE(1992,10,11),SLEP[[#This Row],[Termino]]-SLEP[[#This Row],[Días de vigencia]])</f>
        <v>33798</v>
      </c>
      <c r="AF328" s="1">
        <f>IF(SLEP[[#This Row],[Días restantes]]&lt;1,DATE(1992,10,11),DATE(2025,8,8)+SLEP[[#This Row],[Días restantes]])</f>
        <v>33888</v>
      </c>
      <c r="AG328">
        <f ca="1">IF(SLEP[[#This Row],[Termino]]=0,0,SLEP[[#This Row],[Termino]]-TODAY())</f>
        <v>-12071</v>
      </c>
      <c r="AH328" s="7" t="str">
        <f ca="1">IF(SLEP[[#This Row],[Dias]]&gt;0,"Vigente","Vencido")</f>
        <v>Vencido</v>
      </c>
      <c r="AI328" t="str">
        <f>_xlfn.XLOOKUP(SLEP[[#This Row],[Source.Name]],Tabla3[Nombre archivo],Tabla3[BASESLEP],"N/A",0,1)</f>
        <v>Atacama</v>
      </c>
      <c r="AJ328" t="s">
        <v>1736</v>
      </c>
    </row>
    <row r="329" spans="1:36" x14ac:dyDescent="0.3">
      <c r="A329" t="s">
        <v>1400</v>
      </c>
      <c r="B329" t="s">
        <v>1577</v>
      </c>
      <c r="C329" t="s">
        <v>1578</v>
      </c>
      <c r="D329" t="s">
        <v>1579</v>
      </c>
      <c r="E329" t="s">
        <v>1580</v>
      </c>
      <c r="F329" t="s">
        <v>1581</v>
      </c>
      <c r="G329" t="s">
        <v>74</v>
      </c>
      <c r="H329" t="s">
        <v>45</v>
      </c>
      <c r="I329" t="s">
        <v>60</v>
      </c>
      <c r="J329" t="s">
        <v>1406</v>
      </c>
      <c r="K329" t="s">
        <v>48</v>
      </c>
      <c r="L329" s="3">
        <v>4500000</v>
      </c>
      <c r="M329" s="4">
        <v>4500000</v>
      </c>
      <c r="N329" s="4">
        <v>0</v>
      </c>
      <c r="O329" t="s">
        <v>1178</v>
      </c>
      <c r="P329" t="s">
        <v>1177</v>
      </c>
      <c r="Q329" t="s">
        <v>51</v>
      </c>
      <c r="R329">
        <v>0</v>
      </c>
      <c r="S329">
        <v>0</v>
      </c>
      <c r="T329">
        <v>1</v>
      </c>
      <c r="U329">
        <v>0</v>
      </c>
      <c r="V329">
        <v>0</v>
      </c>
      <c r="W329">
        <v>0</v>
      </c>
      <c r="X329">
        <v>29</v>
      </c>
      <c r="Y329">
        <v>-171</v>
      </c>
      <c r="Z329" t="s">
        <v>65</v>
      </c>
      <c r="AA329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4500000</v>
      </c>
      <c r="AB329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4500000</v>
      </c>
      <c r="AC329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0</v>
      </c>
      <c r="AD329" s="5">
        <f>VALUE(FIXED((SLEP[[#This Row],[EjecutadoCLP]]/SLEP[[#This Row],[MontoCLP]]),4,TRUE))</f>
        <v>1</v>
      </c>
      <c r="AE329" s="1">
        <f>IF(SLEP[[#This Row],[Termino]]=0,DATE(1992,10,11),SLEP[[#This Row],[Termino]]-SLEP[[#This Row],[Días de vigencia]])</f>
        <v>33859</v>
      </c>
      <c r="AF329" s="1">
        <f>IF(SLEP[[#This Row],[Días restantes]]&lt;1,DATE(1992,10,11),DATE(2025,8,8)+SLEP[[#This Row],[Días restantes]])</f>
        <v>33888</v>
      </c>
      <c r="AG329">
        <f ca="1">IF(SLEP[[#This Row],[Termino]]=0,0,SLEP[[#This Row],[Termino]]-TODAY())</f>
        <v>-12071</v>
      </c>
      <c r="AH329" s="7" t="str">
        <f ca="1">IF(SLEP[[#This Row],[Dias]]&gt;0,"Vigente","Vencido")</f>
        <v>Vencido</v>
      </c>
      <c r="AI329" t="str">
        <f>_xlfn.XLOOKUP(SLEP[[#This Row],[Source.Name]],Tabla3[Nombre archivo],Tabla3[BASESLEP],"N/A",0,1)</f>
        <v>Atacama</v>
      </c>
      <c r="AJ329" t="s">
        <v>1740</v>
      </c>
    </row>
    <row r="330" spans="1:36" x14ac:dyDescent="0.3">
      <c r="A330" t="s">
        <v>1400</v>
      </c>
      <c r="B330" t="s">
        <v>1583</v>
      </c>
      <c r="C330" t="s">
        <v>1584</v>
      </c>
      <c r="D330" t="s">
        <v>1585</v>
      </c>
      <c r="E330" t="s">
        <v>1586</v>
      </c>
      <c r="F330" t="s">
        <v>1587</v>
      </c>
      <c r="G330" t="s">
        <v>74</v>
      </c>
      <c r="H330" t="s">
        <v>45</v>
      </c>
      <c r="I330" t="s">
        <v>89</v>
      </c>
      <c r="J330" t="s">
        <v>1406</v>
      </c>
      <c r="K330" t="s">
        <v>48</v>
      </c>
      <c r="L330" s="3">
        <v>8999996</v>
      </c>
      <c r="M330" s="4">
        <v>8999996</v>
      </c>
      <c r="N330" s="4">
        <v>0</v>
      </c>
      <c r="O330" t="s">
        <v>1384</v>
      </c>
      <c r="P330" t="s">
        <v>1113</v>
      </c>
      <c r="Q330" t="s">
        <v>51</v>
      </c>
      <c r="R330">
        <v>0</v>
      </c>
      <c r="S330">
        <v>0</v>
      </c>
      <c r="T330">
        <v>1</v>
      </c>
      <c r="U330">
        <v>0</v>
      </c>
      <c r="V330">
        <v>0</v>
      </c>
      <c r="W330">
        <v>0</v>
      </c>
      <c r="X330">
        <v>61</v>
      </c>
      <c r="Y330">
        <v>-149</v>
      </c>
      <c r="Z330" t="s">
        <v>52</v>
      </c>
      <c r="AA330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8999996</v>
      </c>
      <c r="AB330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8999996</v>
      </c>
      <c r="AC330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0</v>
      </c>
      <c r="AD330" s="5">
        <f>VALUE(FIXED((SLEP[[#This Row],[EjecutadoCLP]]/SLEP[[#This Row],[MontoCLP]]),4,TRUE))</f>
        <v>1</v>
      </c>
      <c r="AE330" s="1">
        <f>IF(SLEP[[#This Row],[Termino]]=0,DATE(1992,10,11),SLEP[[#This Row],[Termino]]-SLEP[[#This Row],[Días de vigencia]])</f>
        <v>33827</v>
      </c>
      <c r="AF330" s="1">
        <f>IF(SLEP[[#This Row],[Días restantes]]&lt;1,DATE(1992,10,11),DATE(2025,8,8)+SLEP[[#This Row],[Días restantes]])</f>
        <v>33888</v>
      </c>
      <c r="AG330">
        <f ca="1">IF(SLEP[[#This Row],[Termino]]=0,0,SLEP[[#This Row],[Termino]]-TODAY())</f>
        <v>-12071</v>
      </c>
      <c r="AH330" s="7" t="str">
        <f ca="1">IF(SLEP[[#This Row],[Dias]]&gt;0,"Vigente","Vencido")</f>
        <v>Vencido</v>
      </c>
      <c r="AI330" t="str">
        <f>_xlfn.XLOOKUP(SLEP[[#This Row],[Source.Name]],Tabla3[Nombre archivo],Tabla3[BASESLEP],"N/A",0,1)</f>
        <v>Atacama</v>
      </c>
      <c r="AJ330" t="s">
        <v>1744</v>
      </c>
    </row>
    <row r="331" spans="1:36" x14ac:dyDescent="0.3">
      <c r="A331" t="s">
        <v>1400</v>
      </c>
      <c r="B331" t="s">
        <v>1589</v>
      </c>
      <c r="C331" t="s">
        <v>1590</v>
      </c>
      <c r="D331" t="s">
        <v>1591</v>
      </c>
      <c r="E331" t="s">
        <v>1139</v>
      </c>
      <c r="F331" t="s">
        <v>1140</v>
      </c>
      <c r="G331" t="s">
        <v>44</v>
      </c>
      <c r="H331" t="s">
        <v>45</v>
      </c>
      <c r="I331" t="s">
        <v>46</v>
      </c>
      <c r="J331" t="s">
        <v>1592</v>
      </c>
      <c r="K331" t="s">
        <v>48</v>
      </c>
      <c r="L331" s="3">
        <v>23715748</v>
      </c>
      <c r="M331" s="4">
        <v>23715748</v>
      </c>
      <c r="N331" s="4">
        <v>0</v>
      </c>
      <c r="O331" t="s">
        <v>1257</v>
      </c>
      <c r="P331" t="s">
        <v>1229</v>
      </c>
      <c r="Q331" t="s">
        <v>51</v>
      </c>
      <c r="R331">
        <v>0</v>
      </c>
      <c r="S331">
        <v>0</v>
      </c>
      <c r="T331">
        <v>2</v>
      </c>
      <c r="U331">
        <v>0</v>
      </c>
      <c r="V331">
        <v>0</v>
      </c>
      <c r="W331">
        <v>0</v>
      </c>
      <c r="X331">
        <v>33</v>
      </c>
      <c r="Y331">
        <v>-195</v>
      </c>
      <c r="Z331" t="s">
        <v>65</v>
      </c>
      <c r="AA331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23715748</v>
      </c>
      <c r="AB331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23715748</v>
      </c>
      <c r="AC331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0</v>
      </c>
      <c r="AD331" s="5">
        <f>VALUE(FIXED((SLEP[[#This Row],[EjecutadoCLP]]/SLEP[[#This Row],[MontoCLP]]),4,TRUE))</f>
        <v>1</v>
      </c>
      <c r="AE331" s="1">
        <f>IF(SLEP[[#This Row],[Termino]]=0,DATE(1992,10,11),SLEP[[#This Row],[Termino]]-SLEP[[#This Row],[Días de vigencia]])</f>
        <v>33855</v>
      </c>
      <c r="AF331" s="1">
        <f>IF(SLEP[[#This Row],[Días restantes]]&lt;1,DATE(1992,10,11),DATE(2025,8,8)+SLEP[[#This Row],[Días restantes]])</f>
        <v>33888</v>
      </c>
      <c r="AG331">
        <f ca="1">IF(SLEP[[#This Row],[Termino]]=0,0,SLEP[[#This Row],[Termino]]-TODAY())</f>
        <v>-12071</v>
      </c>
      <c r="AH331" s="7" t="str">
        <f ca="1">IF(SLEP[[#This Row],[Dias]]&gt;0,"Vigente","Vencido")</f>
        <v>Vencido</v>
      </c>
      <c r="AI331" t="str">
        <f>_xlfn.XLOOKUP(SLEP[[#This Row],[Source.Name]],Tabla3[Nombre archivo],Tabla3[BASESLEP],"N/A",0,1)</f>
        <v>Atacama</v>
      </c>
      <c r="AJ331" t="s">
        <v>1746</v>
      </c>
    </row>
    <row r="332" spans="1:36" x14ac:dyDescent="0.3">
      <c r="A332" t="s">
        <v>1400</v>
      </c>
      <c r="B332" t="s">
        <v>1594</v>
      </c>
      <c r="C332" t="s">
        <v>1595</v>
      </c>
      <c r="D332" t="s">
        <v>1596</v>
      </c>
      <c r="E332" t="s">
        <v>1139</v>
      </c>
      <c r="F332" t="s">
        <v>1140</v>
      </c>
      <c r="G332" t="s">
        <v>44</v>
      </c>
      <c r="H332" t="s">
        <v>45</v>
      </c>
      <c r="I332" t="s">
        <v>46</v>
      </c>
      <c r="J332" t="s">
        <v>1592</v>
      </c>
      <c r="K332" t="s">
        <v>48</v>
      </c>
      <c r="L332" s="3">
        <v>13961318</v>
      </c>
      <c r="M332" s="4">
        <v>13961318</v>
      </c>
      <c r="N332" s="4">
        <v>0</v>
      </c>
      <c r="O332" t="s">
        <v>1178</v>
      </c>
      <c r="P332" t="s">
        <v>1229</v>
      </c>
      <c r="Q332" t="s">
        <v>51</v>
      </c>
      <c r="R332">
        <v>0</v>
      </c>
      <c r="S332">
        <v>0</v>
      </c>
      <c r="T332">
        <v>1</v>
      </c>
      <c r="U332">
        <v>0</v>
      </c>
      <c r="V332">
        <v>0</v>
      </c>
      <c r="W332">
        <v>0</v>
      </c>
      <c r="X332">
        <v>36</v>
      </c>
      <c r="Y332">
        <v>-195</v>
      </c>
      <c r="Z332" t="s">
        <v>52</v>
      </c>
      <c r="AA332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13961318</v>
      </c>
      <c r="AB332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13961318</v>
      </c>
      <c r="AC332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0</v>
      </c>
      <c r="AD332" s="5">
        <f>VALUE(FIXED((SLEP[[#This Row],[EjecutadoCLP]]/SLEP[[#This Row],[MontoCLP]]),4,TRUE))</f>
        <v>1</v>
      </c>
      <c r="AE332" s="1">
        <f>IF(SLEP[[#This Row],[Termino]]=0,DATE(1992,10,11),SLEP[[#This Row],[Termino]]-SLEP[[#This Row],[Días de vigencia]])</f>
        <v>33852</v>
      </c>
      <c r="AF332" s="1">
        <f>IF(SLEP[[#This Row],[Días restantes]]&lt;1,DATE(1992,10,11),DATE(2025,8,8)+SLEP[[#This Row],[Días restantes]])</f>
        <v>33888</v>
      </c>
      <c r="AG332">
        <f ca="1">IF(SLEP[[#This Row],[Termino]]=0,0,SLEP[[#This Row],[Termino]]-TODAY())</f>
        <v>-12071</v>
      </c>
      <c r="AH332" s="7" t="str">
        <f ca="1">IF(SLEP[[#This Row],[Dias]]&gt;0,"Vigente","Vencido")</f>
        <v>Vencido</v>
      </c>
      <c r="AI332" t="str">
        <f>_xlfn.XLOOKUP(SLEP[[#This Row],[Source.Name]],Tabla3[Nombre archivo],Tabla3[BASESLEP],"N/A",0,1)</f>
        <v>Atacama</v>
      </c>
      <c r="AJ332" t="s">
        <v>1750</v>
      </c>
    </row>
    <row r="333" spans="1:36" x14ac:dyDescent="0.3">
      <c r="A333" t="s">
        <v>1400</v>
      </c>
      <c r="B333" t="s">
        <v>1594</v>
      </c>
      <c r="C333" t="s">
        <v>1595</v>
      </c>
      <c r="D333" t="s">
        <v>1596</v>
      </c>
      <c r="E333" t="s">
        <v>1139</v>
      </c>
      <c r="F333" t="s">
        <v>1140</v>
      </c>
      <c r="G333" t="s">
        <v>44</v>
      </c>
      <c r="H333" t="s">
        <v>45</v>
      </c>
      <c r="I333" t="s">
        <v>46</v>
      </c>
      <c r="J333" t="s">
        <v>1592</v>
      </c>
      <c r="K333" t="s">
        <v>48</v>
      </c>
      <c r="L333" s="3">
        <v>13961318</v>
      </c>
      <c r="M333" s="4">
        <v>13961318</v>
      </c>
      <c r="N333" s="4">
        <v>0</v>
      </c>
      <c r="O333" t="s">
        <v>1178</v>
      </c>
      <c r="P333" t="s">
        <v>1229</v>
      </c>
      <c r="Q333" t="s">
        <v>51</v>
      </c>
      <c r="R333">
        <v>0</v>
      </c>
      <c r="S333">
        <v>0</v>
      </c>
      <c r="T333">
        <v>1</v>
      </c>
      <c r="U333">
        <v>0</v>
      </c>
      <c r="V333">
        <v>0</v>
      </c>
      <c r="W333">
        <v>0</v>
      </c>
      <c r="X333">
        <v>36</v>
      </c>
      <c r="Y333">
        <v>-195</v>
      </c>
      <c r="Z333" t="s">
        <v>52</v>
      </c>
      <c r="AA333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13961318</v>
      </c>
      <c r="AB333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13961318</v>
      </c>
      <c r="AC333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0</v>
      </c>
      <c r="AD333" s="5">
        <f>VALUE(FIXED((SLEP[[#This Row],[EjecutadoCLP]]/SLEP[[#This Row],[MontoCLP]]),4,TRUE))</f>
        <v>1</v>
      </c>
      <c r="AE333" s="1">
        <f>IF(SLEP[[#This Row],[Termino]]=0,DATE(1992,10,11),SLEP[[#This Row],[Termino]]-SLEP[[#This Row],[Días de vigencia]])</f>
        <v>33852</v>
      </c>
      <c r="AF333" s="1">
        <f>IF(SLEP[[#This Row],[Días restantes]]&lt;1,DATE(1992,10,11),DATE(2025,8,8)+SLEP[[#This Row],[Días restantes]])</f>
        <v>33888</v>
      </c>
      <c r="AG333">
        <f ca="1">IF(SLEP[[#This Row],[Termino]]=0,0,SLEP[[#This Row],[Termino]]-TODAY())</f>
        <v>-12071</v>
      </c>
      <c r="AH333" s="7" t="str">
        <f ca="1">IF(SLEP[[#This Row],[Dias]]&gt;0,"Vigente","Vencido")</f>
        <v>Vencido</v>
      </c>
      <c r="AI333" t="str">
        <f>_xlfn.XLOOKUP(SLEP[[#This Row],[Source.Name]],Tabla3[Nombre archivo],Tabla3[BASESLEP],"N/A",0,1)</f>
        <v>Atacama</v>
      </c>
      <c r="AJ333" t="s">
        <v>1756</v>
      </c>
    </row>
    <row r="334" spans="1:36" x14ac:dyDescent="0.3">
      <c r="A334" t="s">
        <v>1400</v>
      </c>
      <c r="B334" t="s">
        <v>1599</v>
      </c>
      <c r="C334" t="s">
        <v>1600</v>
      </c>
      <c r="D334" t="s">
        <v>1601</v>
      </c>
      <c r="E334" t="s">
        <v>1139</v>
      </c>
      <c r="F334" t="s">
        <v>1140</v>
      </c>
      <c r="G334" t="s">
        <v>44</v>
      </c>
      <c r="H334" t="s">
        <v>45</v>
      </c>
      <c r="I334" t="s">
        <v>60</v>
      </c>
      <c r="J334" t="s">
        <v>1592</v>
      </c>
      <c r="K334" t="s">
        <v>48</v>
      </c>
      <c r="L334" s="3">
        <v>14416850</v>
      </c>
      <c r="M334" s="4">
        <v>14416850</v>
      </c>
      <c r="N334" s="4">
        <v>0</v>
      </c>
      <c r="O334" t="s">
        <v>1178</v>
      </c>
      <c r="P334" t="s">
        <v>1229</v>
      </c>
      <c r="Q334" t="s">
        <v>51</v>
      </c>
      <c r="R334">
        <v>0</v>
      </c>
      <c r="S334">
        <v>0</v>
      </c>
      <c r="T334">
        <v>1</v>
      </c>
      <c r="U334">
        <v>0</v>
      </c>
      <c r="V334">
        <v>0</v>
      </c>
      <c r="W334">
        <v>0</v>
      </c>
      <c r="X334">
        <v>36</v>
      </c>
      <c r="Y334">
        <v>-195</v>
      </c>
      <c r="Z334" t="s">
        <v>65</v>
      </c>
      <c r="AA334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14416850</v>
      </c>
      <c r="AB334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14416850</v>
      </c>
      <c r="AC334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0</v>
      </c>
      <c r="AD334" s="5">
        <f>VALUE(FIXED((SLEP[[#This Row],[EjecutadoCLP]]/SLEP[[#This Row],[MontoCLP]]),4,TRUE))</f>
        <v>1</v>
      </c>
      <c r="AE334" s="1">
        <f>IF(SLEP[[#This Row],[Termino]]=0,DATE(1992,10,11),SLEP[[#This Row],[Termino]]-SLEP[[#This Row],[Días de vigencia]])</f>
        <v>33852</v>
      </c>
      <c r="AF334" s="1">
        <f>IF(SLEP[[#This Row],[Días restantes]]&lt;1,DATE(1992,10,11),DATE(2025,8,8)+SLEP[[#This Row],[Días restantes]])</f>
        <v>33888</v>
      </c>
      <c r="AG334">
        <f ca="1">IF(SLEP[[#This Row],[Termino]]=0,0,SLEP[[#This Row],[Termino]]-TODAY())</f>
        <v>-12071</v>
      </c>
      <c r="AH334" s="7" t="str">
        <f ca="1">IF(SLEP[[#This Row],[Dias]]&gt;0,"Vigente","Vencido")</f>
        <v>Vencido</v>
      </c>
      <c r="AI334" t="str">
        <f>_xlfn.XLOOKUP(SLEP[[#This Row],[Source.Name]],Tabla3[Nombre archivo],Tabla3[BASESLEP],"N/A",0,1)</f>
        <v>Atacama</v>
      </c>
      <c r="AJ334" t="s">
        <v>1762</v>
      </c>
    </row>
    <row r="335" spans="1:36" x14ac:dyDescent="0.3">
      <c r="A335" t="s">
        <v>1400</v>
      </c>
      <c r="B335" t="s">
        <v>1603</v>
      </c>
      <c r="C335" t="s">
        <v>1604</v>
      </c>
      <c r="D335" t="s">
        <v>1605</v>
      </c>
      <c r="E335" t="s">
        <v>1139</v>
      </c>
      <c r="F335" t="s">
        <v>1140</v>
      </c>
      <c r="G335" t="s">
        <v>44</v>
      </c>
      <c r="H335" t="s">
        <v>45</v>
      </c>
      <c r="I335" t="s">
        <v>46</v>
      </c>
      <c r="J335" t="s">
        <v>1592</v>
      </c>
      <c r="K335" t="s">
        <v>48</v>
      </c>
      <c r="L335" s="3">
        <v>22717695</v>
      </c>
      <c r="M335" s="4">
        <v>22717695</v>
      </c>
      <c r="N335" s="4">
        <v>0</v>
      </c>
      <c r="O335" t="s">
        <v>1283</v>
      </c>
      <c r="P335" t="s">
        <v>1229</v>
      </c>
      <c r="Q335" t="s">
        <v>51</v>
      </c>
      <c r="R335">
        <v>0</v>
      </c>
      <c r="S335">
        <v>0</v>
      </c>
      <c r="T335">
        <v>1</v>
      </c>
      <c r="U335">
        <v>0</v>
      </c>
      <c r="V335">
        <v>0</v>
      </c>
      <c r="W335">
        <v>0</v>
      </c>
      <c r="X335">
        <v>48</v>
      </c>
      <c r="Y335">
        <v>-195</v>
      </c>
      <c r="Z335" t="s">
        <v>65</v>
      </c>
      <c r="AA335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22717695</v>
      </c>
      <c r="AB335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22717695</v>
      </c>
      <c r="AC335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0</v>
      </c>
      <c r="AD335" s="5">
        <f>VALUE(FIXED((SLEP[[#This Row],[EjecutadoCLP]]/SLEP[[#This Row],[MontoCLP]]),4,TRUE))</f>
        <v>1</v>
      </c>
      <c r="AE335" s="1">
        <f>IF(SLEP[[#This Row],[Termino]]=0,DATE(1992,10,11),SLEP[[#This Row],[Termino]]-SLEP[[#This Row],[Días de vigencia]])</f>
        <v>33840</v>
      </c>
      <c r="AF335" s="1">
        <f>IF(SLEP[[#This Row],[Días restantes]]&lt;1,DATE(1992,10,11),DATE(2025,8,8)+SLEP[[#This Row],[Días restantes]])</f>
        <v>33888</v>
      </c>
      <c r="AG335">
        <f ca="1">IF(SLEP[[#This Row],[Termino]]=0,0,SLEP[[#This Row],[Termino]]-TODAY())</f>
        <v>-12071</v>
      </c>
      <c r="AH335" s="7" t="str">
        <f ca="1">IF(SLEP[[#This Row],[Dias]]&gt;0,"Vigente","Vencido")</f>
        <v>Vencido</v>
      </c>
      <c r="AI335" t="str">
        <f>_xlfn.XLOOKUP(SLEP[[#This Row],[Source.Name]],Tabla3[Nombre archivo],Tabla3[BASESLEP],"N/A",0,1)</f>
        <v>Atacama</v>
      </c>
      <c r="AJ335" t="s">
        <v>1767</v>
      </c>
    </row>
    <row r="336" spans="1:36" x14ac:dyDescent="0.3">
      <c r="A336" t="s">
        <v>1400</v>
      </c>
      <c r="B336" t="s">
        <v>1607</v>
      </c>
      <c r="C336" t="s">
        <v>1608</v>
      </c>
      <c r="D336" t="s">
        <v>1609</v>
      </c>
      <c r="E336" t="s">
        <v>1610</v>
      </c>
      <c r="F336" t="s">
        <v>1611</v>
      </c>
      <c r="G336" t="s">
        <v>44</v>
      </c>
      <c r="H336" t="s">
        <v>45</v>
      </c>
      <c r="I336" t="s">
        <v>60</v>
      </c>
      <c r="J336" t="s">
        <v>1490</v>
      </c>
      <c r="K336" t="s">
        <v>48</v>
      </c>
      <c r="L336" s="3">
        <v>48000060</v>
      </c>
      <c r="M336" s="4">
        <v>48000060</v>
      </c>
      <c r="N336" s="4">
        <v>0</v>
      </c>
      <c r="O336" t="s">
        <v>1283</v>
      </c>
      <c r="P336" t="s">
        <v>1229</v>
      </c>
      <c r="Q336" t="s">
        <v>51</v>
      </c>
      <c r="R336">
        <v>1</v>
      </c>
      <c r="S336">
        <v>0</v>
      </c>
      <c r="T336">
        <v>1</v>
      </c>
      <c r="U336">
        <v>0</v>
      </c>
      <c r="V336">
        <v>0</v>
      </c>
      <c r="W336">
        <v>0</v>
      </c>
      <c r="X336">
        <v>78</v>
      </c>
      <c r="Y336">
        <v>-195</v>
      </c>
      <c r="Z336" t="s">
        <v>1612</v>
      </c>
      <c r="AA336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48000060</v>
      </c>
      <c r="AB336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48000060</v>
      </c>
      <c r="AC336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0</v>
      </c>
      <c r="AD336" s="5">
        <f>VALUE(FIXED((SLEP[[#This Row],[EjecutadoCLP]]/SLEP[[#This Row],[MontoCLP]]),4,TRUE))</f>
        <v>1</v>
      </c>
      <c r="AE336" s="1">
        <f>IF(SLEP[[#This Row],[Termino]]=0,DATE(1992,10,11),SLEP[[#This Row],[Termino]]-SLEP[[#This Row],[Días de vigencia]])</f>
        <v>33810</v>
      </c>
      <c r="AF336" s="1">
        <f>IF(SLEP[[#This Row],[Días restantes]]&lt;1,DATE(1992,10,11),DATE(2025,8,8)+SLEP[[#This Row],[Días restantes]])</f>
        <v>33888</v>
      </c>
      <c r="AG336">
        <f ca="1">IF(SLEP[[#This Row],[Termino]]=0,0,SLEP[[#This Row],[Termino]]-TODAY())</f>
        <v>-12071</v>
      </c>
      <c r="AH336" s="7" t="str">
        <f ca="1">IF(SLEP[[#This Row],[Dias]]&gt;0,"Vigente","Vencido")</f>
        <v>Vencido</v>
      </c>
      <c r="AI336" t="str">
        <f>_xlfn.XLOOKUP(SLEP[[#This Row],[Source.Name]],Tabla3[Nombre archivo],Tabla3[BASESLEP],"N/A",0,1)</f>
        <v>Atacama</v>
      </c>
      <c r="AJ336" t="s">
        <v>1771</v>
      </c>
    </row>
    <row r="337" spans="1:36" x14ac:dyDescent="0.3">
      <c r="A337" t="s">
        <v>1400</v>
      </c>
      <c r="B337" t="s">
        <v>1614</v>
      </c>
      <c r="C337" t="s">
        <v>1615</v>
      </c>
      <c r="D337" t="s">
        <v>1616</v>
      </c>
      <c r="E337" t="s">
        <v>1617</v>
      </c>
      <c r="F337" t="s">
        <v>1618</v>
      </c>
      <c r="G337" t="s">
        <v>44</v>
      </c>
      <c r="H337" t="s">
        <v>45</v>
      </c>
      <c r="I337" t="s">
        <v>188</v>
      </c>
      <c r="J337" t="s">
        <v>1406</v>
      </c>
      <c r="K337" t="s">
        <v>48</v>
      </c>
      <c r="L337" s="3">
        <v>110536320</v>
      </c>
      <c r="M337" s="4">
        <v>106569064</v>
      </c>
      <c r="N337" s="4">
        <v>3967256</v>
      </c>
      <c r="O337" t="s">
        <v>1619</v>
      </c>
      <c r="P337" t="s">
        <v>1519</v>
      </c>
      <c r="Q337" t="s">
        <v>51</v>
      </c>
      <c r="R337">
        <v>4</v>
      </c>
      <c r="S337">
        <v>0</v>
      </c>
      <c r="T337">
        <v>2</v>
      </c>
      <c r="U337">
        <v>0</v>
      </c>
      <c r="V337">
        <v>0</v>
      </c>
      <c r="W337">
        <v>0</v>
      </c>
      <c r="X337">
        <v>455</v>
      </c>
      <c r="Y337">
        <v>-2</v>
      </c>
      <c r="Z337" t="s">
        <v>52</v>
      </c>
      <c r="AA337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110536320</v>
      </c>
      <c r="AB337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106569064</v>
      </c>
      <c r="AC337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3967256</v>
      </c>
      <c r="AD337" s="5">
        <f>VALUE(FIXED((SLEP[[#This Row],[EjecutadoCLP]]/SLEP[[#This Row],[MontoCLP]]),4,TRUE))</f>
        <v>0.96409999999999996</v>
      </c>
      <c r="AE337" s="1">
        <f>IF(SLEP[[#This Row],[Termino]]=0,DATE(1992,10,11),SLEP[[#This Row],[Termino]]-SLEP[[#This Row],[Días de vigencia]])</f>
        <v>33433</v>
      </c>
      <c r="AF337" s="1">
        <f>IF(SLEP[[#This Row],[Días restantes]]&lt;1,DATE(1992,10,11),DATE(2025,8,8)+SLEP[[#This Row],[Días restantes]])</f>
        <v>33888</v>
      </c>
      <c r="AG337">
        <f ca="1">IF(SLEP[[#This Row],[Termino]]=0,0,SLEP[[#This Row],[Termino]]-TODAY())</f>
        <v>-12071</v>
      </c>
      <c r="AH337" s="7" t="str">
        <f ca="1">IF(SLEP[[#This Row],[Dias]]&gt;0,"Vigente","Vencido")</f>
        <v>Vencido</v>
      </c>
      <c r="AI337" t="str">
        <f>_xlfn.XLOOKUP(SLEP[[#This Row],[Source.Name]],Tabla3[Nombre archivo],Tabla3[BASESLEP],"N/A",0,1)</f>
        <v>Atacama</v>
      </c>
      <c r="AJ337" t="s">
        <v>1775</v>
      </c>
    </row>
    <row r="338" spans="1:36" x14ac:dyDescent="0.3">
      <c r="A338" t="s">
        <v>1400</v>
      </c>
      <c r="B338" t="s">
        <v>1621</v>
      </c>
      <c r="C338" t="s">
        <v>1615</v>
      </c>
      <c r="D338" t="s">
        <v>1616</v>
      </c>
      <c r="E338" t="s">
        <v>1343</v>
      </c>
      <c r="F338" t="s">
        <v>1344</v>
      </c>
      <c r="G338" t="s">
        <v>44</v>
      </c>
      <c r="H338" t="s">
        <v>45</v>
      </c>
      <c r="I338" t="s">
        <v>188</v>
      </c>
      <c r="J338" t="s">
        <v>1406</v>
      </c>
      <c r="K338" t="s">
        <v>48</v>
      </c>
      <c r="L338" s="3">
        <v>76074986</v>
      </c>
      <c r="M338" s="4">
        <v>74904152</v>
      </c>
      <c r="N338" s="4">
        <v>1170834</v>
      </c>
      <c r="O338" t="s">
        <v>1622</v>
      </c>
      <c r="P338" t="s">
        <v>1075</v>
      </c>
      <c r="Q338" t="s">
        <v>51</v>
      </c>
      <c r="R338">
        <v>0</v>
      </c>
      <c r="S338">
        <v>0</v>
      </c>
      <c r="T338">
        <v>1</v>
      </c>
      <c r="U338">
        <v>0</v>
      </c>
      <c r="V338">
        <v>0</v>
      </c>
      <c r="W338">
        <v>0</v>
      </c>
      <c r="X338">
        <v>184</v>
      </c>
      <c r="Y338">
        <v>-138</v>
      </c>
      <c r="Z338" t="s">
        <v>52</v>
      </c>
      <c r="AA338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76074986</v>
      </c>
      <c r="AB338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74904152</v>
      </c>
      <c r="AC338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1170834</v>
      </c>
      <c r="AD338" s="5">
        <f>VALUE(FIXED((SLEP[[#This Row],[EjecutadoCLP]]/SLEP[[#This Row],[MontoCLP]]),4,TRUE))</f>
        <v>0.98460000000000003</v>
      </c>
      <c r="AE338" s="1">
        <f>IF(SLEP[[#This Row],[Termino]]=0,DATE(1992,10,11),SLEP[[#This Row],[Termino]]-SLEP[[#This Row],[Días de vigencia]])</f>
        <v>33704</v>
      </c>
      <c r="AF338" s="1">
        <f>IF(SLEP[[#This Row],[Días restantes]]&lt;1,DATE(1992,10,11),DATE(2025,8,8)+SLEP[[#This Row],[Días restantes]])</f>
        <v>33888</v>
      </c>
      <c r="AG338">
        <f ca="1">IF(SLEP[[#This Row],[Termino]]=0,0,SLEP[[#This Row],[Termino]]-TODAY())</f>
        <v>-12071</v>
      </c>
      <c r="AH338" s="7" t="str">
        <f ca="1">IF(SLEP[[#This Row],[Dias]]&gt;0,"Vigente","Vencido")</f>
        <v>Vencido</v>
      </c>
      <c r="AI338" t="str">
        <f>_xlfn.XLOOKUP(SLEP[[#This Row],[Source.Name]],Tabla3[Nombre archivo],Tabla3[BASESLEP],"N/A",0,1)</f>
        <v>Atacama</v>
      </c>
      <c r="AJ338" t="s">
        <v>1779</v>
      </c>
    </row>
    <row r="339" spans="1:36" x14ac:dyDescent="0.3">
      <c r="A339" t="s">
        <v>1400</v>
      </c>
      <c r="B339" t="s">
        <v>1624</v>
      </c>
      <c r="C339" t="s">
        <v>1625</v>
      </c>
      <c r="D339" t="s">
        <v>1626</v>
      </c>
      <c r="E339" t="s">
        <v>1464</v>
      </c>
      <c r="F339" t="s">
        <v>1627</v>
      </c>
      <c r="G339" t="s">
        <v>44</v>
      </c>
      <c r="H339" t="s">
        <v>45</v>
      </c>
      <c r="I339" t="s">
        <v>46</v>
      </c>
      <c r="J339" t="s">
        <v>1592</v>
      </c>
      <c r="K339" t="s">
        <v>48</v>
      </c>
      <c r="L339" s="3">
        <v>412736000</v>
      </c>
      <c r="M339" s="4">
        <v>412734021</v>
      </c>
      <c r="N339" s="4">
        <v>1979</v>
      </c>
      <c r="O339" t="s">
        <v>1185</v>
      </c>
      <c r="P339" t="s">
        <v>1229</v>
      </c>
      <c r="Q339" t="s">
        <v>51</v>
      </c>
      <c r="R339">
        <v>1</v>
      </c>
      <c r="S339">
        <v>0</v>
      </c>
      <c r="T339">
        <v>1</v>
      </c>
      <c r="U339">
        <v>0</v>
      </c>
      <c r="V339">
        <v>0</v>
      </c>
      <c r="W339">
        <v>0</v>
      </c>
      <c r="X339">
        <v>130</v>
      </c>
      <c r="Y339">
        <v>-195</v>
      </c>
      <c r="Z339" t="s">
        <v>65</v>
      </c>
      <c r="AA339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412736000</v>
      </c>
      <c r="AB339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412734021</v>
      </c>
      <c r="AC339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1979</v>
      </c>
      <c r="AD339" s="5">
        <f>VALUE(FIXED((SLEP[[#This Row],[EjecutadoCLP]]/SLEP[[#This Row],[MontoCLP]]),4,TRUE))</f>
        <v>1</v>
      </c>
      <c r="AE339" s="1">
        <f>IF(SLEP[[#This Row],[Termino]]=0,DATE(1992,10,11),SLEP[[#This Row],[Termino]]-SLEP[[#This Row],[Días de vigencia]])</f>
        <v>33758</v>
      </c>
      <c r="AF339" s="1">
        <f>IF(SLEP[[#This Row],[Días restantes]]&lt;1,DATE(1992,10,11),DATE(2025,8,8)+SLEP[[#This Row],[Días restantes]])</f>
        <v>33888</v>
      </c>
      <c r="AG339">
        <f ca="1">IF(SLEP[[#This Row],[Termino]]=0,0,SLEP[[#This Row],[Termino]]-TODAY())</f>
        <v>-12071</v>
      </c>
      <c r="AH339" s="7" t="str">
        <f ca="1">IF(SLEP[[#This Row],[Dias]]&gt;0,"Vigente","Vencido")</f>
        <v>Vencido</v>
      </c>
      <c r="AI339" t="str">
        <f>_xlfn.XLOOKUP(SLEP[[#This Row],[Source.Name]],Tabla3[Nombre archivo],Tabla3[BASESLEP],"N/A",0,1)</f>
        <v>Atacama</v>
      </c>
      <c r="AJ339" t="s">
        <v>1783</v>
      </c>
    </row>
    <row r="340" spans="1:36" x14ac:dyDescent="0.3">
      <c r="A340" t="s">
        <v>1400</v>
      </c>
      <c r="B340" t="s">
        <v>1629</v>
      </c>
      <c r="C340" t="s">
        <v>1630</v>
      </c>
      <c r="D340" t="s">
        <v>1631</v>
      </c>
      <c r="E340" t="s">
        <v>1632</v>
      </c>
      <c r="F340" t="s">
        <v>1633</v>
      </c>
      <c r="G340" t="s">
        <v>44</v>
      </c>
      <c r="H340" t="s">
        <v>45</v>
      </c>
      <c r="I340" t="s">
        <v>46</v>
      </c>
      <c r="J340" t="s">
        <v>1592</v>
      </c>
      <c r="K340" t="s">
        <v>48</v>
      </c>
      <c r="L340" s="3">
        <v>412000000</v>
      </c>
      <c r="M340" s="4">
        <v>410844001</v>
      </c>
      <c r="N340" s="4">
        <v>1155999</v>
      </c>
      <c r="O340" t="s">
        <v>1185</v>
      </c>
      <c r="P340" t="s">
        <v>1229</v>
      </c>
      <c r="Q340" t="s">
        <v>51</v>
      </c>
      <c r="R340">
        <v>0</v>
      </c>
      <c r="S340">
        <v>0</v>
      </c>
      <c r="T340">
        <v>1</v>
      </c>
      <c r="U340">
        <v>0</v>
      </c>
      <c r="V340">
        <v>0</v>
      </c>
      <c r="W340">
        <v>0</v>
      </c>
      <c r="X340">
        <v>130</v>
      </c>
      <c r="Y340">
        <v>0</v>
      </c>
      <c r="Z340" t="s">
        <v>65</v>
      </c>
      <c r="AA340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412000000</v>
      </c>
      <c r="AB340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410844001</v>
      </c>
      <c r="AC340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1155999</v>
      </c>
      <c r="AD340" s="5">
        <f>VALUE(FIXED((SLEP[[#This Row],[EjecutadoCLP]]/SLEP[[#This Row],[MontoCLP]]),4,TRUE))</f>
        <v>0.99719999999999998</v>
      </c>
      <c r="AE340" s="1">
        <f>IF(SLEP[[#This Row],[Termino]]=0,DATE(1992,10,11),SLEP[[#This Row],[Termino]]-SLEP[[#This Row],[Días de vigencia]])</f>
        <v>33758</v>
      </c>
      <c r="AF340" s="1">
        <f>IF(SLEP[[#This Row],[Días restantes]]&lt;1,DATE(1992,10,11),DATE(2025,8,8)+SLEP[[#This Row],[Días restantes]])</f>
        <v>33888</v>
      </c>
      <c r="AG340">
        <f ca="1">IF(SLEP[[#This Row],[Termino]]=0,0,SLEP[[#This Row],[Termino]]-TODAY())</f>
        <v>-12071</v>
      </c>
      <c r="AH340" s="7" t="str">
        <f ca="1">IF(SLEP[[#This Row],[Dias]]&gt;0,"Vigente","Vencido")</f>
        <v>Vencido</v>
      </c>
      <c r="AI340" t="str">
        <f>_xlfn.XLOOKUP(SLEP[[#This Row],[Source.Name]],Tabla3[Nombre archivo],Tabla3[BASESLEP],"N/A",0,1)</f>
        <v>Atacama</v>
      </c>
      <c r="AJ340" t="s">
        <v>1787</v>
      </c>
    </row>
    <row r="341" spans="1:36" x14ac:dyDescent="0.3">
      <c r="A341" t="s">
        <v>1400</v>
      </c>
      <c r="B341" t="s">
        <v>1635</v>
      </c>
      <c r="C341" t="s">
        <v>1636</v>
      </c>
      <c r="D341" t="s">
        <v>1637</v>
      </c>
      <c r="E341" t="s">
        <v>1464</v>
      </c>
      <c r="F341" t="s">
        <v>1627</v>
      </c>
      <c r="G341" t="s">
        <v>44</v>
      </c>
      <c r="H341" t="s">
        <v>45</v>
      </c>
      <c r="I341" t="s">
        <v>207</v>
      </c>
      <c r="J341" t="s">
        <v>1406</v>
      </c>
      <c r="K341" t="s">
        <v>48</v>
      </c>
      <c r="L341" s="3">
        <v>535485600</v>
      </c>
      <c r="M341" s="4">
        <v>535093632</v>
      </c>
      <c r="N341" s="4">
        <v>391968</v>
      </c>
      <c r="O341" t="s">
        <v>1619</v>
      </c>
      <c r="P341" t="s">
        <v>1638</v>
      </c>
      <c r="Q341" t="s">
        <v>51</v>
      </c>
      <c r="R341">
        <v>1</v>
      </c>
      <c r="S341">
        <v>0</v>
      </c>
      <c r="T341">
        <v>3</v>
      </c>
      <c r="U341">
        <v>0</v>
      </c>
      <c r="V341">
        <v>0</v>
      </c>
      <c r="W341">
        <v>0</v>
      </c>
      <c r="X341">
        <v>365</v>
      </c>
      <c r="Y341">
        <v>-2</v>
      </c>
      <c r="Z341" t="s">
        <v>52</v>
      </c>
      <c r="AA341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535485600</v>
      </c>
      <c r="AB341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535093632</v>
      </c>
      <c r="AC341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391968</v>
      </c>
      <c r="AD341" s="5">
        <f>VALUE(FIXED((SLEP[[#This Row],[EjecutadoCLP]]/SLEP[[#This Row],[MontoCLP]]),4,TRUE))</f>
        <v>0.99929999999999997</v>
      </c>
      <c r="AE341" s="1">
        <f>IF(SLEP[[#This Row],[Termino]]=0,DATE(1992,10,11),SLEP[[#This Row],[Termino]]-SLEP[[#This Row],[Días de vigencia]])</f>
        <v>33523</v>
      </c>
      <c r="AF341" s="1">
        <f>IF(SLEP[[#This Row],[Días restantes]]&lt;1,DATE(1992,10,11),DATE(2025,8,8)+SLEP[[#This Row],[Días restantes]])</f>
        <v>33888</v>
      </c>
      <c r="AG341">
        <f ca="1">IF(SLEP[[#This Row],[Termino]]=0,0,SLEP[[#This Row],[Termino]]-TODAY())</f>
        <v>-12071</v>
      </c>
      <c r="AH341" s="7" t="str">
        <f ca="1">IF(SLEP[[#This Row],[Dias]]&gt;0,"Vigente","Vencido")</f>
        <v>Vencido</v>
      </c>
      <c r="AI341" t="str">
        <f>_xlfn.XLOOKUP(SLEP[[#This Row],[Source.Name]],Tabla3[Nombre archivo],Tabla3[BASESLEP],"N/A",0,1)</f>
        <v>Atacama</v>
      </c>
      <c r="AJ341" t="s">
        <v>1794</v>
      </c>
    </row>
    <row r="342" spans="1:36" x14ac:dyDescent="0.3">
      <c r="A342" t="s">
        <v>1400</v>
      </c>
      <c r="B342" t="s">
        <v>1640</v>
      </c>
      <c r="C342" t="s">
        <v>1641</v>
      </c>
      <c r="D342" t="s">
        <v>1642</v>
      </c>
      <c r="E342" t="s">
        <v>1617</v>
      </c>
      <c r="F342" t="s">
        <v>1618</v>
      </c>
      <c r="G342" t="s">
        <v>44</v>
      </c>
      <c r="H342" t="s">
        <v>45</v>
      </c>
      <c r="I342" t="s">
        <v>188</v>
      </c>
      <c r="J342" t="s">
        <v>1452</v>
      </c>
      <c r="K342" t="s">
        <v>48</v>
      </c>
      <c r="L342" s="3">
        <v>54044402</v>
      </c>
      <c r="M342" s="4">
        <v>53960021</v>
      </c>
      <c r="N342" s="4">
        <v>84381</v>
      </c>
      <c r="O342" t="s">
        <v>1316</v>
      </c>
      <c r="P342" t="s">
        <v>1643</v>
      </c>
      <c r="Q342" t="s">
        <v>51</v>
      </c>
      <c r="R342">
        <v>10</v>
      </c>
      <c r="S342">
        <v>0</v>
      </c>
      <c r="T342">
        <v>1</v>
      </c>
      <c r="U342">
        <v>0</v>
      </c>
      <c r="V342">
        <v>0</v>
      </c>
      <c r="W342">
        <v>0</v>
      </c>
      <c r="X342">
        <v>730</v>
      </c>
      <c r="Y342">
        <v>-1</v>
      </c>
      <c r="Z342" t="s">
        <v>52</v>
      </c>
      <c r="AA342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54044402</v>
      </c>
      <c r="AB342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53960021</v>
      </c>
      <c r="AC342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84381</v>
      </c>
      <c r="AD342" s="5">
        <f>VALUE(FIXED((SLEP[[#This Row],[EjecutadoCLP]]/SLEP[[#This Row],[MontoCLP]]),4,TRUE))</f>
        <v>0.99839999999999995</v>
      </c>
      <c r="AE342" s="1">
        <f>IF(SLEP[[#This Row],[Termino]]=0,DATE(1992,10,11),SLEP[[#This Row],[Termino]]-SLEP[[#This Row],[Días de vigencia]])</f>
        <v>33158</v>
      </c>
      <c r="AF342" s="1">
        <f>IF(SLEP[[#This Row],[Días restantes]]&lt;1,DATE(1992,10,11),DATE(2025,8,8)+SLEP[[#This Row],[Días restantes]])</f>
        <v>33888</v>
      </c>
      <c r="AG342">
        <f ca="1">IF(SLEP[[#This Row],[Termino]]=0,0,SLEP[[#This Row],[Termino]]-TODAY())</f>
        <v>-12071</v>
      </c>
      <c r="AH342" s="7" t="str">
        <f ca="1">IF(SLEP[[#This Row],[Dias]]&gt;0,"Vigente","Vencido")</f>
        <v>Vencido</v>
      </c>
      <c r="AI342" t="str">
        <f>_xlfn.XLOOKUP(SLEP[[#This Row],[Source.Name]],Tabla3[Nombre archivo],Tabla3[BASESLEP],"N/A",0,1)</f>
        <v>Atacama</v>
      </c>
      <c r="AJ342" t="s">
        <v>1800</v>
      </c>
    </row>
    <row r="343" spans="1:36" x14ac:dyDescent="0.3">
      <c r="A343" t="s">
        <v>1400</v>
      </c>
      <c r="B343" t="s">
        <v>1645</v>
      </c>
      <c r="C343" t="s">
        <v>1646</v>
      </c>
      <c r="D343" t="s">
        <v>1647</v>
      </c>
      <c r="E343" t="s">
        <v>1139</v>
      </c>
      <c r="F343" t="s">
        <v>1140</v>
      </c>
      <c r="G343" t="s">
        <v>44</v>
      </c>
      <c r="H343" t="s">
        <v>45</v>
      </c>
      <c r="I343" t="s">
        <v>46</v>
      </c>
      <c r="J343" t="s">
        <v>1406</v>
      </c>
      <c r="K343" t="s">
        <v>48</v>
      </c>
      <c r="L343" s="3">
        <v>134139200</v>
      </c>
      <c r="M343" s="4">
        <v>38877300</v>
      </c>
      <c r="N343" s="4">
        <v>95261900</v>
      </c>
      <c r="O343" t="s">
        <v>1648</v>
      </c>
      <c r="P343" t="s">
        <v>1509</v>
      </c>
      <c r="Q343" t="s">
        <v>51</v>
      </c>
      <c r="R343">
        <v>17</v>
      </c>
      <c r="S343">
        <v>0</v>
      </c>
      <c r="T343">
        <v>2</v>
      </c>
      <c r="U343">
        <v>0</v>
      </c>
      <c r="V343">
        <v>0</v>
      </c>
      <c r="W343">
        <v>0</v>
      </c>
      <c r="X343">
        <v>365</v>
      </c>
      <c r="Y343">
        <v>-60</v>
      </c>
      <c r="Z343" t="s">
        <v>52</v>
      </c>
      <c r="AA343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134139200</v>
      </c>
      <c r="AB343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38877300</v>
      </c>
      <c r="AC343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95261900</v>
      </c>
      <c r="AD343" s="5">
        <f>VALUE(FIXED((SLEP[[#This Row],[EjecutadoCLP]]/SLEP[[#This Row],[MontoCLP]]),4,TRUE))</f>
        <v>0.2898</v>
      </c>
      <c r="AE343" s="1">
        <f>IF(SLEP[[#This Row],[Termino]]=0,DATE(1992,10,11),SLEP[[#This Row],[Termino]]-SLEP[[#This Row],[Días de vigencia]])</f>
        <v>33523</v>
      </c>
      <c r="AF343" s="1">
        <f>IF(SLEP[[#This Row],[Días restantes]]&lt;1,DATE(1992,10,11),DATE(2025,8,8)+SLEP[[#This Row],[Días restantes]])</f>
        <v>33888</v>
      </c>
      <c r="AG343">
        <f ca="1">IF(SLEP[[#This Row],[Termino]]=0,0,SLEP[[#This Row],[Termino]]-TODAY())</f>
        <v>-12071</v>
      </c>
      <c r="AH343" s="7" t="str">
        <f ca="1">IF(SLEP[[#This Row],[Dias]]&gt;0,"Vigente","Vencido")</f>
        <v>Vencido</v>
      </c>
      <c r="AI343" t="str">
        <f>_xlfn.XLOOKUP(SLEP[[#This Row],[Source.Name]],Tabla3[Nombre archivo],Tabla3[BASESLEP],"N/A",0,1)</f>
        <v>Atacama</v>
      </c>
      <c r="AJ343" t="s">
        <v>1807</v>
      </c>
    </row>
    <row r="344" spans="1:36" x14ac:dyDescent="0.3">
      <c r="A344" t="s">
        <v>1400</v>
      </c>
      <c r="B344" t="s">
        <v>1650</v>
      </c>
      <c r="C344" t="s">
        <v>1651</v>
      </c>
      <c r="D344" t="s">
        <v>1652</v>
      </c>
      <c r="E344" t="s">
        <v>1653</v>
      </c>
      <c r="F344" t="s">
        <v>1654</v>
      </c>
      <c r="G344" t="s">
        <v>74</v>
      </c>
      <c r="H344" t="s">
        <v>45</v>
      </c>
      <c r="I344" t="s">
        <v>1655</v>
      </c>
      <c r="J344" t="s">
        <v>1452</v>
      </c>
      <c r="K344" t="s">
        <v>48</v>
      </c>
      <c r="L344" s="3">
        <v>115200000</v>
      </c>
      <c r="M344" s="4">
        <v>88277748</v>
      </c>
      <c r="N344" s="4">
        <v>26922252</v>
      </c>
      <c r="O344" t="s">
        <v>1656</v>
      </c>
      <c r="P344" t="s">
        <v>907</v>
      </c>
      <c r="Q344" t="s">
        <v>51</v>
      </c>
      <c r="R344">
        <v>18</v>
      </c>
      <c r="S344">
        <v>0</v>
      </c>
      <c r="T344">
        <v>2</v>
      </c>
      <c r="U344">
        <v>0</v>
      </c>
      <c r="V344">
        <v>0</v>
      </c>
      <c r="W344">
        <v>0</v>
      </c>
      <c r="X344">
        <v>1210</v>
      </c>
      <c r="Y344">
        <v>-1</v>
      </c>
      <c r="Z344" t="s">
        <v>52</v>
      </c>
      <c r="AA344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115200000</v>
      </c>
      <c r="AB344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88277748</v>
      </c>
      <c r="AC344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26922252</v>
      </c>
      <c r="AD344" s="5">
        <f>VALUE(FIXED((SLEP[[#This Row],[EjecutadoCLP]]/SLEP[[#This Row],[MontoCLP]]),4,TRUE))</f>
        <v>0.76629999999999998</v>
      </c>
      <c r="AE344" s="1">
        <f>IF(SLEP[[#This Row],[Termino]]=0,DATE(1992,10,11),SLEP[[#This Row],[Termino]]-SLEP[[#This Row],[Días de vigencia]])</f>
        <v>32678</v>
      </c>
      <c r="AF344" s="1">
        <f>IF(SLEP[[#This Row],[Días restantes]]&lt;1,DATE(1992,10,11),DATE(2025,8,8)+SLEP[[#This Row],[Días restantes]])</f>
        <v>33888</v>
      </c>
      <c r="AG344">
        <f ca="1">IF(SLEP[[#This Row],[Termino]]=0,0,SLEP[[#This Row],[Termino]]-TODAY())</f>
        <v>-12071</v>
      </c>
      <c r="AH344" s="7" t="str">
        <f ca="1">IF(SLEP[[#This Row],[Dias]]&gt;0,"Vigente","Vencido")</f>
        <v>Vencido</v>
      </c>
      <c r="AI344" t="str">
        <f>_xlfn.XLOOKUP(SLEP[[#This Row],[Source.Name]],Tabla3[Nombre archivo],Tabla3[BASESLEP],"N/A",0,1)</f>
        <v>Atacama</v>
      </c>
      <c r="AJ344" t="s">
        <v>1814</v>
      </c>
    </row>
    <row r="345" spans="1:36" x14ac:dyDescent="0.3">
      <c r="A345" t="s">
        <v>1658</v>
      </c>
      <c r="B345" t="s">
        <v>8273</v>
      </c>
      <c r="C345" t="s">
        <v>8274</v>
      </c>
      <c r="D345" t="s">
        <v>8275</v>
      </c>
      <c r="E345" t="s">
        <v>865</v>
      </c>
      <c r="F345" t="s">
        <v>866</v>
      </c>
      <c r="G345" t="s">
        <v>44</v>
      </c>
      <c r="H345" t="s">
        <v>45</v>
      </c>
      <c r="I345" t="s">
        <v>60</v>
      </c>
      <c r="J345" t="s">
        <v>1663</v>
      </c>
      <c r="K345" t="s">
        <v>48</v>
      </c>
      <c r="L345" s="3">
        <v>55882552</v>
      </c>
      <c r="M345" s="4">
        <v>0</v>
      </c>
      <c r="N345" s="4">
        <v>55882552</v>
      </c>
      <c r="O345" t="s">
        <v>90</v>
      </c>
      <c r="P345" t="s">
        <v>4076</v>
      </c>
      <c r="Q345" t="s">
        <v>64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729</v>
      </c>
      <c r="Y345">
        <v>701</v>
      </c>
      <c r="Z345" t="s">
        <v>65</v>
      </c>
      <c r="AA345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55882552</v>
      </c>
      <c r="AB345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0</v>
      </c>
      <c r="AC345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55882552</v>
      </c>
      <c r="AD345" s="5">
        <f>VALUE(FIXED((SLEP[[#This Row],[EjecutadoCLP]]/SLEP[[#This Row],[MontoCLP]]),4,TRUE))</f>
        <v>0</v>
      </c>
      <c r="AE345" s="1">
        <f>IF(SLEP[[#This Row],[Termino]]=0,DATE(1992,10,11),SLEP[[#This Row],[Termino]]-SLEP[[#This Row],[Días de vigencia]])</f>
        <v>45849</v>
      </c>
      <c r="AF345" s="1">
        <f>IF(SLEP[[#This Row],[Días restantes]]&lt;1,DATE(1992,10,11),DATE(2025,8,8)+SLEP[[#This Row],[Días restantes]])</f>
        <v>46578</v>
      </c>
      <c r="AG345">
        <f ca="1">IF(SLEP[[#This Row],[Termino]]=0,0,SLEP[[#This Row],[Termino]]-TODAY())</f>
        <v>619</v>
      </c>
      <c r="AH345" s="7" t="str">
        <f ca="1">IF(SLEP[[#This Row],[Dias]]&gt;0,"Vigente","Vencido")</f>
        <v>Vigente</v>
      </c>
      <c r="AI345" t="str">
        <f>_xlfn.XLOOKUP(SLEP[[#This Row],[Source.Name]],Tabla3[Nombre archivo],Tabla3[BASESLEP],"N/A",0,1)</f>
        <v>Aysén</v>
      </c>
      <c r="AJ345" t="s">
        <v>1818</v>
      </c>
    </row>
    <row r="346" spans="1:36" x14ac:dyDescent="0.3">
      <c r="A346" t="s">
        <v>1658</v>
      </c>
      <c r="B346" t="s">
        <v>8276</v>
      </c>
      <c r="C346" t="s">
        <v>8277</v>
      </c>
      <c r="D346" t="s">
        <v>8278</v>
      </c>
      <c r="E346" t="s">
        <v>4155</v>
      </c>
      <c r="F346" t="s">
        <v>4156</v>
      </c>
      <c r="G346" t="s">
        <v>44</v>
      </c>
      <c r="H346" t="s">
        <v>45</v>
      </c>
      <c r="I346" t="s">
        <v>60</v>
      </c>
      <c r="J346" t="s">
        <v>1663</v>
      </c>
      <c r="K346" t="s">
        <v>48</v>
      </c>
      <c r="L346" s="3">
        <v>406694307</v>
      </c>
      <c r="M346" s="4">
        <v>0</v>
      </c>
      <c r="N346" s="4">
        <v>406694307</v>
      </c>
      <c r="O346" t="s">
        <v>201</v>
      </c>
      <c r="P346" t="s">
        <v>508</v>
      </c>
      <c r="Q346" t="s">
        <v>64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364</v>
      </c>
      <c r="Y346">
        <v>316</v>
      </c>
      <c r="Z346" t="s">
        <v>65</v>
      </c>
      <c r="AA346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406694307</v>
      </c>
      <c r="AB346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0</v>
      </c>
      <c r="AC346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406694307</v>
      </c>
      <c r="AD346" s="5">
        <f>VALUE(FIXED((SLEP[[#This Row],[EjecutadoCLP]]/SLEP[[#This Row],[MontoCLP]]),4,TRUE))</f>
        <v>0</v>
      </c>
      <c r="AE346" s="1">
        <f>IF(SLEP[[#This Row],[Termino]]=0,DATE(1992,10,11),SLEP[[#This Row],[Termino]]-SLEP[[#This Row],[Días de vigencia]])</f>
        <v>45829</v>
      </c>
      <c r="AF346" s="1">
        <f>IF(SLEP[[#This Row],[Días restantes]]&lt;1,DATE(1992,10,11),DATE(2025,8,8)+SLEP[[#This Row],[Días restantes]])</f>
        <v>46193</v>
      </c>
      <c r="AG346">
        <f ca="1">IF(SLEP[[#This Row],[Termino]]=0,0,SLEP[[#This Row],[Termino]]-TODAY())</f>
        <v>234</v>
      </c>
      <c r="AH346" s="7" t="str">
        <f ca="1">IF(SLEP[[#This Row],[Dias]]&gt;0,"Vigente","Vencido")</f>
        <v>Vigente</v>
      </c>
      <c r="AI346" t="str">
        <f>_xlfn.XLOOKUP(SLEP[[#This Row],[Source.Name]],Tabla3[Nombre archivo],Tabla3[BASESLEP],"N/A",0,1)</f>
        <v>Aysén</v>
      </c>
      <c r="AJ346" t="s">
        <v>1824</v>
      </c>
    </row>
    <row r="347" spans="1:36" x14ac:dyDescent="0.3">
      <c r="A347" t="s">
        <v>1658</v>
      </c>
      <c r="B347" t="s">
        <v>8279</v>
      </c>
      <c r="C347" t="s">
        <v>8280</v>
      </c>
      <c r="D347" t="s">
        <v>8281</v>
      </c>
      <c r="E347" t="s">
        <v>322</v>
      </c>
      <c r="F347" t="s">
        <v>323</v>
      </c>
      <c r="G347" t="s">
        <v>44</v>
      </c>
      <c r="H347" t="s">
        <v>45</v>
      </c>
      <c r="I347" t="s">
        <v>60</v>
      </c>
      <c r="J347" t="s">
        <v>1663</v>
      </c>
      <c r="K347" t="s">
        <v>48</v>
      </c>
      <c r="L347" s="3">
        <v>26694882</v>
      </c>
      <c r="M347" s="4">
        <v>0</v>
      </c>
      <c r="N347" s="4">
        <v>26694882</v>
      </c>
      <c r="O347" t="s">
        <v>62</v>
      </c>
      <c r="P347" t="s">
        <v>445</v>
      </c>
      <c r="Q347" t="s">
        <v>64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729</v>
      </c>
      <c r="Y347">
        <v>669</v>
      </c>
      <c r="Z347" t="s">
        <v>65</v>
      </c>
      <c r="AA347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26694882</v>
      </c>
      <c r="AB347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0</v>
      </c>
      <c r="AC347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26694882</v>
      </c>
      <c r="AD347" s="5">
        <f>VALUE(FIXED((SLEP[[#This Row],[EjecutadoCLP]]/SLEP[[#This Row],[MontoCLP]]),4,TRUE))</f>
        <v>0</v>
      </c>
      <c r="AE347" s="1">
        <f>IF(SLEP[[#This Row],[Termino]]=0,DATE(1992,10,11),SLEP[[#This Row],[Termino]]-SLEP[[#This Row],[Días de vigencia]])</f>
        <v>45817</v>
      </c>
      <c r="AF347" s="1">
        <f>IF(SLEP[[#This Row],[Días restantes]]&lt;1,DATE(1992,10,11),DATE(2025,8,8)+SLEP[[#This Row],[Días restantes]])</f>
        <v>46546</v>
      </c>
      <c r="AG347">
        <f ca="1">IF(SLEP[[#This Row],[Termino]]=0,0,SLEP[[#This Row],[Termino]]-TODAY())</f>
        <v>587</v>
      </c>
      <c r="AH347" s="7" t="str">
        <f ca="1">IF(SLEP[[#This Row],[Dias]]&gt;0,"Vigente","Vencido")</f>
        <v>Vigente</v>
      </c>
      <c r="AI347" t="str">
        <f>_xlfn.XLOOKUP(SLEP[[#This Row],[Source.Name]],Tabla3[Nombre archivo],Tabla3[BASESLEP],"N/A",0,1)</f>
        <v>Aysén</v>
      </c>
      <c r="AJ347" t="s">
        <v>1830</v>
      </c>
    </row>
    <row r="348" spans="1:36" x14ac:dyDescent="0.3">
      <c r="A348" t="s">
        <v>1658</v>
      </c>
      <c r="B348" t="s">
        <v>8282</v>
      </c>
      <c r="C348" t="s">
        <v>8283</v>
      </c>
      <c r="D348" t="s">
        <v>8284</v>
      </c>
      <c r="E348" t="s">
        <v>3633</v>
      </c>
      <c r="F348" t="s">
        <v>3634</v>
      </c>
      <c r="G348" t="s">
        <v>44</v>
      </c>
      <c r="H348" t="s">
        <v>178</v>
      </c>
      <c r="I348" t="s">
        <v>484</v>
      </c>
      <c r="J348" t="s">
        <v>1663</v>
      </c>
      <c r="K348" t="s">
        <v>794</v>
      </c>
      <c r="L348" s="3">
        <v>132268.07999999999</v>
      </c>
      <c r="M348" s="4">
        <v>132268.07999999999</v>
      </c>
      <c r="N348" s="4">
        <v>-2.91038304567337E-11</v>
      </c>
      <c r="O348" t="s">
        <v>295</v>
      </c>
      <c r="P348" t="s">
        <v>50</v>
      </c>
      <c r="Q348" t="s">
        <v>51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109</v>
      </c>
      <c r="Y348">
        <v>-1</v>
      </c>
      <c r="Z348" t="s">
        <v>52</v>
      </c>
      <c r="AA348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126034285</v>
      </c>
      <c r="AB348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126034285</v>
      </c>
      <c r="AC348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0</v>
      </c>
      <c r="AD348" s="5">
        <f>VALUE(FIXED((SLEP[[#This Row],[EjecutadoCLP]]/SLEP[[#This Row],[MontoCLP]]),4,TRUE))</f>
        <v>1</v>
      </c>
      <c r="AE348" s="1">
        <f>IF(SLEP[[#This Row],[Termino]]=0,DATE(1992,10,11),SLEP[[#This Row],[Termino]]-SLEP[[#This Row],[Días de vigencia]])</f>
        <v>33779</v>
      </c>
      <c r="AF348" s="1">
        <f>IF(SLEP[[#This Row],[Días restantes]]&lt;1,DATE(1992,10,11),DATE(2025,8,8)+SLEP[[#This Row],[Días restantes]])</f>
        <v>33888</v>
      </c>
      <c r="AG348">
        <f ca="1">IF(SLEP[[#This Row],[Termino]]=0,0,SLEP[[#This Row],[Termino]]-TODAY())</f>
        <v>-12071</v>
      </c>
      <c r="AH348" s="7" t="str">
        <f ca="1">IF(SLEP[[#This Row],[Dias]]&gt;0,"Vigente","Vencido")</f>
        <v>Vencido</v>
      </c>
      <c r="AI348" t="str">
        <f>_xlfn.XLOOKUP(SLEP[[#This Row],[Source.Name]],Tabla3[Nombre archivo],Tabla3[BASESLEP],"N/A",0,1)</f>
        <v>Aysén</v>
      </c>
      <c r="AJ348" t="s">
        <v>1836</v>
      </c>
    </row>
    <row r="349" spans="1:36" x14ac:dyDescent="0.3">
      <c r="A349" t="s">
        <v>1658</v>
      </c>
      <c r="B349" t="s">
        <v>8285</v>
      </c>
      <c r="C349" t="s">
        <v>8286</v>
      </c>
      <c r="D349" t="s">
        <v>8287</v>
      </c>
      <c r="E349" t="s">
        <v>8288</v>
      </c>
      <c r="F349" t="s">
        <v>8289</v>
      </c>
      <c r="G349" t="s">
        <v>44</v>
      </c>
      <c r="H349" t="s">
        <v>45</v>
      </c>
      <c r="I349" t="s">
        <v>254</v>
      </c>
      <c r="J349" t="s">
        <v>1663</v>
      </c>
      <c r="K349" t="s">
        <v>48</v>
      </c>
      <c r="L349" s="3">
        <v>51122400</v>
      </c>
      <c r="M349" s="4">
        <v>41065292</v>
      </c>
      <c r="N349" s="4">
        <v>10057108</v>
      </c>
      <c r="O349" t="s">
        <v>256</v>
      </c>
      <c r="P349" t="s">
        <v>98</v>
      </c>
      <c r="Q349" t="s">
        <v>64</v>
      </c>
      <c r="R349">
        <v>4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364</v>
      </c>
      <c r="Y349">
        <v>215</v>
      </c>
      <c r="Z349" t="s">
        <v>65</v>
      </c>
      <c r="AA349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51122400</v>
      </c>
      <c r="AB349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41065292</v>
      </c>
      <c r="AC349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10057108</v>
      </c>
      <c r="AD349" s="5">
        <f>VALUE(FIXED((SLEP[[#This Row],[EjecutadoCLP]]/SLEP[[#This Row],[MontoCLP]]),4,TRUE))</f>
        <v>0.80330000000000001</v>
      </c>
      <c r="AE349" s="1">
        <f>IF(SLEP[[#This Row],[Termino]]=0,DATE(1992,10,11),SLEP[[#This Row],[Termino]]-SLEP[[#This Row],[Días de vigencia]])</f>
        <v>45728</v>
      </c>
      <c r="AF349" s="1">
        <f>IF(SLEP[[#This Row],[Días restantes]]&lt;1,DATE(1992,10,11),DATE(2025,8,8)+SLEP[[#This Row],[Días restantes]])</f>
        <v>46092</v>
      </c>
      <c r="AG349">
        <f ca="1">IF(SLEP[[#This Row],[Termino]]=0,0,SLEP[[#This Row],[Termino]]-TODAY())</f>
        <v>133</v>
      </c>
      <c r="AH349" s="7" t="str">
        <f ca="1">IF(SLEP[[#This Row],[Dias]]&gt;0,"Vigente","Vencido")</f>
        <v>Vigente</v>
      </c>
      <c r="AI349" t="str">
        <f>_xlfn.XLOOKUP(SLEP[[#This Row],[Source.Name]],Tabla3[Nombre archivo],Tabla3[BASESLEP],"N/A",0,1)</f>
        <v>Aysén</v>
      </c>
      <c r="AJ349" t="s">
        <v>1840</v>
      </c>
    </row>
    <row r="350" spans="1:36" x14ac:dyDescent="0.3">
      <c r="A350" t="s">
        <v>1658</v>
      </c>
      <c r="B350" t="s">
        <v>1659</v>
      </c>
      <c r="C350" t="s">
        <v>8290</v>
      </c>
      <c r="D350" t="s">
        <v>1660</v>
      </c>
      <c r="E350" t="s">
        <v>1661</v>
      </c>
      <c r="F350" t="s">
        <v>1662</v>
      </c>
      <c r="G350" t="s">
        <v>74</v>
      </c>
      <c r="H350" t="s">
        <v>45</v>
      </c>
      <c r="I350" t="s">
        <v>207</v>
      </c>
      <c r="J350" t="s">
        <v>1663</v>
      </c>
      <c r="K350" t="s">
        <v>48</v>
      </c>
      <c r="L350" s="3">
        <v>296063557</v>
      </c>
      <c r="M350" s="4">
        <v>187082741</v>
      </c>
      <c r="N350" s="4">
        <v>108980816</v>
      </c>
      <c r="O350" t="s">
        <v>49</v>
      </c>
      <c r="P350" t="s">
        <v>169</v>
      </c>
      <c r="Q350" t="s">
        <v>64</v>
      </c>
      <c r="R350">
        <v>42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236</v>
      </c>
      <c r="Y350">
        <v>64</v>
      </c>
      <c r="Z350" t="s">
        <v>65</v>
      </c>
      <c r="AA350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296063557</v>
      </c>
      <c r="AB350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187082741</v>
      </c>
      <c r="AC350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108980816</v>
      </c>
      <c r="AD350" s="5">
        <f>VALUE(FIXED((SLEP[[#This Row],[EjecutadoCLP]]/SLEP[[#This Row],[MontoCLP]]),4,TRUE))</f>
        <v>0.63190000000000002</v>
      </c>
      <c r="AE350" s="1">
        <f>IF(SLEP[[#This Row],[Termino]]=0,DATE(1992,10,11),SLEP[[#This Row],[Termino]]-SLEP[[#This Row],[Días de vigencia]])</f>
        <v>45705</v>
      </c>
      <c r="AF350" s="1">
        <f>IF(SLEP[[#This Row],[Días restantes]]&lt;1,DATE(1992,10,11),DATE(2025,8,8)+SLEP[[#This Row],[Días restantes]])</f>
        <v>45941</v>
      </c>
      <c r="AG350">
        <f ca="1">IF(SLEP[[#This Row],[Termino]]=0,0,SLEP[[#This Row],[Termino]]-TODAY())</f>
        <v>-18</v>
      </c>
      <c r="AH350" s="7" t="str">
        <f ca="1">IF(SLEP[[#This Row],[Dias]]&gt;0,"Vigente","Vencido")</f>
        <v>Vencido</v>
      </c>
      <c r="AI350" t="str">
        <f>_xlfn.XLOOKUP(SLEP[[#This Row],[Source.Name]],Tabla3[Nombre archivo],Tabla3[BASESLEP],"N/A",0,1)</f>
        <v>Aysén</v>
      </c>
      <c r="AJ350" t="s">
        <v>1846</v>
      </c>
    </row>
    <row r="351" spans="1:36" x14ac:dyDescent="0.3">
      <c r="A351" t="s">
        <v>1658</v>
      </c>
      <c r="B351" t="s">
        <v>1666</v>
      </c>
      <c r="C351" t="s">
        <v>8291</v>
      </c>
      <c r="D351" t="s">
        <v>1667</v>
      </c>
      <c r="E351" t="s">
        <v>1668</v>
      </c>
      <c r="F351" t="s">
        <v>1669</v>
      </c>
      <c r="G351" t="s">
        <v>44</v>
      </c>
      <c r="H351" t="s">
        <v>45</v>
      </c>
      <c r="I351" t="s">
        <v>60</v>
      </c>
      <c r="J351" t="s">
        <v>1663</v>
      </c>
      <c r="K351" t="s">
        <v>48</v>
      </c>
      <c r="L351" s="3">
        <v>439538400</v>
      </c>
      <c r="M351" s="4">
        <v>41498380</v>
      </c>
      <c r="N351" s="4">
        <v>398040020</v>
      </c>
      <c r="O351" t="s">
        <v>1670</v>
      </c>
      <c r="P351" t="s">
        <v>479</v>
      </c>
      <c r="Q351" t="s">
        <v>64</v>
      </c>
      <c r="R351">
        <v>3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913</v>
      </c>
      <c r="Y351">
        <v>718</v>
      </c>
      <c r="Z351" t="s">
        <v>65</v>
      </c>
      <c r="AA351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439538400</v>
      </c>
      <c r="AB351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41498380</v>
      </c>
      <c r="AC351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398040020</v>
      </c>
      <c r="AD351" s="5">
        <f>VALUE(FIXED((SLEP[[#This Row],[EjecutadoCLP]]/SLEP[[#This Row],[MontoCLP]]),4,TRUE))</f>
        <v>9.4399999999999998E-2</v>
      </c>
      <c r="AE351" s="1">
        <f>IF(SLEP[[#This Row],[Termino]]=0,DATE(1992,10,11),SLEP[[#This Row],[Termino]]-SLEP[[#This Row],[Días de vigencia]])</f>
        <v>45682</v>
      </c>
      <c r="AF351" s="1">
        <f>IF(SLEP[[#This Row],[Días restantes]]&lt;1,DATE(1992,10,11),DATE(2025,8,8)+SLEP[[#This Row],[Días restantes]])</f>
        <v>46595</v>
      </c>
      <c r="AG351">
        <f ca="1">IF(SLEP[[#This Row],[Termino]]=0,0,SLEP[[#This Row],[Termino]]-TODAY())</f>
        <v>636</v>
      </c>
      <c r="AH351" s="7" t="str">
        <f ca="1">IF(SLEP[[#This Row],[Dias]]&gt;0,"Vigente","Vencido")</f>
        <v>Vigente</v>
      </c>
      <c r="AI351" t="str">
        <f>_xlfn.XLOOKUP(SLEP[[#This Row],[Source.Name]],Tabla3[Nombre archivo],Tabla3[BASESLEP],"N/A",0,1)</f>
        <v>Aysén</v>
      </c>
      <c r="AJ351" t="s">
        <v>1853</v>
      </c>
    </row>
    <row r="352" spans="1:36" x14ac:dyDescent="0.3">
      <c r="A352" t="s">
        <v>1658</v>
      </c>
      <c r="B352" t="s">
        <v>1677</v>
      </c>
      <c r="C352" t="s">
        <v>8292</v>
      </c>
      <c r="D352" t="s">
        <v>1678</v>
      </c>
      <c r="E352" t="s">
        <v>1674</v>
      </c>
      <c r="F352" t="s">
        <v>1675</v>
      </c>
      <c r="G352" t="s">
        <v>74</v>
      </c>
      <c r="H352" t="s">
        <v>45</v>
      </c>
      <c r="I352" t="s">
        <v>207</v>
      </c>
      <c r="J352" t="s">
        <v>1663</v>
      </c>
      <c r="K352" t="s">
        <v>48</v>
      </c>
      <c r="L352" s="3">
        <v>59043229</v>
      </c>
      <c r="M352" s="4">
        <v>59043139</v>
      </c>
      <c r="N352" s="4">
        <v>90</v>
      </c>
      <c r="O352" t="s">
        <v>427</v>
      </c>
      <c r="P352" t="s">
        <v>169</v>
      </c>
      <c r="Q352" t="s">
        <v>64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267</v>
      </c>
      <c r="Y352">
        <v>64</v>
      </c>
      <c r="Z352" t="s">
        <v>65</v>
      </c>
      <c r="AA352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59043229</v>
      </c>
      <c r="AB352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59043139</v>
      </c>
      <c r="AC352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90</v>
      </c>
      <c r="AD352" s="5">
        <f>VALUE(FIXED((SLEP[[#This Row],[EjecutadoCLP]]/SLEP[[#This Row],[MontoCLP]]),4,TRUE))</f>
        <v>1</v>
      </c>
      <c r="AE352" s="1">
        <f>IF(SLEP[[#This Row],[Termino]]=0,DATE(1992,10,11),SLEP[[#This Row],[Termino]]-SLEP[[#This Row],[Días de vigencia]])</f>
        <v>45674</v>
      </c>
      <c r="AF352" s="1">
        <f>IF(SLEP[[#This Row],[Días restantes]]&lt;1,DATE(1992,10,11),DATE(2025,8,8)+SLEP[[#This Row],[Días restantes]])</f>
        <v>45941</v>
      </c>
      <c r="AG352">
        <f ca="1">IF(SLEP[[#This Row],[Termino]]=0,0,SLEP[[#This Row],[Termino]]-TODAY())</f>
        <v>-18</v>
      </c>
      <c r="AH352" s="7" t="str">
        <f ca="1">IF(SLEP[[#This Row],[Dias]]&gt;0,"Vigente","Vencido")</f>
        <v>Vencido</v>
      </c>
      <c r="AI352" t="str">
        <f>_xlfn.XLOOKUP(SLEP[[#This Row],[Source.Name]],Tabla3[Nombre archivo],Tabla3[BASESLEP],"N/A",0,1)</f>
        <v>Aysén</v>
      </c>
      <c r="AJ352" t="s">
        <v>1858</v>
      </c>
    </row>
    <row r="353" spans="1:36" x14ac:dyDescent="0.3">
      <c r="A353" t="s">
        <v>1658</v>
      </c>
      <c r="B353" t="s">
        <v>1672</v>
      </c>
      <c r="C353" t="s">
        <v>8293</v>
      </c>
      <c r="D353" t="s">
        <v>1673</v>
      </c>
      <c r="E353" t="s">
        <v>1674</v>
      </c>
      <c r="F353" t="s">
        <v>1675</v>
      </c>
      <c r="G353" t="s">
        <v>74</v>
      </c>
      <c r="H353" t="s">
        <v>45</v>
      </c>
      <c r="I353" t="s">
        <v>207</v>
      </c>
      <c r="J353" t="s">
        <v>1663</v>
      </c>
      <c r="K353" t="s">
        <v>48</v>
      </c>
      <c r="L353" s="3">
        <v>60115425</v>
      </c>
      <c r="M353" s="4">
        <v>56916328</v>
      </c>
      <c r="N353" s="4">
        <v>3199097</v>
      </c>
      <c r="O353" t="s">
        <v>427</v>
      </c>
      <c r="P353" t="s">
        <v>169</v>
      </c>
      <c r="Q353" t="s">
        <v>64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267</v>
      </c>
      <c r="Y353">
        <v>64</v>
      </c>
      <c r="Z353" t="s">
        <v>65</v>
      </c>
      <c r="AA353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60115425</v>
      </c>
      <c r="AB353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56916328</v>
      </c>
      <c r="AC353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3199097</v>
      </c>
      <c r="AD353" s="5">
        <f>VALUE(FIXED((SLEP[[#This Row],[EjecutadoCLP]]/SLEP[[#This Row],[MontoCLP]]),4,TRUE))</f>
        <v>0.94679999999999997</v>
      </c>
      <c r="AE353" s="1">
        <f>IF(SLEP[[#This Row],[Termino]]=0,DATE(1992,10,11),SLEP[[#This Row],[Termino]]-SLEP[[#This Row],[Días de vigencia]])</f>
        <v>45674</v>
      </c>
      <c r="AF353" s="1">
        <f>IF(SLEP[[#This Row],[Días restantes]]&lt;1,DATE(1992,10,11),DATE(2025,8,8)+SLEP[[#This Row],[Días restantes]])</f>
        <v>45941</v>
      </c>
      <c r="AG353">
        <f ca="1">IF(SLEP[[#This Row],[Termino]]=0,0,SLEP[[#This Row],[Termino]]-TODAY())</f>
        <v>-18</v>
      </c>
      <c r="AH353" s="7" t="str">
        <f ca="1">IF(SLEP[[#This Row],[Dias]]&gt;0,"Vigente","Vencido")</f>
        <v>Vencido</v>
      </c>
      <c r="AI353" t="str">
        <f>_xlfn.XLOOKUP(SLEP[[#This Row],[Source.Name]],Tabla3[Nombre archivo],Tabla3[BASESLEP],"N/A",0,1)</f>
        <v>Aysén</v>
      </c>
      <c r="AJ353" t="s">
        <v>1862</v>
      </c>
    </row>
    <row r="354" spans="1:36" x14ac:dyDescent="0.3">
      <c r="A354" t="s">
        <v>1658</v>
      </c>
      <c r="B354" t="s">
        <v>8294</v>
      </c>
      <c r="C354" t="s">
        <v>8295</v>
      </c>
      <c r="D354" t="s">
        <v>8296</v>
      </c>
      <c r="E354" t="s">
        <v>1875</v>
      </c>
      <c r="F354" t="s">
        <v>1876</v>
      </c>
      <c r="G354" t="s">
        <v>44</v>
      </c>
      <c r="H354" t="s">
        <v>45</v>
      </c>
      <c r="I354" t="s">
        <v>60</v>
      </c>
      <c r="J354" t="s">
        <v>1663</v>
      </c>
      <c r="K354" t="s">
        <v>48</v>
      </c>
      <c r="L354" s="3">
        <v>40750000</v>
      </c>
      <c r="M354" s="4">
        <v>24500000</v>
      </c>
      <c r="N354" s="4">
        <v>16250000</v>
      </c>
      <c r="O354" t="s">
        <v>295</v>
      </c>
      <c r="P354" t="s">
        <v>281</v>
      </c>
      <c r="Q354" t="s">
        <v>64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274</v>
      </c>
      <c r="Y354">
        <v>70</v>
      </c>
      <c r="Z354" t="s">
        <v>65</v>
      </c>
      <c r="AA354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40750000</v>
      </c>
      <c r="AB354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24500000</v>
      </c>
      <c r="AC354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16250000</v>
      </c>
      <c r="AD354" s="5">
        <f>VALUE(FIXED((SLEP[[#This Row],[EjecutadoCLP]]/SLEP[[#This Row],[MontoCLP]]),4,TRUE))</f>
        <v>0.60119999999999996</v>
      </c>
      <c r="AE354" s="1">
        <f>IF(SLEP[[#This Row],[Termino]]=0,DATE(1992,10,11),SLEP[[#This Row],[Termino]]-SLEP[[#This Row],[Días de vigencia]])</f>
        <v>45673</v>
      </c>
      <c r="AF354" s="1">
        <f>IF(SLEP[[#This Row],[Días restantes]]&lt;1,DATE(1992,10,11),DATE(2025,8,8)+SLEP[[#This Row],[Días restantes]])</f>
        <v>45947</v>
      </c>
      <c r="AG354">
        <f ca="1">IF(SLEP[[#This Row],[Termino]]=0,0,SLEP[[#This Row],[Termino]]-TODAY())</f>
        <v>-12</v>
      </c>
      <c r="AH354" s="7" t="str">
        <f ca="1">IF(SLEP[[#This Row],[Dias]]&gt;0,"Vigente","Vencido")</f>
        <v>Vencido</v>
      </c>
      <c r="AI354" t="str">
        <f>_xlfn.XLOOKUP(SLEP[[#This Row],[Source.Name]],Tabla3[Nombre archivo],Tabla3[BASESLEP],"N/A",0,1)</f>
        <v>Aysén</v>
      </c>
      <c r="AJ354" t="s">
        <v>1867</v>
      </c>
    </row>
    <row r="355" spans="1:36" x14ac:dyDescent="0.3">
      <c r="A355" t="s">
        <v>1658</v>
      </c>
      <c r="B355" t="s">
        <v>1685</v>
      </c>
      <c r="C355" t="s">
        <v>8297</v>
      </c>
      <c r="D355" t="s">
        <v>1681</v>
      </c>
      <c r="E355" t="s">
        <v>1686</v>
      </c>
      <c r="F355" t="s">
        <v>1687</v>
      </c>
      <c r="G355" t="s">
        <v>44</v>
      </c>
      <c r="H355" t="s">
        <v>45</v>
      </c>
      <c r="I355" t="s">
        <v>207</v>
      </c>
      <c r="J355" t="s">
        <v>1663</v>
      </c>
      <c r="K355" t="s">
        <v>48</v>
      </c>
      <c r="L355" s="3">
        <v>6161820</v>
      </c>
      <c r="M355" s="4">
        <v>6161820</v>
      </c>
      <c r="N355" s="4">
        <v>0</v>
      </c>
      <c r="O355" t="s">
        <v>1459</v>
      </c>
      <c r="P355" t="s">
        <v>169</v>
      </c>
      <c r="Q355" t="s">
        <v>64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280</v>
      </c>
      <c r="Y355">
        <v>64</v>
      </c>
      <c r="Z355" t="s">
        <v>65</v>
      </c>
      <c r="AA355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6161820</v>
      </c>
      <c r="AB355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6161820</v>
      </c>
      <c r="AC355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0</v>
      </c>
      <c r="AD355" s="5">
        <f>VALUE(FIXED((SLEP[[#This Row],[EjecutadoCLP]]/SLEP[[#This Row],[MontoCLP]]),4,TRUE))</f>
        <v>1</v>
      </c>
      <c r="AE355" s="1">
        <f>IF(SLEP[[#This Row],[Termino]]=0,DATE(1992,10,11),SLEP[[#This Row],[Termino]]-SLEP[[#This Row],[Días de vigencia]])</f>
        <v>45661</v>
      </c>
      <c r="AF355" s="1">
        <f>IF(SLEP[[#This Row],[Días restantes]]&lt;1,DATE(1992,10,11),DATE(2025,8,8)+SLEP[[#This Row],[Días restantes]])</f>
        <v>45941</v>
      </c>
      <c r="AG355">
        <f ca="1">IF(SLEP[[#This Row],[Termino]]=0,0,SLEP[[#This Row],[Termino]]-TODAY())</f>
        <v>-18</v>
      </c>
      <c r="AH355" s="7" t="str">
        <f ca="1">IF(SLEP[[#This Row],[Dias]]&gt;0,"Vigente","Vencido")</f>
        <v>Vencido</v>
      </c>
      <c r="AI355" t="str">
        <f>_xlfn.XLOOKUP(SLEP[[#This Row],[Source.Name]],Tabla3[Nombre archivo],Tabla3[BASESLEP],"N/A",0,1)</f>
        <v>Aysén</v>
      </c>
      <c r="AJ355" t="s">
        <v>1871</v>
      </c>
    </row>
    <row r="356" spans="1:36" x14ac:dyDescent="0.3">
      <c r="A356" t="s">
        <v>1658</v>
      </c>
      <c r="B356" t="s">
        <v>1689</v>
      </c>
      <c r="C356" t="s">
        <v>8297</v>
      </c>
      <c r="D356" t="s">
        <v>1681</v>
      </c>
      <c r="E356" t="s">
        <v>1690</v>
      </c>
      <c r="F356" t="s">
        <v>1691</v>
      </c>
      <c r="G356" t="s">
        <v>44</v>
      </c>
      <c r="H356" t="s">
        <v>45</v>
      </c>
      <c r="I356" t="s">
        <v>207</v>
      </c>
      <c r="J356" t="s">
        <v>1663</v>
      </c>
      <c r="K356" t="s">
        <v>48</v>
      </c>
      <c r="L356" s="3">
        <v>51991100</v>
      </c>
      <c r="M356" s="4">
        <v>31665900</v>
      </c>
      <c r="N356" s="4">
        <v>20325200</v>
      </c>
      <c r="O356" t="s">
        <v>1459</v>
      </c>
      <c r="P356" t="s">
        <v>169</v>
      </c>
      <c r="Q356" t="s">
        <v>64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280</v>
      </c>
      <c r="Y356">
        <v>64</v>
      </c>
      <c r="Z356" t="s">
        <v>65</v>
      </c>
      <c r="AA356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51991100</v>
      </c>
      <c r="AB356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31665900</v>
      </c>
      <c r="AC356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20325200</v>
      </c>
      <c r="AD356" s="5">
        <f>VALUE(FIXED((SLEP[[#This Row],[EjecutadoCLP]]/SLEP[[#This Row],[MontoCLP]]),4,TRUE))</f>
        <v>0.60909999999999997</v>
      </c>
      <c r="AE356" s="1">
        <f>IF(SLEP[[#This Row],[Termino]]=0,DATE(1992,10,11),SLEP[[#This Row],[Termino]]-SLEP[[#This Row],[Días de vigencia]])</f>
        <v>45661</v>
      </c>
      <c r="AF356" s="1">
        <f>IF(SLEP[[#This Row],[Días restantes]]&lt;1,DATE(1992,10,11),DATE(2025,8,8)+SLEP[[#This Row],[Días restantes]])</f>
        <v>45941</v>
      </c>
      <c r="AG356">
        <f ca="1">IF(SLEP[[#This Row],[Termino]]=0,0,SLEP[[#This Row],[Termino]]-TODAY())</f>
        <v>-18</v>
      </c>
      <c r="AH356" s="7" t="str">
        <f ca="1">IF(SLEP[[#This Row],[Dias]]&gt;0,"Vigente","Vencido")</f>
        <v>Vencido</v>
      </c>
      <c r="AI356" t="str">
        <f>_xlfn.XLOOKUP(SLEP[[#This Row],[Source.Name]],Tabla3[Nombre archivo],Tabla3[BASESLEP],"N/A",0,1)</f>
        <v>Aysén</v>
      </c>
      <c r="AJ356" t="s">
        <v>1877</v>
      </c>
    </row>
    <row r="357" spans="1:36" x14ac:dyDescent="0.3">
      <c r="A357" t="s">
        <v>1658</v>
      </c>
      <c r="B357" t="s">
        <v>1680</v>
      </c>
      <c r="C357" t="s">
        <v>8297</v>
      </c>
      <c r="D357" t="s">
        <v>1681</v>
      </c>
      <c r="E357" t="s">
        <v>1682</v>
      </c>
      <c r="F357" t="s">
        <v>1683</v>
      </c>
      <c r="G357" t="s">
        <v>44</v>
      </c>
      <c r="H357" t="s">
        <v>45</v>
      </c>
      <c r="I357" t="s">
        <v>207</v>
      </c>
      <c r="J357" t="s">
        <v>1663</v>
      </c>
      <c r="K357" t="s">
        <v>48</v>
      </c>
      <c r="L357" s="3">
        <v>14077700</v>
      </c>
      <c r="M357" s="4">
        <v>14077700</v>
      </c>
      <c r="N357" s="4">
        <v>0</v>
      </c>
      <c r="O357" t="s">
        <v>1459</v>
      </c>
      <c r="P357" t="s">
        <v>169</v>
      </c>
      <c r="Q357" t="s">
        <v>64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280</v>
      </c>
      <c r="Y357">
        <v>64</v>
      </c>
      <c r="Z357" t="s">
        <v>65</v>
      </c>
      <c r="AA357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14077700</v>
      </c>
      <c r="AB357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14077700</v>
      </c>
      <c r="AC357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0</v>
      </c>
      <c r="AD357" s="5">
        <f>VALUE(FIXED((SLEP[[#This Row],[EjecutadoCLP]]/SLEP[[#This Row],[MontoCLP]]),4,TRUE))</f>
        <v>1</v>
      </c>
      <c r="AE357" s="1">
        <f>IF(SLEP[[#This Row],[Termino]]=0,DATE(1992,10,11),SLEP[[#This Row],[Termino]]-SLEP[[#This Row],[Días de vigencia]])</f>
        <v>45661</v>
      </c>
      <c r="AF357" s="1">
        <f>IF(SLEP[[#This Row],[Días restantes]]&lt;1,DATE(1992,10,11),DATE(2025,8,8)+SLEP[[#This Row],[Días restantes]])</f>
        <v>45941</v>
      </c>
      <c r="AG357">
        <f ca="1">IF(SLEP[[#This Row],[Termino]]=0,0,SLEP[[#This Row],[Termino]]-TODAY())</f>
        <v>-18</v>
      </c>
      <c r="AH357" s="7" t="str">
        <f ca="1">IF(SLEP[[#This Row],[Dias]]&gt;0,"Vigente","Vencido")</f>
        <v>Vencido</v>
      </c>
      <c r="AI357" t="str">
        <f>_xlfn.XLOOKUP(SLEP[[#This Row],[Source.Name]],Tabla3[Nombre archivo],Tabla3[BASESLEP],"N/A",0,1)</f>
        <v>Aysén</v>
      </c>
      <c r="AJ357" t="s">
        <v>1879</v>
      </c>
    </row>
    <row r="358" spans="1:36" x14ac:dyDescent="0.3">
      <c r="A358" t="s">
        <v>1658</v>
      </c>
      <c r="B358" t="s">
        <v>1693</v>
      </c>
      <c r="C358" t="s">
        <v>8297</v>
      </c>
      <c r="D358" t="s">
        <v>1681</v>
      </c>
      <c r="E358" t="s">
        <v>1694</v>
      </c>
      <c r="F358" t="s">
        <v>1695</v>
      </c>
      <c r="G358" t="s">
        <v>44</v>
      </c>
      <c r="H358" t="s">
        <v>45</v>
      </c>
      <c r="I358" t="s">
        <v>207</v>
      </c>
      <c r="J358" t="s">
        <v>1663</v>
      </c>
      <c r="K358" t="s">
        <v>48</v>
      </c>
      <c r="L358" s="3">
        <v>15374800</v>
      </c>
      <c r="M358" s="4">
        <v>4855200</v>
      </c>
      <c r="N358" s="4">
        <v>10519600</v>
      </c>
      <c r="O358" t="s">
        <v>1459</v>
      </c>
      <c r="P358" t="s">
        <v>169</v>
      </c>
      <c r="Q358" t="s">
        <v>64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280</v>
      </c>
      <c r="Y358">
        <v>64</v>
      </c>
      <c r="Z358" t="s">
        <v>65</v>
      </c>
      <c r="AA358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15374800</v>
      </c>
      <c r="AB358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4855200</v>
      </c>
      <c r="AC358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10519600</v>
      </c>
      <c r="AD358" s="5">
        <f>VALUE(FIXED((SLEP[[#This Row],[EjecutadoCLP]]/SLEP[[#This Row],[MontoCLP]]),4,TRUE))</f>
        <v>0.31580000000000003</v>
      </c>
      <c r="AE358" s="1">
        <f>IF(SLEP[[#This Row],[Termino]]=0,DATE(1992,10,11),SLEP[[#This Row],[Termino]]-SLEP[[#This Row],[Días de vigencia]])</f>
        <v>45661</v>
      </c>
      <c r="AF358" s="1">
        <f>IF(SLEP[[#This Row],[Días restantes]]&lt;1,DATE(1992,10,11),DATE(2025,8,8)+SLEP[[#This Row],[Días restantes]])</f>
        <v>45941</v>
      </c>
      <c r="AG358">
        <f ca="1">IF(SLEP[[#This Row],[Termino]]=0,0,SLEP[[#This Row],[Termino]]-TODAY())</f>
        <v>-18</v>
      </c>
      <c r="AH358" s="7" t="str">
        <f ca="1">IF(SLEP[[#This Row],[Dias]]&gt;0,"Vigente","Vencido")</f>
        <v>Vencido</v>
      </c>
      <c r="AI358" t="str">
        <f>_xlfn.XLOOKUP(SLEP[[#This Row],[Source.Name]],Tabla3[Nombre archivo],Tabla3[BASESLEP],"N/A",0,1)</f>
        <v>Aysén</v>
      </c>
      <c r="AJ358" t="s">
        <v>1883</v>
      </c>
    </row>
    <row r="359" spans="1:36" x14ac:dyDescent="0.3">
      <c r="A359" t="s">
        <v>1658</v>
      </c>
      <c r="B359" t="s">
        <v>1697</v>
      </c>
      <c r="C359" t="s">
        <v>8298</v>
      </c>
      <c r="D359" t="s">
        <v>1698</v>
      </c>
      <c r="E359" t="s">
        <v>1699</v>
      </c>
      <c r="F359" t="s">
        <v>1700</v>
      </c>
      <c r="G359" t="s">
        <v>44</v>
      </c>
      <c r="H359" t="s">
        <v>45</v>
      </c>
      <c r="I359" t="s">
        <v>207</v>
      </c>
      <c r="J359" t="s">
        <v>1663</v>
      </c>
      <c r="K359" t="s">
        <v>48</v>
      </c>
      <c r="L359" s="3">
        <v>260</v>
      </c>
      <c r="M359" s="4">
        <v>75402247</v>
      </c>
      <c r="N359" s="4">
        <v>-75401987</v>
      </c>
      <c r="O359" t="s">
        <v>50</v>
      </c>
      <c r="P359" t="s">
        <v>169</v>
      </c>
      <c r="Q359" t="s">
        <v>64</v>
      </c>
      <c r="R359">
        <v>13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282</v>
      </c>
      <c r="Y359">
        <v>64</v>
      </c>
      <c r="Z359" t="s">
        <v>65</v>
      </c>
      <c r="AA359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260</v>
      </c>
      <c r="AB359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75402247</v>
      </c>
      <c r="AC359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-75401987</v>
      </c>
      <c r="AD359" s="5">
        <f>VALUE(FIXED((SLEP[[#This Row],[EjecutadoCLP]]/SLEP[[#This Row],[MontoCLP]]),4,TRUE))</f>
        <v>290008.64230000001</v>
      </c>
      <c r="AE359" s="1">
        <f>IF(SLEP[[#This Row],[Termino]]=0,DATE(1992,10,11),SLEP[[#This Row],[Termino]]-SLEP[[#This Row],[Días de vigencia]])</f>
        <v>45659</v>
      </c>
      <c r="AF359" s="1">
        <f>IF(SLEP[[#This Row],[Días restantes]]&lt;1,DATE(1992,10,11),DATE(2025,8,8)+SLEP[[#This Row],[Días restantes]])</f>
        <v>45941</v>
      </c>
      <c r="AG359">
        <f ca="1">IF(SLEP[[#This Row],[Termino]]=0,0,SLEP[[#This Row],[Termino]]-TODAY())</f>
        <v>-18</v>
      </c>
      <c r="AH359" s="7" t="str">
        <f ca="1">IF(SLEP[[#This Row],[Dias]]&gt;0,"Vigente","Vencido")</f>
        <v>Vencido</v>
      </c>
      <c r="AI359" t="str">
        <f>_xlfn.XLOOKUP(SLEP[[#This Row],[Source.Name]],Tabla3[Nombre archivo],Tabla3[BASESLEP],"N/A",0,1)</f>
        <v>Aysén</v>
      </c>
      <c r="AJ359" t="s">
        <v>1887</v>
      </c>
    </row>
    <row r="360" spans="1:36" x14ac:dyDescent="0.3">
      <c r="A360" t="s">
        <v>1658</v>
      </c>
      <c r="B360" t="s">
        <v>1702</v>
      </c>
      <c r="C360" t="s">
        <v>8299</v>
      </c>
      <c r="D360" t="s">
        <v>1703</v>
      </c>
      <c r="E360" t="s">
        <v>1704</v>
      </c>
      <c r="F360" t="s">
        <v>1705</v>
      </c>
      <c r="G360" t="s">
        <v>44</v>
      </c>
      <c r="H360" t="s">
        <v>45</v>
      </c>
      <c r="I360" t="s">
        <v>60</v>
      </c>
      <c r="J360" t="s">
        <v>1663</v>
      </c>
      <c r="K360" t="s">
        <v>48</v>
      </c>
      <c r="L360" s="3">
        <v>130768505</v>
      </c>
      <c r="M360" s="4">
        <v>94065157</v>
      </c>
      <c r="N360" s="4">
        <v>36703348</v>
      </c>
      <c r="O360" t="s">
        <v>180</v>
      </c>
      <c r="P360" t="s">
        <v>169</v>
      </c>
      <c r="Q360" t="s">
        <v>64</v>
      </c>
      <c r="R360">
        <v>3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285</v>
      </c>
      <c r="Y360">
        <v>64</v>
      </c>
      <c r="Z360" t="s">
        <v>65</v>
      </c>
      <c r="AA360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130768505</v>
      </c>
      <c r="AB360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94065157</v>
      </c>
      <c r="AC360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36703348</v>
      </c>
      <c r="AD360" s="5">
        <f>VALUE(FIXED((SLEP[[#This Row],[EjecutadoCLP]]/SLEP[[#This Row],[MontoCLP]]),4,TRUE))</f>
        <v>0.71930000000000005</v>
      </c>
      <c r="AE360" s="1">
        <f>IF(SLEP[[#This Row],[Termino]]=0,DATE(1992,10,11),SLEP[[#This Row],[Termino]]-SLEP[[#This Row],[Días de vigencia]])</f>
        <v>45656</v>
      </c>
      <c r="AF360" s="1">
        <f>IF(SLEP[[#This Row],[Días restantes]]&lt;1,DATE(1992,10,11),DATE(2025,8,8)+SLEP[[#This Row],[Días restantes]])</f>
        <v>45941</v>
      </c>
      <c r="AG360">
        <f ca="1">IF(SLEP[[#This Row],[Termino]]=0,0,SLEP[[#This Row],[Termino]]-TODAY())</f>
        <v>-18</v>
      </c>
      <c r="AH360" s="7" t="str">
        <f ca="1">IF(SLEP[[#This Row],[Dias]]&gt;0,"Vigente","Vencido")</f>
        <v>Vencido</v>
      </c>
      <c r="AI360" t="str">
        <f>_xlfn.XLOOKUP(SLEP[[#This Row],[Source.Name]],Tabla3[Nombre archivo],Tabla3[BASESLEP],"N/A",0,1)</f>
        <v>Aysén</v>
      </c>
      <c r="AJ360" t="s">
        <v>1889</v>
      </c>
    </row>
    <row r="361" spans="1:36" x14ac:dyDescent="0.3">
      <c r="A361" t="s">
        <v>1658</v>
      </c>
      <c r="B361" t="s">
        <v>1707</v>
      </c>
      <c r="C361" t="s">
        <v>8300</v>
      </c>
      <c r="D361" t="s">
        <v>1708</v>
      </c>
      <c r="E361" t="s">
        <v>1709</v>
      </c>
      <c r="F361" t="s">
        <v>1710</v>
      </c>
      <c r="G361" t="s">
        <v>44</v>
      </c>
      <c r="H361" t="s">
        <v>45</v>
      </c>
      <c r="I361" t="s">
        <v>60</v>
      </c>
      <c r="J361" t="s">
        <v>1663</v>
      </c>
      <c r="K361" t="s">
        <v>48</v>
      </c>
      <c r="L361" s="3">
        <v>145873770</v>
      </c>
      <c r="M361" s="4">
        <v>95985400</v>
      </c>
      <c r="N361" s="4">
        <v>49888370</v>
      </c>
      <c r="O361" t="s">
        <v>104</v>
      </c>
      <c r="P361" t="s">
        <v>169</v>
      </c>
      <c r="Q361" t="s">
        <v>64</v>
      </c>
      <c r="R361">
        <v>3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287</v>
      </c>
      <c r="Y361">
        <v>64</v>
      </c>
      <c r="Z361" t="s">
        <v>65</v>
      </c>
      <c r="AA361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145873770</v>
      </c>
      <c r="AB361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95985400</v>
      </c>
      <c r="AC361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49888370</v>
      </c>
      <c r="AD361" s="5">
        <f>VALUE(FIXED((SLEP[[#This Row],[EjecutadoCLP]]/SLEP[[#This Row],[MontoCLP]]),4,TRUE))</f>
        <v>0.65800000000000003</v>
      </c>
      <c r="AE361" s="1">
        <f>IF(SLEP[[#This Row],[Termino]]=0,DATE(1992,10,11),SLEP[[#This Row],[Termino]]-SLEP[[#This Row],[Días de vigencia]])</f>
        <v>45654</v>
      </c>
      <c r="AF361" s="1">
        <f>IF(SLEP[[#This Row],[Días restantes]]&lt;1,DATE(1992,10,11),DATE(2025,8,8)+SLEP[[#This Row],[Días restantes]])</f>
        <v>45941</v>
      </c>
      <c r="AG361">
        <f ca="1">IF(SLEP[[#This Row],[Termino]]=0,0,SLEP[[#This Row],[Termino]]-TODAY())</f>
        <v>-18</v>
      </c>
      <c r="AH361" s="7" t="str">
        <f ca="1">IF(SLEP[[#This Row],[Dias]]&gt;0,"Vigente","Vencido")</f>
        <v>Vencido</v>
      </c>
      <c r="AI361" t="str">
        <f>_xlfn.XLOOKUP(SLEP[[#This Row],[Source.Name]],Tabla3[Nombre archivo],Tabla3[BASESLEP],"N/A",0,1)</f>
        <v>Aysén</v>
      </c>
      <c r="AJ361" t="s">
        <v>1891</v>
      </c>
    </row>
    <row r="362" spans="1:36" x14ac:dyDescent="0.3">
      <c r="A362" t="s">
        <v>1658</v>
      </c>
      <c r="B362" t="s">
        <v>1712</v>
      </c>
      <c r="C362" t="s">
        <v>8301</v>
      </c>
      <c r="D362" t="s">
        <v>1713</v>
      </c>
      <c r="E362" t="s">
        <v>1714</v>
      </c>
      <c r="F362" t="s">
        <v>1715</v>
      </c>
      <c r="G362" t="s">
        <v>44</v>
      </c>
      <c r="H362" t="s">
        <v>45</v>
      </c>
      <c r="I362" t="s">
        <v>207</v>
      </c>
      <c r="J362" t="s">
        <v>1663</v>
      </c>
      <c r="K362" t="s">
        <v>48</v>
      </c>
      <c r="L362" s="3">
        <v>132609530</v>
      </c>
      <c r="M362" s="4">
        <v>68900298</v>
      </c>
      <c r="N362" s="4">
        <v>63709232</v>
      </c>
      <c r="O362" t="s">
        <v>652</v>
      </c>
      <c r="P362" t="s">
        <v>169</v>
      </c>
      <c r="Q362" t="s">
        <v>64</v>
      </c>
      <c r="R362">
        <v>14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293</v>
      </c>
      <c r="Y362">
        <v>64</v>
      </c>
      <c r="Z362" t="s">
        <v>65</v>
      </c>
      <c r="AA362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132609530</v>
      </c>
      <c r="AB362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68900298</v>
      </c>
      <c r="AC362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63709232</v>
      </c>
      <c r="AD362" s="5">
        <f>VALUE(FIXED((SLEP[[#This Row],[EjecutadoCLP]]/SLEP[[#This Row],[MontoCLP]]),4,TRUE))</f>
        <v>0.51959999999999995</v>
      </c>
      <c r="AE362" s="1">
        <f>IF(SLEP[[#This Row],[Termino]]=0,DATE(1992,10,11),SLEP[[#This Row],[Termino]]-SLEP[[#This Row],[Días de vigencia]])</f>
        <v>45648</v>
      </c>
      <c r="AF362" s="1">
        <f>IF(SLEP[[#This Row],[Días restantes]]&lt;1,DATE(1992,10,11),DATE(2025,8,8)+SLEP[[#This Row],[Días restantes]])</f>
        <v>45941</v>
      </c>
      <c r="AG362">
        <f ca="1">IF(SLEP[[#This Row],[Termino]]=0,0,SLEP[[#This Row],[Termino]]-TODAY())</f>
        <v>-18</v>
      </c>
      <c r="AH362" s="7" t="str">
        <f ca="1">IF(SLEP[[#This Row],[Dias]]&gt;0,"Vigente","Vencido")</f>
        <v>Vencido</v>
      </c>
      <c r="AI362" t="str">
        <f>_xlfn.XLOOKUP(SLEP[[#This Row],[Source.Name]],Tabla3[Nombre archivo],Tabla3[BASESLEP],"N/A",0,1)</f>
        <v>Aysén</v>
      </c>
      <c r="AJ362" t="s">
        <v>1895</v>
      </c>
    </row>
    <row r="363" spans="1:36" x14ac:dyDescent="0.3">
      <c r="A363" t="s">
        <v>1658</v>
      </c>
      <c r="B363" t="s">
        <v>1717</v>
      </c>
      <c r="C363" t="s">
        <v>8299</v>
      </c>
      <c r="D363" t="s">
        <v>1703</v>
      </c>
      <c r="E363" t="s">
        <v>1718</v>
      </c>
      <c r="F363" t="s">
        <v>1719</v>
      </c>
      <c r="G363" t="s">
        <v>44</v>
      </c>
      <c r="H363" t="s">
        <v>45</v>
      </c>
      <c r="I363" t="s">
        <v>60</v>
      </c>
      <c r="J363" t="s">
        <v>1663</v>
      </c>
      <c r="K363" t="s">
        <v>48</v>
      </c>
      <c r="L363" s="3">
        <v>21985250</v>
      </c>
      <c r="M363" s="4">
        <v>6545000</v>
      </c>
      <c r="N363" s="4">
        <v>15440250</v>
      </c>
      <c r="O363" t="s">
        <v>872</v>
      </c>
      <c r="P363" t="s">
        <v>169</v>
      </c>
      <c r="Q363" t="s">
        <v>64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295</v>
      </c>
      <c r="Y363">
        <v>64</v>
      </c>
      <c r="Z363" t="s">
        <v>65</v>
      </c>
      <c r="AA363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21985250</v>
      </c>
      <c r="AB363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6545000</v>
      </c>
      <c r="AC363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15440250</v>
      </c>
      <c r="AD363" s="5">
        <f>VALUE(FIXED((SLEP[[#This Row],[EjecutadoCLP]]/SLEP[[#This Row],[MontoCLP]]),4,TRUE))</f>
        <v>0.29770000000000002</v>
      </c>
      <c r="AE363" s="1">
        <f>IF(SLEP[[#This Row],[Termino]]=0,DATE(1992,10,11),SLEP[[#This Row],[Termino]]-SLEP[[#This Row],[Días de vigencia]])</f>
        <v>45646</v>
      </c>
      <c r="AF363" s="1">
        <f>IF(SLEP[[#This Row],[Días restantes]]&lt;1,DATE(1992,10,11),DATE(2025,8,8)+SLEP[[#This Row],[Días restantes]])</f>
        <v>45941</v>
      </c>
      <c r="AG363">
        <f ca="1">IF(SLEP[[#This Row],[Termino]]=0,0,SLEP[[#This Row],[Termino]]-TODAY())</f>
        <v>-18</v>
      </c>
      <c r="AH363" s="7" t="str">
        <f ca="1">IF(SLEP[[#This Row],[Dias]]&gt;0,"Vigente","Vencido")</f>
        <v>Vencido</v>
      </c>
      <c r="AI363" t="str">
        <f>_xlfn.XLOOKUP(SLEP[[#This Row],[Source.Name]],Tabla3[Nombre archivo],Tabla3[BASESLEP],"N/A",0,1)</f>
        <v>Aysén</v>
      </c>
      <c r="AJ363" t="s">
        <v>1897</v>
      </c>
    </row>
    <row r="364" spans="1:36" x14ac:dyDescent="0.3">
      <c r="A364" t="s">
        <v>1658</v>
      </c>
      <c r="B364" t="s">
        <v>1721</v>
      </c>
      <c r="C364" t="s">
        <v>8299</v>
      </c>
      <c r="D364" t="s">
        <v>1703</v>
      </c>
      <c r="E364" t="s">
        <v>1690</v>
      </c>
      <c r="F364" t="s">
        <v>1691</v>
      </c>
      <c r="G364" t="s">
        <v>44</v>
      </c>
      <c r="H364" t="s">
        <v>45</v>
      </c>
      <c r="I364" t="s">
        <v>60</v>
      </c>
      <c r="J364" t="s">
        <v>1663</v>
      </c>
      <c r="K364" t="s">
        <v>48</v>
      </c>
      <c r="L364" s="3">
        <v>9163000</v>
      </c>
      <c r="M364" s="4">
        <v>9163000</v>
      </c>
      <c r="N364" s="4">
        <v>0</v>
      </c>
      <c r="O364" t="s">
        <v>872</v>
      </c>
      <c r="P364" t="s">
        <v>169</v>
      </c>
      <c r="Q364" t="s">
        <v>64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295</v>
      </c>
      <c r="Y364">
        <v>64</v>
      </c>
      <c r="Z364" t="s">
        <v>65</v>
      </c>
      <c r="AA364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9163000</v>
      </c>
      <c r="AB364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9163000</v>
      </c>
      <c r="AC364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0</v>
      </c>
      <c r="AD364" s="5">
        <f>VALUE(FIXED((SLEP[[#This Row],[EjecutadoCLP]]/SLEP[[#This Row],[MontoCLP]]),4,TRUE))</f>
        <v>1</v>
      </c>
      <c r="AE364" s="1">
        <f>IF(SLEP[[#This Row],[Termino]]=0,DATE(1992,10,11),SLEP[[#This Row],[Termino]]-SLEP[[#This Row],[Días de vigencia]])</f>
        <v>45646</v>
      </c>
      <c r="AF364" s="1">
        <f>IF(SLEP[[#This Row],[Días restantes]]&lt;1,DATE(1992,10,11),DATE(2025,8,8)+SLEP[[#This Row],[Días restantes]])</f>
        <v>45941</v>
      </c>
      <c r="AG364">
        <f ca="1">IF(SLEP[[#This Row],[Termino]]=0,0,SLEP[[#This Row],[Termino]]-TODAY())</f>
        <v>-18</v>
      </c>
      <c r="AH364" s="7" t="str">
        <f ca="1">IF(SLEP[[#This Row],[Dias]]&gt;0,"Vigente","Vencido")</f>
        <v>Vencido</v>
      </c>
      <c r="AI364" t="str">
        <f>_xlfn.XLOOKUP(SLEP[[#This Row],[Source.Name]],Tabla3[Nombre archivo],Tabla3[BASESLEP],"N/A",0,1)</f>
        <v>Aysén</v>
      </c>
      <c r="AJ364" t="s">
        <v>1901</v>
      </c>
    </row>
    <row r="365" spans="1:36" x14ac:dyDescent="0.3">
      <c r="A365" t="s">
        <v>1658</v>
      </c>
      <c r="B365" t="s">
        <v>1723</v>
      </c>
      <c r="C365" t="s">
        <v>8300</v>
      </c>
      <c r="D365" t="s">
        <v>1708</v>
      </c>
      <c r="E365" t="s">
        <v>1718</v>
      </c>
      <c r="F365" t="s">
        <v>1719</v>
      </c>
      <c r="G365" t="s">
        <v>44</v>
      </c>
      <c r="H365" t="s">
        <v>45</v>
      </c>
      <c r="I365" t="s">
        <v>60</v>
      </c>
      <c r="J365" t="s">
        <v>1663</v>
      </c>
      <c r="K365" t="s">
        <v>48</v>
      </c>
      <c r="L365" s="3">
        <v>16836120</v>
      </c>
      <c r="M365" s="4">
        <v>10037650</v>
      </c>
      <c r="N365" s="4">
        <v>6798470</v>
      </c>
      <c r="O365" t="s">
        <v>872</v>
      </c>
      <c r="P365" t="s">
        <v>169</v>
      </c>
      <c r="Q365" t="s">
        <v>64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295</v>
      </c>
      <c r="Y365">
        <v>64</v>
      </c>
      <c r="Z365" t="s">
        <v>65</v>
      </c>
      <c r="AA365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16836120</v>
      </c>
      <c r="AB365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10037650</v>
      </c>
      <c r="AC365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6798470</v>
      </c>
      <c r="AD365" s="5">
        <f>VALUE(FIXED((SLEP[[#This Row],[EjecutadoCLP]]/SLEP[[#This Row],[MontoCLP]]),4,TRUE))</f>
        <v>0.59619999999999995</v>
      </c>
      <c r="AE365" s="1">
        <f>IF(SLEP[[#This Row],[Termino]]=0,DATE(1992,10,11),SLEP[[#This Row],[Termino]]-SLEP[[#This Row],[Días de vigencia]])</f>
        <v>45646</v>
      </c>
      <c r="AF365" s="1">
        <f>IF(SLEP[[#This Row],[Días restantes]]&lt;1,DATE(1992,10,11),DATE(2025,8,8)+SLEP[[#This Row],[Días restantes]])</f>
        <v>45941</v>
      </c>
      <c r="AG365">
        <f ca="1">IF(SLEP[[#This Row],[Termino]]=0,0,SLEP[[#This Row],[Termino]]-TODAY())</f>
        <v>-18</v>
      </c>
      <c r="AH365" s="7" t="str">
        <f ca="1">IF(SLEP[[#This Row],[Dias]]&gt;0,"Vigente","Vencido")</f>
        <v>Vencido</v>
      </c>
      <c r="AI365" t="str">
        <f>_xlfn.XLOOKUP(SLEP[[#This Row],[Source.Name]],Tabla3[Nombre archivo],Tabla3[BASESLEP],"N/A",0,1)</f>
        <v>Aysén</v>
      </c>
      <c r="AJ365" t="s">
        <v>1907</v>
      </c>
    </row>
    <row r="366" spans="1:36" x14ac:dyDescent="0.3">
      <c r="A366" t="s">
        <v>1658</v>
      </c>
      <c r="B366" t="s">
        <v>1725</v>
      </c>
      <c r="C366" t="s">
        <v>8300</v>
      </c>
      <c r="D366" t="s">
        <v>1708</v>
      </c>
      <c r="E366" t="s">
        <v>1690</v>
      </c>
      <c r="F366" t="s">
        <v>1691</v>
      </c>
      <c r="G366" t="s">
        <v>44</v>
      </c>
      <c r="H366" t="s">
        <v>45</v>
      </c>
      <c r="I366" t="s">
        <v>60</v>
      </c>
      <c r="J366" t="s">
        <v>1663</v>
      </c>
      <c r="K366" t="s">
        <v>48</v>
      </c>
      <c r="L366" s="3">
        <v>18069960</v>
      </c>
      <c r="M366" s="4">
        <v>7509995</v>
      </c>
      <c r="N366" s="4">
        <v>10559965</v>
      </c>
      <c r="O366" t="s">
        <v>872</v>
      </c>
      <c r="P366" t="s">
        <v>169</v>
      </c>
      <c r="Q366" t="s">
        <v>64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295</v>
      </c>
      <c r="Y366">
        <v>64</v>
      </c>
      <c r="Z366" t="s">
        <v>65</v>
      </c>
      <c r="AA366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18069960</v>
      </c>
      <c r="AB366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7509995</v>
      </c>
      <c r="AC366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10559965</v>
      </c>
      <c r="AD366" s="5">
        <f>VALUE(FIXED((SLEP[[#This Row],[EjecutadoCLP]]/SLEP[[#This Row],[MontoCLP]]),4,TRUE))</f>
        <v>0.41560000000000002</v>
      </c>
      <c r="AE366" s="1">
        <f>IF(SLEP[[#This Row],[Termino]]=0,DATE(1992,10,11),SLEP[[#This Row],[Termino]]-SLEP[[#This Row],[Días de vigencia]])</f>
        <v>45646</v>
      </c>
      <c r="AF366" s="1">
        <f>IF(SLEP[[#This Row],[Días restantes]]&lt;1,DATE(1992,10,11),DATE(2025,8,8)+SLEP[[#This Row],[Días restantes]])</f>
        <v>45941</v>
      </c>
      <c r="AG366">
        <f ca="1">IF(SLEP[[#This Row],[Termino]]=0,0,SLEP[[#This Row],[Termino]]-TODAY())</f>
        <v>-18</v>
      </c>
      <c r="AH366" s="7" t="str">
        <f ca="1">IF(SLEP[[#This Row],[Dias]]&gt;0,"Vigente","Vencido")</f>
        <v>Vencido</v>
      </c>
      <c r="AI366" t="str">
        <f>_xlfn.XLOOKUP(SLEP[[#This Row],[Source.Name]],Tabla3[Nombre archivo],Tabla3[BASESLEP],"N/A",0,1)</f>
        <v>Aysén</v>
      </c>
      <c r="AJ366" t="s">
        <v>1913</v>
      </c>
    </row>
    <row r="367" spans="1:36" x14ac:dyDescent="0.3">
      <c r="A367" t="s">
        <v>1658</v>
      </c>
      <c r="B367" t="s">
        <v>1727</v>
      </c>
      <c r="C367" t="s">
        <v>8302</v>
      </c>
      <c r="D367" t="s">
        <v>1728</v>
      </c>
      <c r="E367" t="s">
        <v>1729</v>
      </c>
      <c r="F367" t="s">
        <v>1730</v>
      </c>
      <c r="G367" t="s">
        <v>44</v>
      </c>
      <c r="H367" t="s">
        <v>45</v>
      </c>
      <c r="I367" t="s">
        <v>60</v>
      </c>
      <c r="J367" t="s">
        <v>1663</v>
      </c>
      <c r="K367" t="s">
        <v>48</v>
      </c>
      <c r="L367" s="3">
        <v>34379100</v>
      </c>
      <c r="M367" s="4">
        <v>34379100</v>
      </c>
      <c r="N367" s="4">
        <v>0</v>
      </c>
      <c r="O367" t="s">
        <v>872</v>
      </c>
      <c r="P367" t="s">
        <v>169</v>
      </c>
      <c r="Q367" t="s">
        <v>64</v>
      </c>
      <c r="R367">
        <v>1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295</v>
      </c>
      <c r="Y367">
        <v>64</v>
      </c>
      <c r="Z367" t="s">
        <v>65</v>
      </c>
      <c r="AA367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34379100</v>
      </c>
      <c r="AB367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34379100</v>
      </c>
      <c r="AC367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0</v>
      </c>
      <c r="AD367" s="5">
        <f>VALUE(FIXED((SLEP[[#This Row],[EjecutadoCLP]]/SLEP[[#This Row],[MontoCLP]]),4,TRUE))</f>
        <v>1</v>
      </c>
      <c r="AE367" s="1">
        <f>IF(SLEP[[#This Row],[Termino]]=0,DATE(1992,10,11),SLEP[[#This Row],[Termino]]-SLEP[[#This Row],[Días de vigencia]])</f>
        <v>45646</v>
      </c>
      <c r="AF367" s="1">
        <f>IF(SLEP[[#This Row],[Días restantes]]&lt;1,DATE(1992,10,11),DATE(2025,8,8)+SLEP[[#This Row],[Días restantes]])</f>
        <v>45941</v>
      </c>
      <c r="AG367">
        <f ca="1">IF(SLEP[[#This Row],[Termino]]=0,0,SLEP[[#This Row],[Termino]]-TODAY())</f>
        <v>-18</v>
      </c>
      <c r="AH367" s="7" t="str">
        <f ca="1">IF(SLEP[[#This Row],[Dias]]&gt;0,"Vigente","Vencido")</f>
        <v>Vencido</v>
      </c>
      <c r="AI367" t="str">
        <f>_xlfn.XLOOKUP(SLEP[[#This Row],[Source.Name]],Tabla3[Nombre archivo],Tabla3[BASESLEP],"N/A",0,1)</f>
        <v>Aysén</v>
      </c>
      <c r="AJ367" t="s">
        <v>1917</v>
      </c>
    </row>
    <row r="368" spans="1:36" x14ac:dyDescent="0.3">
      <c r="A368" t="s">
        <v>1658</v>
      </c>
      <c r="B368" t="s">
        <v>1732</v>
      </c>
      <c r="C368" t="s">
        <v>8303</v>
      </c>
      <c r="D368" t="s">
        <v>1733</v>
      </c>
      <c r="E368" t="s">
        <v>1734</v>
      </c>
      <c r="F368" t="s">
        <v>1735</v>
      </c>
      <c r="G368" t="s">
        <v>44</v>
      </c>
      <c r="H368" t="s">
        <v>45</v>
      </c>
      <c r="I368" t="s">
        <v>207</v>
      </c>
      <c r="J368" t="s">
        <v>1663</v>
      </c>
      <c r="K368" t="s">
        <v>48</v>
      </c>
      <c r="L368" s="3">
        <v>2677500</v>
      </c>
      <c r="M368" s="4">
        <v>2677500</v>
      </c>
      <c r="N368" s="4">
        <v>0</v>
      </c>
      <c r="O368" t="s">
        <v>872</v>
      </c>
      <c r="P368" t="s">
        <v>169</v>
      </c>
      <c r="Q368" t="s">
        <v>64</v>
      </c>
      <c r="R368">
        <v>1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295</v>
      </c>
      <c r="Y368">
        <v>64</v>
      </c>
      <c r="Z368" t="s">
        <v>65</v>
      </c>
      <c r="AA368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2677500</v>
      </c>
      <c r="AB368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2677500</v>
      </c>
      <c r="AC368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0</v>
      </c>
      <c r="AD368" s="5">
        <f>VALUE(FIXED((SLEP[[#This Row],[EjecutadoCLP]]/SLEP[[#This Row],[MontoCLP]]),4,TRUE))</f>
        <v>1</v>
      </c>
      <c r="AE368" s="1">
        <f>IF(SLEP[[#This Row],[Termino]]=0,DATE(1992,10,11),SLEP[[#This Row],[Termino]]-SLEP[[#This Row],[Días de vigencia]])</f>
        <v>45646</v>
      </c>
      <c r="AF368" s="1">
        <f>IF(SLEP[[#This Row],[Días restantes]]&lt;1,DATE(1992,10,11),DATE(2025,8,8)+SLEP[[#This Row],[Días restantes]])</f>
        <v>45941</v>
      </c>
      <c r="AG368">
        <f ca="1">IF(SLEP[[#This Row],[Termino]]=0,0,SLEP[[#This Row],[Termino]]-TODAY())</f>
        <v>-18</v>
      </c>
      <c r="AH368" s="7" t="str">
        <f ca="1">IF(SLEP[[#This Row],[Dias]]&gt;0,"Vigente","Vencido")</f>
        <v>Vencido</v>
      </c>
      <c r="AI368" t="str">
        <f>_xlfn.XLOOKUP(SLEP[[#This Row],[Source.Name]],Tabla3[Nombre archivo],Tabla3[BASESLEP],"N/A",0,1)</f>
        <v>Aysén</v>
      </c>
      <c r="AJ368" t="s">
        <v>1921</v>
      </c>
    </row>
    <row r="369" spans="1:36" x14ac:dyDescent="0.3">
      <c r="A369" t="s">
        <v>1658</v>
      </c>
      <c r="B369" t="s">
        <v>1737</v>
      </c>
      <c r="C369" t="s">
        <v>8302</v>
      </c>
      <c r="D369" t="s">
        <v>1728</v>
      </c>
      <c r="E369" t="s">
        <v>1738</v>
      </c>
      <c r="F369" t="s">
        <v>1739</v>
      </c>
      <c r="G369" t="s">
        <v>44</v>
      </c>
      <c r="H369" t="s">
        <v>45</v>
      </c>
      <c r="I369" t="s">
        <v>60</v>
      </c>
      <c r="J369" t="s">
        <v>1663</v>
      </c>
      <c r="K369" t="s">
        <v>48</v>
      </c>
      <c r="L369" s="3">
        <v>21420000</v>
      </c>
      <c r="M369" s="4">
        <v>5355000</v>
      </c>
      <c r="N369" s="4">
        <v>16065000</v>
      </c>
      <c r="O369" t="s">
        <v>872</v>
      </c>
      <c r="P369" t="s">
        <v>169</v>
      </c>
      <c r="Q369" t="s">
        <v>64</v>
      </c>
      <c r="R369">
        <v>1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295</v>
      </c>
      <c r="Y369">
        <v>64</v>
      </c>
      <c r="Z369" t="s">
        <v>65</v>
      </c>
      <c r="AA369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21420000</v>
      </c>
      <c r="AB369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5355000</v>
      </c>
      <c r="AC369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16065000</v>
      </c>
      <c r="AD369" s="5">
        <f>VALUE(FIXED((SLEP[[#This Row],[EjecutadoCLP]]/SLEP[[#This Row],[MontoCLP]]),4,TRUE))</f>
        <v>0.25</v>
      </c>
      <c r="AE369" s="1">
        <f>IF(SLEP[[#This Row],[Termino]]=0,DATE(1992,10,11),SLEP[[#This Row],[Termino]]-SLEP[[#This Row],[Días de vigencia]])</f>
        <v>45646</v>
      </c>
      <c r="AF369" s="1">
        <f>IF(SLEP[[#This Row],[Días restantes]]&lt;1,DATE(1992,10,11),DATE(2025,8,8)+SLEP[[#This Row],[Días restantes]])</f>
        <v>45941</v>
      </c>
      <c r="AG369">
        <f ca="1">IF(SLEP[[#This Row],[Termino]]=0,0,SLEP[[#This Row],[Termino]]-TODAY())</f>
        <v>-18</v>
      </c>
      <c r="AH369" s="7" t="str">
        <f ca="1">IF(SLEP[[#This Row],[Dias]]&gt;0,"Vigente","Vencido")</f>
        <v>Vencido</v>
      </c>
      <c r="AI369" t="str">
        <f>_xlfn.XLOOKUP(SLEP[[#This Row],[Source.Name]],Tabla3[Nombre archivo],Tabla3[BASESLEP],"N/A",0,1)</f>
        <v>Aysén</v>
      </c>
      <c r="AJ369" t="s">
        <v>1928</v>
      </c>
    </row>
    <row r="370" spans="1:36" x14ac:dyDescent="0.3">
      <c r="A370" t="s">
        <v>1658</v>
      </c>
      <c r="B370" t="s">
        <v>1741</v>
      </c>
      <c r="C370" t="s">
        <v>8302</v>
      </c>
      <c r="D370" t="s">
        <v>1728</v>
      </c>
      <c r="E370" t="s">
        <v>1742</v>
      </c>
      <c r="F370" t="s">
        <v>1743</v>
      </c>
      <c r="G370" t="s">
        <v>44</v>
      </c>
      <c r="H370" t="s">
        <v>45</v>
      </c>
      <c r="I370" t="s">
        <v>60</v>
      </c>
      <c r="J370" t="s">
        <v>1663</v>
      </c>
      <c r="K370" t="s">
        <v>48</v>
      </c>
      <c r="L370" s="3">
        <v>28998753</v>
      </c>
      <c r="M370" s="4">
        <v>21329996</v>
      </c>
      <c r="N370" s="4">
        <v>7668757</v>
      </c>
      <c r="O370" t="s">
        <v>872</v>
      </c>
      <c r="P370" t="s">
        <v>169</v>
      </c>
      <c r="Q370" t="s">
        <v>64</v>
      </c>
      <c r="R370">
        <v>1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295</v>
      </c>
      <c r="Y370">
        <v>64</v>
      </c>
      <c r="Z370" t="s">
        <v>65</v>
      </c>
      <c r="AA370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28998753</v>
      </c>
      <c r="AB370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21329996</v>
      </c>
      <c r="AC370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7668757</v>
      </c>
      <c r="AD370" s="5">
        <f>VALUE(FIXED((SLEP[[#This Row],[EjecutadoCLP]]/SLEP[[#This Row],[MontoCLP]]),4,TRUE))</f>
        <v>0.73550000000000004</v>
      </c>
      <c r="AE370" s="1">
        <f>IF(SLEP[[#This Row],[Termino]]=0,DATE(1992,10,11),SLEP[[#This Row],[Termino]]-SLEP[[#This Row],[Días de vigencia]])</f>
        <v>45646</v>
      </c>
      <c r="AF370" s="1">
        <f>IF(SLEP[[#This Row],[Días restantes]]&lt;1,DATE(1992,10,11),DATE(2025,8,8)+SLEP[[#This Row],[Días restantes]])</f>
        <v>45941</v>
      </c>
      <c r="AG370">
        <f ca="1">IF(SLEP[[#This Row],[Termino]]=0,0,SLEP[[#This Row],[Termino]]-TODAY())</f>
        <v>-18</v>
      </c>
      <c r="AH370" s="7" t="str">
        <f ca="1">IF(SLEP[[#This Row],[Dias]]&gt;0,"Vigente","Vencido")</f>
        <v>Vencido</v>
      </c>
      <c r="AI370" t="str">
        <f>_xlfn.XLOOKUP(SLEP[[#This Row],[Source.Name]],Tabla3[Nombre archivo],Tabla3[BASESLEP],"N/A",0,1)</f>
        <v>Aysén</v>
      </c>
      <c r="AJ370" t="s">
        <v>1932</v>
      </c>
    </row>
    <row r="371" spans="1:36" x14ac:dyDescent="0.3">
      <c r="A371" t="s">
        <v>1658</v>
      </c>
      <c r="B371" t="s">
        <v>1745</v>
      </c>
      <c r="C371" t="s">
        <v>8302</v>
      </c>
      <c r="D371" t="s">
        <v>1728</v>
      </c>
      <c r="E371" t="s">
        <v>1734</v>
      </c>
      <c r="F371" t="s">
        <v>1735</v>
      </c>
      <c r="G371" t="s">
        <v>44</v>
      </c>
      <c r="H371" t="s">
        <v>45</v>
      </c>
      <c r="I371" t="s">
        <v>60</v>
      </c>
      <c r="J371" t="s">
        <v>1663</v>
      </c>
      <c r="K371" t="s">
        <v>48</v>
      </c>
      <c r="L371" s="3">
        <v>1338750</v>
      </c>
      <c r="M371" s="4">
        <v>1338750</v>
      </c>
      <c r="N371" s="4">
        <v>0</v>
      </c>
      <c r="O371" t="s">
        <v>872</v>
      </c>
      <c r="P371" t="s">
        <v>169</v>
      </c>
      <c r="Q371" t="s">
        <v>64</v>
      </c>
      <c r="R371">
        <v>1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295</v>
      </c>
      <c r="Y371">
        <v>64</v>
      </c>
      <c r="Z371" t="s">
        <v>65</v>
      </c>
      <c r="AA371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1338750</v>
      </c>
      <c r="AB371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1338750</v>
      </c>
      <c r="AC371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0</v>
      </c>
      <c r="AD371" s="5">
        <f>VALUE(FIXED((SLEP[[#This Row],[EjecutadoCLP]]/SLEP[[#This Row],[MontoCLP]]),4,TRUE))</f>
        <v>1</v>
      </c>
      <c r="AE371" s="1">
        <f>IF(SLEP[[#This Row],[Termino]]=0,DATE(1992,10,11),SLEP[[#This Row],[Termino]]-SLEP[[#This Row],[Días de vigencia]])</f>
        <v>45646</v>
      </c>
      <c r="AF371" s="1">
        <f>IF(SLEP[[#This Row],[Días restantes]]&lt;1,DATE(1992,10,11),DATE(2025,8,8)+SLEP[[#This Row],[Días restantes]])</f>
        <v>45941</v>
      </c>
      <c r="AG371">
        <f ca="1">IF(SLEP[[#This Row],[Termino]]=0,0,SLEP[[#This Row],[Termino]]-TODAY())</f>
        <v>-18</v>
      </c>
      <c r="AH371" s="7" t="str">
        <f ca="1">IF(SLEP[[#This Row],[Dias]]&gt;0,"Vigente","Vencido")</f>
        <v>Vencido</v>
      </c>
      <c r="AI371" t="str">
        <f>_xlfn.XLOOKUP(SLEP[[#This Row],[Source.Name]],Tabla3[Nombre archivo],Tabla3[BASESLEP],"N/A",0,1)</f>
        <v>Aysén</v>
      </c>
      <c r="AJ371" t="s">
        <v>1937</v>
      </c>
    </row>
    <row r="372" spans="1:36" x14ac:dyDescent="0.3">
      <c r="A372" t="s">
        <v>1658</v>
      </c>
      <c r="B372" t="s">
        <v>1747</v>
      </c>
      <c r="C372" t="s">
        <v>8300</v>
      </c>
      <c r="D372" t="s">
        <v>1708</v>
      </c>
      <c r="E372" t="s">
        <v>1748</v>
      </c>
      <c r="F372" t="s">
        <v>1749</v>
      </c>
      <c r="G372" t="s">
        <v>44</v>
      </c>
      <c r="H372" t="s">
        <v>45</v>
      </c>
      <c r="I372" t="s">
        <v>60</v>
      </c>
      <c r="J372" t="s">
        <v>1663</v>
      </c>
      <c r="K372" t="s">
        <v>48</v>
      </c>
      <c r="L372" s="3">
        <v>31832500</v>
      </c>
      <c r="M372" s="4">
        <v>26275200</v>
      </c>
      <c r="N372" s="4">
        <v>5557300</v>
      </c>
      <c r="O372" t="s">
        <v>295</v>
      </c>
      <c r="P372" t="s">
        <v>169</v>
      </c>
      <c r="Q372" t="s">
        <v>64</v>
      </c>
      <c r="R372">
        <v>8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299</v>
      </c>
      <c r="Y372">
        <v>64</v>
      </c>
      <c r="Z372" t="s">
        <v>65</v>
      </c>
      <c r="AA372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31832500</v>
      </c>
      <c r="AB372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26275200</v>
      </c>
      <c r="AC372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5557300</v>
      </c>
      <c r="AD372" s="5">
        <f>VALUE(FIXED((SLEP[[#This Row],[EjecutadoCLP]]/SLEP[[#This Row],[MontoCLP]]),4,TRUE))</f>
        <v>0.82540000000000002</v>
      </c>
      <c r="AE372" s="1">
        <f>IF(SLEP[[#This Row],[Termino]]=0,DATE(1992,10,11),SLEP[[#This Row],[Termino]]-SLEP[[#This Row],[Días de vigencia]])</f>
        <v>45642</v>
      </c>
      <c r="AF372" s="1">
        <f>IF(SLEP[[#This Row],[Días restantes]]&lt;1,DATE(1992,10,11),DATE(2025,8,8)+SLEP[[#This Row],[Días restantes]])</f>
        <v>45941</v>
      </c>
      <c r="AG372">
        <f ca="1">IF(SLEP[[#This Row],[Termino]]=0,0,SLEP[[#This Row],[Termino]]-TODAY())</f>
        <v>-18</v>
      </c>
      <c r="AH372" s="7" t="str">
        <f ca="1">IF(SLEP[[#This Row],[Dias]]&gt;0,"Vigente","Vencido")</f>
        <v>Vencido</v>
      </c>
      <c r="AI372" t="str">
        <f>_xlfn.XLOOKUP(SLEP[[#This Row],[Source.Name]],Tabla3[Nombre archivo],Tabla3[BASESLEP],"N/A",0,1)</f>
        <v>Aysén</v>
      </c>
      <c r="AJ372" t="s">
        <v>1942</v>
      </c>
    </row>
    <row r="373" spans="1:36" x14ac:dyDescent="0.3">
      <c r="A373" t="s">
        <v>1658</v>
      </c>
      <c r="B373" t="s">
        <v>8304</v>
      </c>
      <c r="C373" t="s">
        <v>8305</v>
      </c>
      <c r="D373" t="s">
        <v>8306</v>
      </c>
      <c r="E373" t="s">
        <v>1905</v>
      </c>
      <c r="F373" t="s">
        <v>1906</v>
      </c>
      <c r="G373" t="s">
        <v>44</v>
      </c>
      <c r="H373" t="s">
        <v>45</v>
      </c>
      <c r="I373" t="s">
        <v>60</v>
      </c>
      <c r="J373" t="s">
        <v>1663</v>
      </c>
      <c r="K373" t="s">
        <v>48</v>
      </c>
      <c r="L373" s="3">
        <v>20472760</v>
      </c>
      <c r="M373" s="4">
        <v>13740930</v>
      </c>
      <c r="N373" s="4">
        <v>6731830</v>
      </c>
      <c r="O373" t="s">
        <v>223</v>
      </c>
      <c r="P373" t="s">
        <v>169</v>
      </c>
      <c r="Q373" t="s">
        <v>64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303</v>
      </c>
      <c r="Y373">
        <v>64</v>
      </c>
      <c r="Z373" t="s">
        <v>65</v>
      </c>
      <c r="AA373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20472760</v>
      </c>
      <c r="AB373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13740930</v>
      </c>
      <c r="AC373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6731830</v>
      </c>
      <c r="AD373" s="5">
        <f>VALUE(FIXED((SLEP[[#This Row],[EjecutadoCLP]]/SLEP[[#This Row],[MontoCLP]]),4,TRUE))</f>
        <v>0.67120000000000002</v>
      </c>
      <c r="AE373" s="1">
        <f>IF(SLEP[[#This Row],[Termino]]=0,DATE(1992,10,11),SLEP[[#This Row],[Termino]]-SLEP[[#This Row],[Días de vigencia]])</f>
        <v>45638</v>
      </c>
      <c r="AF373" s="1">
        <f>IF(SLEP[[#This Row],[Días restantes]]&lt;1,DATE(1992,10,11),DATE(2025,8,8)+SLEP[[#This Row],[Días restantes]])</f>
        <v>45941</v>
      </c>
      <c r="AG373">
        <f ca="1">IF(SLEP[[#This Row],[Termino]]=0,0,SLEP[[#This Row],[Termino]]-TODAY())</f>
        <v>-18</v>
      </c>
      <c r="AH373" s="7" t="str">
        <f ca="1">IF(SLEP[[#This Row],[Dias]]&gt;0,"Vigente","Vencido")</f>
        <v>Vencido</v>
      </c>
      <c r="AI373" t="str">
        <f>_xlfn.XLOOKUP(SLEP[[#This Row],[Source.Name]],Tabla3[Nombre archivo],Tabla3[BASESLEP],"N/A",0,1)</f>
        <v>Aysén</v>
      </c>
      <c r="AJ373" t="s">
        <v>1947</v>
      </c>
    </row>
    <row r="374" spans="1:36" x14ac:dyDescent="0.3">
      <c r="A374" t="s">
        <v>1658</v>
      </c>
      <c r="B374" t="s">
        <v>8307</v>
      </c>
      <c r="C374" t="s">
        <v>8308</v>
      </c>
      <c r="D374" t="s">
        <v>8309</v>
      </c>
      <c r="E374" t="s">
        <v>1905</v>
      </c>
      <c r="F374" t="s">
        <v>1906</v>
      </c>
      <c r="G374" t="s">
        <v>44</v>
      </c>
      <c r="H374" t="s">
        <v>45</v>
      </c>
      <c r="I374" t="s">
        <v>60</v>
      </c>
      <c r="J374" t="s">
        <v>1663</v>
      </c>
      <c r="K374" t="s">
        <v>48</v>
      </c>
      <c r="L374" s="3">
        <v>15327200</v>
      </c>
      <c r="M374" s="4">
        <v>9157050</v>
      </c>
      <c r="N374" s="4">
        <v>6170150</v>
      </c>
      <c r="O374" t="s">
        <v>223</v>
      </c>
      <c r="P374" t="s">
        <v>169</v>
      </c>
      <c r="Q374" t="s">
        <v>64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303</v>
      </c>
      <c r="Y374">
        <v>64</v>
      </c>
      <c r="Z374" t="s">
        <v>65</v>
      </c>
      <c r="AA374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15327200</v>
      </c>
      <c r="AB374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9157050</v>
      </c>
      <c r="AC374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6170150</v>
      </c>
      <c r="AD374" s="5">
        <f>VALUE(FIXED((SLEP[[#This Row],[EjecutadoCLP]]/SLEP[[#This Row],[MontoCLP]]),4,TRUE))</f>
        <v>0.59740000000000004</v>
      </c>
      <c r="AE374" s="1">
        <f>IF(SLEP[[#This Row],[Termino]]=0,DATE(1992,10,11),SLEP[[#This Row],[Termino]]-SLEP[[#This Row],[Días de vigencia]])</f>
        <v>45638</v>
      </c>
      <c r="AF374" s="1">
        <f>IF(SLEP[[#This Row],[Días restantes]]&lt;1,DATE(1992,10,11),DATE(2025,8,8)+SLEP[[#This Row],[Días restantes]])</f>
        <v>45941</v>
      </c>
      <c r="AG374">
        <f ca="1">IF(SLEP[[#This Row],[Termino]]=0,0,SLEP[[#This Row],[Termino]]-TODAY())</f>
        <v>-18</v>
      </c>
      <c r="AH374" s="7" t="str">
        <f ca="1">IF(SLEP[[#This Row],[Dias]]&gt;0,"Vigente","Vencido")</f>
        <v>Vencido</v>
      </c>
      <c r="AI374" t="str">
        <f>_xlfn.XLOOKUP(SLEP[[#This Row],[Source.Name]],Tabla3[Nombre archivo],Tabla3[BASESLEP],"N/A",0,1)</f>
        <v>Aysén</v>
      </c>
      <c r="AJ374" t="s">
        <v>1956</v>
      </c>
    </row>
    <row r="375" spans="1:36" x14ac:dyDescent="0.3">
      <c r="A375" t="s">
        <v>1658</v>
      </c>
      <c r="B375" t="s">
        <v>1751</v>
      </c>
      <c r="C375" t="s">
        <v>8310</v>
      </c>
      <c r="D375" t="s">
        <v>1753</v>
      </c>
      <c r="E375" t="s">
        <v>1754</v>
      </c>
      <c r="F375" t="s">
        <v>1755</v>
      </c>
      <c r="G375" t="s">
        <v>74</v>
      </c>
      <c r="H375" t="s">
        <v>45</v>
      </c>
      <c r="I375" t="s">
        <v>60</v>
      </c>
      <c r="J375" t="s">
        <v>1663</v>
      </c>
      <c r="K375" t="s">
        <v>48</v>
      </c>
      <c r="L375" s="3">
        <v>58620000</v>
      </c>
      <c r="M375" s="4">
        <v>37510000</v>
      </c>
      <c r="N375" s="4">
        <v>21110000</v>
      </c>
      <c r="O375" t="s">
        <v>256</v>
      </c>
      <c r="P375" t="s">
        <v>169</v>
      </c>
      <c r="Q375" t="s">
        <v>64</v>
      </c>
      <c r="R375">
        <v>3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305</v>
      </c>
      <c r="Y375">
        <v>64</v>
      </c>
      <c r="Z375" t="s">
        <v>65</v>
      </c>
      <c r="AA375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58620000</v>
      </c>
      <c r="AB375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37510000</v>
      </c>
      <c r="AC375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21110000</v>
      </c>
      <c r="AD375" s="5">
        <f>VALUE(FIXED((SLEP[[#This Row],[EjecutadoCLP]]/SLEP[[#This Row],[MontoCLP]]),4,TRUE))</f>
        <v>0.63990000000000002</v>
      </c>
      <c r="AE375" s="1">
        <f>IF(SLEP[[#This Row],[Termino]]=0,DATE(1992,10,11),SLEP[[#This Row],[Termino]]-SLEP[[#This Row],[Días de vigencia]])</f>
        <v>45636</v>
      </c>
      <c r="AF375" s="1">
        <f>IF(SLEP[[#This Row],[Días restantes]]&lt;1,DATE(1992,10,11),DATE(2025,8,8)+SLEP[[#This Row],[Días restantes]])</f>
        <v>45941</v>
      </c>
      <c r="AG375">
        <f ca="1">IF(SLEP[[#This Row],[Termino]]=0,0,SLEP[[#This Row],[Termino]]-TODAY())</f>
        <v>-18</v>
      </c>
      <c r="AH375" s="7" t="str">
        <f ca="1">IF(SLEP[[#This Row],[Dias]]&gt;0,"Vigente","Vencido")</f>
        <v>Vencido</v>
      </c>
      <c r="AI375" t="str">
        <f>_xlfn.XLOOKUP(SLEP[[#This Row],[Source.Name]],Tabla3[Nombre archivo],Tabla3[BASESLEP],"N/A",0,1)</f>
        <v>Aysén</v>
      </c>
      <c r="AJ375" t="s">
        <v>1962</v>
      </c>
    </row>
    <row r="376" spans="1:36" x14ac:dyDescent="0.3">
      <c r="A376" t="s">
        <v>1658</v>
      </c>
      <c r="B376" t="s">
        <v>1757</v>
      </c>
      <c r="C376" t="s">
        <v>8311</v>
      </c>
      <c r="D376" t="s">
        <v>1759</v>
      </c>
      <c r="E376" t="s">
        <v>1760</v>
      </c>
      <c r="F376" t="s">
        <v>1761</v>
      </c>
      <c r="G376" t="s">
        <v>74</v>
      </c>
      <c r="H376" t="s">
        <v>45</v>
      </c>
      <c r="I376" t="s">
        <v>60</v>
      </c>
      <c r="J376" t="s">
        <v>1663</v>
      </c>
      <c r="K376" t="s">
        <v>48</v>
      </c>
      <c r="L376" s="3">
        <v>21620000</v>
      </c>
      <c r="M376" s="4">
        <v>12535000</v>
      </c>
      <c r="N376" s="4">
        <v>9085000</v>
      </c>
      <c r="O376" t="s">
        <v>256</v>
      </c>
      <c r="P376" t="s">
        <v>169</v>
      </c>
      <c r="Q376" t="s">
        <v>64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305</v>
      </c>
      <c r="Y376">
        <v>64</v>
      </c>
      <c r="Z376" t="s">
        <v>65</v>
      </c>
      <c r="AA376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21620000</v>
      </c>
      <c r="AB376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12535000</v>
      </c>
      <c r="AC376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9085000</v>
      </c>
      <c r="AD376" s="5">
        <f>VALUE(FIXED((SLEP[[#This Row],[EjecutadoCLP]]/SLEP[[#This Row],[MontoCLP]]),4,TRUE))</f>
        <v>0.57979999999999998</v>
      </c>
      <c r="AE376" s="1">
        <f>IF(SLEP[[#This Row],[Termino]]=0,DATE(1992,10,11),SLEP[[#This Row],[Termino]]-SLEP[[#This Row],[Días de vigencia]])</f>
        <v>45636</v>
      </c>
      <c r="AF376" s="1">
        <f>IF(SLEP[[#This Row],[Días restantes]]&lt;1,DATE(1992,10,11),DATE(2025,8,8)+SLEP[[#This Row],[Días restantes]])</f>
        <v>45941</v>
      </c>
      <c r="AG376">
        <f ca="1">IF(SLEP[[#This Row],[Termino]]=0,0,SLEP[[#This Row],[Termino]]-TODAY())</f>
        <v>-18</v>
      </c>
      <c r="AH376" s="7" t="str">
        <f ca="1">IF(SLEP[[#This Row],[Dias]]&gt;0,"Vigente","Vencido")</f>
        <v>Vencido</v>
      </c>
      <c r="AI376" t="str">
        <f>_xlfn.XLOOKUP(SLEP[[#This Row],[Source.Name]],Tabla3[Nombre archivo],Tabla3[BASESLEP],"N/A",0,1)</f>
        <v>Aysén</v>
      </c>
      <c r="AJ376" t="s">
        <v>1968</v>
      </c>
    </row>
    <row r="377" spans="1:36" x14ac:dyDescent="0.3">
      <c r="A377" t="s">
        <v>1658</v>
      </c>
      <c r="B377" t="s">
        <v>8312</v>
      </c>
      <c r="C377" t="s">
        <v>8295</v>
      </c>
      <c r="D377" t="s">
        <v>8313</v>
      </c>
      <c r="E377" t="s">
        <v>1834</v>
      </c>
      <c r="F377" t="s">
        <v>1835</v>
      </c>
      <c r="G377" t="s">
        <v>74</v>
      </c>
      <c r="H377" t="s">
        <v>45</v>
      </c>
      <c r="I377" t="s">
        <v>60</v>
      </c>
      <c r="J377" t="s">
        <v>1663</v>
      </c>
      <c r="K377" t="s">
        <v>48</v>
      </c>
      <c r="L377" s="3">
        <v>32700000</v>
      </c>
      <c r="M377" s="4">
        <v>18750000</v>
      </c>
      <c r="N377" s="4">
        <v>13950000</v>
      </c>
      <c r="O377" t="s">
        <v>256</v>
      </c>
      <c r="P377" t="s">
        <v>296</v>
      </c>
      <c r="Q377" t="s">
        <v>64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364</v>
      </c>
      <c r="Y377">
        <v>123</v>
      </c>
      <c r="Z377" t="s">
        <v>65</v>
      </c>
      <c r="AA377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32700000</v>
      </c>
      <c r="AB377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18750000</v>
      </c>
      <c r="AC377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13950000</v>
      </c>
      <c r="AD377" s="5">
        <f>VALUE(FIXED((SLEP[[#This Row],[EjecutadoCLP]]/SLEP[[#This Row],[MontoCLP]]),4,TRUE))</f>
        <v>0.57340000000000002</v>
      </c>
      <c r="AE377" s="1">
        <f>IF(SLEP[[#This Row],[Termino]]=0,DATE(1992,10,11),SLEP[[#This Row],[Termino]]-SLEP[[#This Row],[Días de vigencia]])</f>
        <v>45636</v>
      </c>
      <c r="AF377" s="1">
        <f>IF(SLEP[[#This Row],[Días restantes]]&lt;1,DATE(1992,10,11),DATE(2025,8,8)+SLEP[[#This Row],[Días restantes]])</f>
        <v>46000</v>
      </c>
      <c r="AG377">
        <f ca="1">IF(SLEP[[#This Row],[Termino]]=0,0,SLEP[[#This Row],[Termino]]-TODAY())</f>
        <v>41</v>
      </c>
      <c r="AH377" s="7" t="str">
        <f ca="1">IF(SLEP[[#This Row],[Dias]]&gt;0,"Vigente","Vencido")</f>
        <v>Vigente</v>
      </c>
      <c r="AI377" t="str">
        <f>_xlfn.XLOOKUP(SLEP[[#This Row],[Source.Name]],Tabla3[Nombre archivo],Tabla3[BASESLEP],"N/A",0,1)</f>
        <v>Aysén</v>
      </c>
      <c r="AJ377" t="s">
        <v>1972</v>
      </c>
    </row>
    <row r="378" spans="1:36" x14ac:dyDescent="0.3">
      <c r="A378" t="s">
        <v>1658</v>
      </c>
      <c r="B378" t="s">
        <v>1763</v>
      </c>
      <c r="C378" t="s">
        <v>8314</v>
      </c>
      <c r="D378" t="s">
        <v>1764</v>
      </c>
      <c r="E378" t="s">
        <v>1765</v>
      </c>
      <c r="F378" t="s">
        <v>1766</v>
      </c>
      <c r="G378" t="s">
        <v>74</v>
      </c>
      <c r="H378" t="s">
        <v>45</v>
      </c>
      <c r="I378" t="s">
        <v>60</v>
      </c>
      <c r="J378" t="s">
        <v>1663</v>
      </c>
      <c r="K378" t="s">
        <v>48</v>
      </c>
      <c r="L378" s="3">
        <v>26320000</v>
      </c>
      <c r="M378" s="4">
        <v>17220000</v>
      </c>
      <c r="N378" s="4">
        <v>9100000</v>
      </c>
      <c r="O378" t="s">
        <v>256</v>
      </c>
      <c r="P378" t="s">
        <v>169</v>
      </c>
      <c r="Q378" t="s">
        <v>64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305</v>
      </c>
      <c r="Y378">
        <v>64</v>
      </c>
      <c r="Z378" t="s">
        <v>65</v>
      </c>
      <c r="AA378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26320000</v>
      </c>
      <c r="AB378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17220000</v>
      </c>
      <c r="AC378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9100000</v>
      </c>
      <c r="AD378" s="5">
        <f>VALUE(FIXED((SLEP[[#This Row],[EjecutadoCLP]]/SLEP[[#This Row],[MontoCLP]]),4,TRUE))</f>
        <v>0.65429999999999999</v>
      </c>
      <c r="AE378" s="1">
        <f>IF(SLEP[[#This Row],[Termino]]=0,DATE(1992,10,11),SLEP[[#This Row],[Termino]]-SLEP[[#This Row],[Días de vigencia]])</f>
        <v>45636</v>
      </c>
      <c r="AF378" s="1">
        <f>IF(SLEP[[#This Row],[Días restantes]]&lt;1,DATE(1992,10,11),DATE(2025,8,8)+SLEP[[#This Row],[Días restantes]])</f>
        <v>45941</v>
      </c>
      <c r="AG378">
        <f ca="1">IF(SLEP[[#This Row],[Termino]]=0,0,SLEP[[#This Row],[Termino]]-TODAY())</f>
        <v>-18</v>
      </c>
      <c r="AH378" s="7" t="str">
        <f ca="1">IF(SLEP[[#This Row],[Dias]]&gt;0,"Vigente","Vencido")</f>
        <v>Vencido</v>
      </c>
      <c r="AI378" t="str">
        <f>_xlfn.XLOOKUP(SLEP[[#This Row],[Source.Name]],Tabla3[Nombre archivo],Tabla3[BASESLEP],"N/A",0,1)</f>
        <v>Aysén</v>
      </c>
      <c r="AJ378" t="s">
        <v>1979</v>
      </c>
    </row>
    <row r="379" spans="1:36" x14ac:dyDescent="0.3">
      <c r="A379" t="s">
        <v>1658</v>
      </c>
      <c r="B379" t="s">
        <v>1768</v>
      </c>
      <c r="C379" t="s">
        <v>8315</v>
      </c>
      <c r="D379" t="s">
        <v>1764</v>
      </c>
      <c r="E379" t="s">
        <v>1769</v>
      </c>
      <c r="F379" t="s">
        <v>1770</v>
      </c>
      <c r="G379" t="s">
        <v>74</v>
      </c>
      <c r="H379" t="s">
        <v>45</v>
      </c>
      <c r="I379" t="s">
        <v>60</v>
      </c>
      <c r="J379" t="s">
        <v>1663</v>
      </c>
      <c r="K379" t="s">
        <v>48</v>
      </c>
      <c r="L379" s="3">
        <v>32900000</v>
      </c>
      <c r="M379" s="4">
        <v>22050000</v>
      </c>
      <c r="N379" s="4">
        <v>10850000</v>
      </c>
      <c r="O379" t="s">
        <v>256</v>
      </c>
      <c r="P379" t="s">
        <v>169</v>
      </c>
      <c r="Q379" t="s">
        <v>64</v>
      </c>
      <c r="R379">
        <v>3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305</v>
      </c>
      <c r="Y379">
        <v>64</v>
      </c>
      <c r="Z379" t="s">
        <v>65</v>
      </c>
      <c r="AA379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32900000</v>
      </c>
      <c r="AB379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22050000</v>
      </c>
      <c r="AC379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10850000</v>
      </c>
      <c r="AD379" s="5">
        <f>VALUE(FIXED((SLEP[[#This Row],[EjecutadoCLP]]/SLEP[[#This Row],[MontoCLP]]),4,TRUE))</f>
        <v>0.67020000000000002</v>
      </c>
      <c r="AE379" s="1">
        <f>IF(SLEP[[#This Row],[Termino]]=0,DATE(1992,10,11),SLEP[[#This Row],[Termino]]-SLEP[[#This Row],[Días de vigencia]])</f>
        <v>45636</v>
      </c>
      <c r="AF379" s="1">
        <f>IF(SLEP[[#This Row],[Días restantes]]&lt;1,DATE(1992,10,11),DATE(2025,8,8)+SLEP[[#This Row],[Días restantes]])</f>
        <v>45941</v>
      </c>
      <c r="AG379">
        <f ca="1">IF(SLEP[[#This Row],[Termino]]=0,0,SLEP[[#This Row],[Termino]]-TODAY())</f>
        <v>-18</v>
      </c>
      <c r="AH379" s="7" t="str">
        <f ca="1">IF(SLEP[[#This Row],[Dias]]&gt;0,"Vigente","Vencido")</f>
        <v>Vencido</v>
      </c>
      <c r="AI379" t="str">
        <f>_xlfn.XLOOKUP(SLEP[[#This Row],[Source.Name]],Tabla3[Nombre archivo],Tabla3[BASESLEP],"N/A",0,1)</f>
        <v>Aysén</v>
      </c>
      <c r="AJ379" t="s">
        <v>1983</v>
      </c>
    </row>
    <row r="380" spans="1:36" x14ac:dyDescent="0.3">
      <c r="A380" t="s">
        <v>1658</v>
      </c>
      <c r="B380" t="s">
        <v>1772</v>
      </c>
      <c r="C380" t="s">
        <v>8314</v>
      </c>
      <c r="D380" t="s">
        <v>1764</v>
      </c>
      <c r="E380" t="s">
        <v>1773</v>
      </c>
      <c r="F380" t="s">
        <v>1774</v>
      </c>
      <c r="G380" t="s">
        <v>74</v>
      </c>
      <c r="H380" t="s">
        <v>45</v>
      </c>
      <c r="I380" t="s">
        <v>60</v>
      </c>
      <c r="J380" t="s">
        <v>1663</v>
      </c>
      <c r="K380" t="s">
        <v>48</v>
      </c>
      <c r="L380" s="3">
        <v>85880000</v>
      </c>
      <c r="M380" s="4">
        <v>61810000</v>
      </c>
      <c r="N380" s="4">
        <v>24070000</v>
      </c>
      <c r="O380" t="s">
        <v>256</v>
      </c>
      <c r="P380" t="s">
        <v>169</v>
      </c>
      <c r="Q380" t="s">
        <v>64</v>
      </c>
      <c r="R380">
        <v>6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305</v>
      </c>
      <c r="Y380">
        <v>64</v>
      </c>
      <c r="Z380" t="s">
        <v>65</v>
      </c>
      <c r="AA380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85880000</v>
      </c>
      <c r="AB380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61810000</v>
      </c>
      <c r="AC380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24070000</v>
      </c>
      <c r="AD380" s="5">
        <f>VALUE(FIXED((SLEP[[#This Row],[EjecutadoCLP]]/SLEP[[#This Row],[MontoCLP]]),4,TRUE))</f>
        <v>0.71970000000000001</v>
      </c>
      <c r="AE380" s="1">
        <f>IF(SLEP[[#This Row],[Termino]]=0,DATE(1992,10,11),SLEP[[#This Row],[Termino]]-SLEP[[#This Row],[Días de vigencia]])</f>
        <v>45636</v>
      </c>
      <c r="AF380" s="1">
        <f>IF(SLEP[[#This Row],[Días restantes]]&lt;1,DATE(1992,10,11),DATE(2025,8,8)+SLEP[[#This Row],[Días restantes]])</f>
        <v>45941</v>
      </c>
      <c r="AG380">
        <f ca="1">IF(SLEP[[#This Row],[Termino]]=0,0,SLEP[[#This Row],[Termino]]-TODAY())</f>
        <v>-18</v>
      </c>
      <c r="AH380" s="7" t="str">
        <f ca="1">IF(SLEP[[#This Row],[Dias]]&gt;0,"Vigente","Vencido")</f>
        <v>Vencido</v>
      </c>
      <c r="AI380" t="str">
        <f>_xlfn.XLOOKUP(SLEP[[#This Row],[Source.Name]],Tabla3[Nombre archivo],Tabla3[BASESLEP],"N/A",0,1)</f>
        <v>Aysén</v>
      </c>
      <c r="AJ380" t="s">
        <v>1989</v>
      </c>
    </row>
    <row r="381" spans="1:36" x14ac:dyDescent="0.3">
      <c r="A381" t="s">
        <v>1658</v>
      </c>
      <c r="B381" t="s">
        <v>8316</v>
      </c>
      <c r="C381" t="s">
        <v>8295</v>
      </c>
      <c r="D381" t="s">
        <v>8313</v>
      </c>
      <c r="E381" t="s">
        <v>1773</v>
      </c>
      <c r="F381" t="s">
        <v>1774</v>
      </c>
      <c r="G381" t="s">
        <v>74</v>
      </c>
      <c r="H381" t="s">
        <v>45</v>
      </c>
      <c r="I381" t="s">
        <v>60</v>
      </c>
      <c r="J381" t="s">
        <v>1663</v>
      </c>
      <c r="K381" t="s">
        <v>48</v>
      </c>
      <c r="L381" s="3">
        <v>95820000</v>
      </c>
      <c r="M381" s="4">
        <v>65190000</v>
      </c>
      <c r="N381" s="4">
        <v>30630000</v>
      </c>
      <c r="O381" t="s">
        <v>256</v>
      </c>
      <c r="P381" t="s">
        <v>169</v>
      </c>
      <c r="Q381" t="s">
        <v>64</v>
      </c>
      <c r="R381">
        <v>10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305</v>
      </c>
      <c r="Y381">
        <v>64</v>
      </c>
      <c r="Z381" t="s">
        <v>65</v>
      </c>
      <c r="AA381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95820000</v>
      </c>
      <c r="AB381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65190000</v>
      </c>
      <c r="AC381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30630000</v>
      </c>
      <c r="AD381" s="5">
        <f>VALUE(FIXED((SLEP[[#This Row],[EjecutadoCLP]]/SLEP[[#This Row],[MontoCLP]]),4,TRUE))</f>
        <v>0.68030000000000002</v>
      </c>
      <c r="AE381" s="1">
        <f>IF(SLEP[[#This Row],[Termino]]=0,DATE(1992,10,11),SLEP[[#This Row],[Termino]]-SLEP[[#This Row],[Días de vigencia]])</f>
        <v>45636</v>
      </c>
      <c r="AF381" s="1">
        <f>IF(SLEP[[#This Row],[Días restantes]]&lt;1,DATE(1992,10,11),DATE(2025,8,8)+SLEP[[#This Row],[Días restantes]])</f>
        <v>45941</v>
      </c>
      <c r="AG381">
        <f ca="1">IF(SLEP[[#This Row],[Termino]]=0,0,SLEP[[#This Row],[Termino]]-TODAY())</f>
        <v>-18</v>
      </c>
      <c r="AH381" s="7" t="str">
        <f ca="1">IF(SLEP[[#This Row],[Dias]]&gt;0,"Vigente","Vencido")</f>
        <v>Vencido</v>
      </c>
      <c r="AI381" t="str">
        <f>_xlfn.XLOOKUP(SLEP[[#This Row],[Source.Name]],Tabla3[Nombre archivo],Tabla3[BASESLEP],"N/A",0,1)</f>
        <v>Aysén</v>
      </c>
      <c r="AJ381" t="s">
        <v>1993</v>
      </c>
    </row>
    <row r="382" spans="1:36" x14ac:dyDescent="0.3">
      <c r="A382" t="s">
        <v>1658</v>
      </c>
      <c r="B382" t="s">
        <v>1776</v>
      </c>
      <c r="C382" t="s">
        <v>8311</v>
      </c>
      <c r="D382" t="s">
        <v>1759</v>
      </c>
      <c r="E382" t="s">
        <v>1777</v>
      </c>
      <c r="F382" t="s">
        <v>1778</v>
      </c>
      <c r="G382" t="s">
        <v>74</v>
      </c>
      <c r="H382" t="s">
        <v>45</v>
      </c>
      <c r="I382" t="s">
        <v>60</v>
      </c>
      <c r="J382" t="s">
        <v>1663</v>
      </c>
      <c r="K382" t="s">
        <v>48</v>
      </c>
      <c r="L382" s="3">
        <v>20680000</v>
      </c>
      <c r="M382" s="4">
        <v>13970000</v>
      </c>
      <c r="N382" s="4">
        <v>6710000</v>
      </c>
      <c r="O382" t="s">
        <v>256</v>
      </c>
      <c r="P382" t="s">
        <v>169</v>
      </c>
      <c r="Q382" t="s">
        <v>64</v>
      </c>
      <c r="R382">
        <v>2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305</v>
      </c>
      <c r="Y382">
        <v>64</v>
      </c>
      <c r="Z382" t="s">
        <v>65</v>
      </c>
      <c r="AA382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20680000</v>
      </c>
      <c r="AB382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13970000</v>
      </c>
      <c r="AC382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6710000</v>
      </c>
      <c r="AD382" s="5">
        <f>VALUE(FIXED((SLEP[[#This Row],[EjecutadoCLP]]/SLEP[[#This Row],[MontoCLP]]),4,TRUE))</f>
        <v>0.67549999999999999</v>
      </c>
      <c r="AE382" s="1">
        <f>IF(SLEP[[#This Row],[Termino]]=0,DATE(1992,10,11),SLEP[[#This Row],[Termino]]-SLEP[[#This Row],[Días de vigencia]])</f>
        <v>45636</v>
      </c>
      <c r="AF382" s="1">
        <f>IF(SLEP[[#This Row],[Días restantes]]&lt;1,DATE(1992,10,11),DATE(2025,8,8)+SLEP[[#This Row],[Días restantes]])</f>
        <v>45941</v>
      </c>
      <c r="AG382">
        <f ca="1">IF(SLEP[[#This Row],[Termino]]=0,0,SLEP[[#This Row],[Termino]]-TODAY())</f>
        <v>-18</v>
      </c>
      <c r="AH382" s="7" t="str">
        <f ca="1">IF(SLEP[[#This Row],[Dias]]&gt;0,"Vigente","Vencido")</f>
        <v>Vencido</v>
      </c>
      <c r="AI382" t="str">
        <f>_xlfn.XLOOKUP(SLEP[[#This Row],[Source.Name]],Tabla3[Nombre archivo],Tabla3[BASESLEP],"N/A",0,1)</f>
        <v>Aysén</v>
      </c>
      <c r="AJ382" t="s">
        <v>1997</v>
      </c>
    </row>
    <row r="383" spans="1:36" x14ac:dyDescent="0.3">
      <c r="A383" t="s">
        <v>1658</v>
      </c>
      <c r="B383" t="s">
        <v>1780</v>
      </c>
      <c r="C383" t="s">
        <v>1752</v>
      </c>
      <c r="D383" t="s">
        <v>1753</v>
      </c>
      <c r="E383" t="s">
        <v>1781</v>
      </c>
      <c r="F383" t="s">
        <v>1782</v>
      </c>
      <c r="G383" t="s">
        <v>74</v>
      </c>
      <c r="H383" t="s">
        <v>45</v>
      </c>
      <c r="I383" t="s">
        <v>60</v>
      </c>
      <c r="J383" t="s">
        <v>1663</v>
      </c>
      <c r="K383" t="s">
        <v>48</v>
      </c>
      <c r="L383" s="3">
        <v>23750000</v>
      </c>
      <c r="M383" s="4">
        <v>21750000</v>
      </c>
      <c r="N383" s="4">
        <v>2000000</v>
      </c>
      <c r="O383" t="s">
        <v>256</v>
      </c>
      <c r="P383" t="s">
        <v>169</v>
      </c>
      <c r="Q383" t="s">
        <v>51</v>
      </c>
      <c r="R383">
        <v>2</v>
      </c>
      <c r="S383">
        <v>1</v>
      </c>
      <c r="T383">
        <v>0</v>
      </c>
      <c r="U383">
        <v>0</v>
      </c>
      <c r="V383">
        <v>0</v>
      </c>
      <c r="W383">
        <v>0</v>
      </c>
      <c r="X383">
        <v>152</v>
      </c>
      <c r="Y383">
        <v>-1</v>
      </c>
      <c r="Z383" t="s">
        <v>52</v>
      </c>
      <c r="AA383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23750000</v>
      </c>
      <c r="AB383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21750000</v>
      </c>
      <c r="AC383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2000000</v>
      </c>
      <c r="AD383" s="5">
        <f>VALUE(FIXED((SLEP[[#This Row],[EjecutadoCLP]]/SLEP[[#This Row],[MontoCLP]]),4,TRUE))</f>
        <v>0.91579999999999995</v>
      </c>
      <c r="AE383" s="1">
        <f>IF(SLEP[[#This Row],[Termino]]=0,DATE(1992,10,11),SLEP[[#This Row],[Termino]]-SLEP[[#This Row],[Días de vigencia]])</f>
        <v>33736</v>
      </c>
      <c r="AF383" s="1">
        <f>IF(SLEP[[#This Row],[Días restantes]]&lt;1,DATE(1992,10,11),DATE(2025,8,8)+SLEP[[#This Row],[Días restantes]])</f>
        <v>33888</v>
      </c>
      <c r="AG383">
        <f ca="1">IF(SLEP[[#This Row],[Termino]]=0,0,SLEP[[#This Row],[Termino]]-TODAY())</f>
        <v>-12071</v>
      </c>
      <c r="AH383" s="7" t="str">
        <f ca="1">IF(SLEP[[#This Row],[Dias]]&gt;0,"Vigente","Vencido")</f>
        <v>Vencido</v>
      </c>
      <c r="AI383" t="str">
        <f>_xlfn.XLOOKUP(SLEP[[#This Row],[Source.Name]],Tabla3[Nombre archivo],Tabla3[BASESLEP],"N/A",0,1)</f>
        <v>Aysén</v>
      </c>
      <c r="AJ383" t="s">
        <v>2001</v>
      </c>
    </row>
    <row r="384" spans="1:36" x14ac:dyDescent="0.3">
      <c r="A384" t="s">
        <v>1658</v>
      </c>
      <c r="B384" t="s">
        <v>1784</v>
      </c>
      <c r="C384" t="s">
        <v>1758</v>
      </c>
      <c r="D384" t="s">
        <v>1759</v>
      </c>
      <c r="E384" t="s">
        <v>1785</v>
      </c>
      <c r="F384" t="s">
        <v>1786</v>
      </c>
      <c r="G384" t="s">
        <v>74</v>
      </c>
      <c r="H384" t="s">
        <v>45</v>
      </c>
      <c r="I384" t="s">
        <v>60</v>
      </c>
      <c r="J384" t="s">
        <v>1663</v>
      </c>
      <c r="K384" t="s">
        <v>48</v>
      </c>
      <c r="L384" s="3">
        <v>18525000</v>
      </c>
      <c r="M384" s="4">
        <v>27495000</v>
      </c>
      <c r="N384" s="4">
        <v>-8970000</v>
      </c>
      <c r="O384" t="s">
        <v>256</v>
      </c>
      <c r="P384" t="s">
        <v>169</v>
      </c>
      <c r="Q384" t="s">
        <v>51</v>
      </c>
      <c r="R384">
        <v>2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152</v>
      </c>
      <c r="Y384">
        <v>-1</v>
      </c>
      <c r="Z384" t="s">
        <v>52</v>
      </c>
      <c r="AA384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18525000</v>
      </c>
      <c r="AB384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27495000</v>
      </c>
      <c r="AC384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-8970000</v>
      </c>
      <c r="AD384" s="5">
        <f>VALUE(FIXED((SLEP[[#This Row],[EjecutadoCLP]]/SLEP[[#This Row],[MontoCLP]]),4,TRUE))</f>
        <v>1.4842</v>
      </c>
      <c r="AE384" s="1">
        <f>IF(SLEP[[#This Row],[Termino]]=0,DATE(1992,10,11),SLEP[[#This Row],[Termino]]-SLEP[[#This Row],[Días de vigencia]])</f>
        <v>33736</v>
      </c>
      <c r="AF384" s="1">
        <f>IF(SLEP[[#This Row],[Días restantes]]&lt;1,DATE(1992,10,11),DATE(2025,8,8)+SLEP[[#This Row],[Días restantes]])</f>
        <v>33888</v>
      </c>
      <c r="AG384">
        <f ca="1">IF(SLEP[[#This Row],[Termino]]=0,0,SLEP[[#This Row],[Termino]]-TODAY())</f>
        <v>-12071</v>
      </c>
      <c r="AH384" s="7" t="str">
        <f ca="1">IF(SLEP[[#This Row],[Dias]]&gt;0,"Vigente","Vencido")</f>
        <v>Vencido</v>
      </c>
      <c r="AI384" t="str">
        <f>_xlfn.XLOOKUP(SLEP[[#This Row],[Source.Name]],Tabla3[Nombre archivo],Tabla3[BASESLEP],"N/A",0,1)</f>
        <v>Aysén</v>
      </c>
      <c r="AJ384" t="s">
        <v>2007</v>
      </c>
    </row>
    <row r="385" spans="1:36" x14ac:dyDescent="0.3">
      <c r="A385" t="s">
        <v>1658</v>
      </c>
      <c r="B385" t="s">
        <v>8317</v>
      </c>
      <c r="C385" t="s">
        <v>8318</v>
      </c>
      <c r="D385" t="s">
        <v>8319</v>
      </c>
      <c r="E385" t="s">
        <v>1905</v>
      </c>
      <c r="F385" t="s">
        <v>1906</v>
      </c>
      <c r="G385" t="s">
        <v>44</v>
      </c>
      <c r="H385" t="s">
        <v>45</v>
      </c>
      <c r="I385" t="s">
        <v>60</v>
      </c>
      <c r="J385" t="s">
        <v>1663</v>
      </c>
      <c r="K385" t="s">
        <v>48</v>
      </c>
      <c r="L385" s="3">
        <v>37223200</v>
      </c>
      <c r="M385" s="4">
        <v>22003100</v>
      </c>
      <c r="N385" s="4">
        <v>15220100</v>
      </c>
      <c r="O385" t="s">
        <v>139</v>
      </c>
      <c r="P385" t="s">
        <v>169</v>
      </c>
      <c r="Q385" t="s">
        <v>64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306</v>
      </c>
      <c r="Y385">
        <v>64</v>
      </c>
      <c r="Z385" t="s">
        <v>65</v>
      </c>
      <c r="AA385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37223200</v>
      </c>
      <c r="AB385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22003100</v>
      </c>
      <c r="AC385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15220100</v>
      </c>
      <c r="AD385" s="5">
        <f>VALUE(FIXED((SLEP[[#This Row],[EjecutadoCLP]]/SLEP[[#This Row],[MontoCLP]]),4,TRUE))</f>
        <v>0.59109999999999996</v>
      </c>
      <c r="AE385" s="1">
        <f>IF(SLEP[[#This Row],[Termino]]=0,DATE(1992,10,11),SLEP[[#This Row],[Termino]]-SLEP[[#This Row],[Días de vigencia]])</f>
        <v>45635</v>
      </c>
      <c r="AF385" s="1">
        <f>IF(SLEP[[#This Row],[Días restantes]]&lt;1,DATE(1992,10,11),DATE(2025,8,8)+SLEP[[#This Row],[Días restantes]])</f>
        <v>45941</v>
      </c>
      <c r="AG385">
        <f ca="1">IF(SLEP[[#This Row],[Termino]]=0,0,SLEP[[#This Row],[Termino]]-TODAY())</f>
        <v>-18</v>
      </c>
      <c r="AH385" s="7" t="str">
        <f ca="1">IF(SLEP[[#This Row],[Dias]]&gt;0,"Vigente","Vencido")</f>
        <v>Vencido</v>
      </c>
      <c r="AI385" t="str">
        <f>_xlfn.XLOOKUP(SLEP[[#This Row],[Source.Name]],Tabla3[Nombre archivo],Tabla3[BASESLEP],"N/A",0,1)</f>
        <v>Aysén</v>
      </c>
      <c r="AJ385" t="s">
        <v>2011</v>
      </c>
    </row>
    <row r="386" spans="1:36" x14ac:dyDescent="0.3">
      <c r="A386" t="s">
        <v>1658</v>
      </c>
      <c r="B386" t="s">
        <v>8320</v>
      </c>
      <c r="C386" t="s">
        <v>8321</v>
      </c>
      <c r="D386" t="s">
        <v>8322</v>
      </c>
      <c r="E386" t="s">
        <v>8323</v>
      </c>
      <c r="F386" t="s">
        <v>8324</v>
      </c>
      <c r="G386" t="s">
        <v>44</v>
      </c>
      <c r="H386" t="s">
        <v>45</v>
      </c>
      <c r="I386" t="s">
        <v>60</v>
      </c>
      <c r="J386" t="s">
        <v>1663</v>
      </c>
      <c r="K386" t="s">
        <v>48</v>
      </c>
      <c r="L386" s="3">
        <v>70035750</v>
      </c>
      <c r="M386" s="4">
        <v>70035750</v>
      </c>
      <c r="N386" s="4">
        <v>0</v>
      </c>
      <c r="O386" t="s">
        <v>1459</v>
      </c>
      <c r="P386" t="s">
        <v>169</v>
      </c>
      <c r="Q386" t="s">
        <v>64</v>
      </c>
      <c r="R386">
        <v>1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308</v>
      </c>
      <c r="Y386">
        <v>64</v>
      </c>
      <c r="Z386" t="s">
        <v>65</v>
      </c>
      <c r="AA386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70035750</v>
      </c>
      <c r="AB386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70035750</v>
      </c>
      <c r="AC386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0</v>
      </c>
      <c r="AD386" s="5">
        <f>VALUE(FIXED((SLEP[[#This Row],[EjecutadoCLP]]/SLEP[[#This Row],[MontoCLP]]),4,TRUE))</f>
        <v>1</v>
      </c>
      <c r="AE386" s="1">
        <f>IF(SLEP[[#This Row],[Termino]]=0,DATE(1992,10,11),SLEP[[#This Row],[Termino]]-SLEP[[#This Row],[Días de vigencia]])</f>
        <v>45633</v>
      </c>
      <c r="AF386" s="1">
        <f>IF(SLEP[[#This Row],[Días restantes]]&lt;1,DATE(1992,10,11),DATE(2025,8,8)+SLEP[[#This Row],[Días restantes]])</f>
        <v>45941</v>
      </c>
      <c r="AG386">
        <f ca="1">IF(SLEP[[#This Row],[Termino]]=0,0,SLEP[[#This Row],[Termino]]-TODAY())</f>
        <v>-18</v>
      </c>
      <c r="AH386" s="7" t="str">
        <f ca="1">IF(SLEP[[#This Row],[Dias]]&gt;0,"Vigente","Vencido")</f>
        <v>Vencido</v>
      </c>
      <c r="AI386" t="str">
        <f>_xlfn.XLOOKUP(SLEP[[#This Row],[Source.Name]],Tabla3[Nombre archivo],Tabla3[BASESLEP],"N/A",0,1)</f>
        <v>Aysén</v>
      </c>
      <c r="AJ386" t="s">
        <v>2018</v>
      </c>
    </row>
    <row r="387" spans="1:36" x14ac:dyDescent="0.3">
      <c r="A387" t="s">
        <v>1658</v>
      </c>
      <c r="B387" t="s">
        <v>8325</v>
      </c>
      <c r="C387" t="s">
        <v>8326</v>
      </c>
      <c r="D387" t="s">
        <v>8327</v>
      </c>
      <c r="E387" t="s">
        <v>8328</v>
      </c>
      <c r="F387" t="s">
        <v>8329</v>
      </c>
      <c r="G387" t="s">
        <v>44</v>
      </c>
      <c r="H387" t="s">
        <v>45</v>
      </c>
      <c r="I387" t="s">
        <v>60</v>
      </c>
      <c r="J387" t="s">
        <v>1663</v>
      </c>
      <c r="K387" t="s">
        <v>48</v>
      </c>
      <c r="L387" s="3">
        <v>25000000</v>
      </c>
      <c r="M387" s="4">
        <v>24993723</v>
      </c>
      <c r="N387" s="4">
        <v>6277</v>
      </c>
      <c r="O387" t="s">
        <v>201</v>
      </c>
      <c r="P387" t="s">
        <v>169</v>
      </c>
      <c r="Q387" t="s">
        <v>64</v>
      </c>
      <c r="R387">
        <v>1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324</v>
      </c>
      <c r="Y387">
        <v>64</v>
      </c>
      <c r="Z387" t="s">
        <v>65</v>
      </c>
      <c r="AA387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25000000</v>
      </c>
      <c r="AB387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24993723</v>
      </c>
      <c r="AC387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6277</v>
      </c>
      <c r="AD387" s="5">
        <f>VALUE(FIXED((SLEP[[#This Row],[EjecutadoCLP]]/SLEP[[#This Row],[MontoCLP]]),4,TRUE))</f>
        <v>0.99970000000000003</v>
      </c>
      <c r="AE387" s="1">
        <f>IF(SLEP[[#This Row],[Termino]]=0,DATE(1992,10,11),SLEP[[#This Row],[Termino]]-SLEP[[#This Row],[Días de vigencia]])</f>
        <v>45617</v>
      </c>
      <c r="AF387" s="1">
        <f>IF(SLEP[[#This Row],[Días restantes]]&lt;1,DATE(1992,10,11),DATE(2025,8,8)+SLEP[[#This Row],[Días restantes]])</f>
        <v>45941</v>
      </c>
      <c r="AG387">
        <f ca="1">IF(SLEP[[#This Row],[Termino]]=0,0,SLEP[[#This Row],[Termino]]-TODAY())</f>
        <v>-18</v>
      </c>
      <c r="AH387" s="7" t="str">
        <f ca="1">IF(SLEP[[#This Row],[Dias]]&gt;0,"Vigente","Vencido")</f>
        <v>Vencido</v>
      </c>
      <c r="AI387" t="str">
        <f>_xlfn.XLOOKUP(SLEP[[#This Row],[Source.Name]],Tabla3[Nombre archivo],Tabla3[BASESLEP],"N/A",0,1)</f>
        <v>Aysén</v>
      </c>
      <c r="AJ387" t="s">
        <v>2022</v>
      </c>
    </row>
    <row r="388" spans="1:36" x14ac:dyDescent="0.3">
      <c r="A388" t="s">
        <v>1658</v>
      </c>
      <c r="B388" t="s">
        <v>1788</v>
      </c>
      <c r="C388" t="s">
        <v>1789</v>
      </c>
      <c r="D388" t="s">
        <v>1790</v>
      </c>
      <c r="E388" t="s">
        <v>1791</v>
      </c>
      <c r="F388" t="s">
        <v>1792</v>
      </c>
      <c r="G388" t="s">
        <v>44</v>
      </c>
      <c r="H388" t="s">
        <v>45</v>
      </c>
      <c r="I388" t="s">
        <v>207</v>
      </c>
      <c r="J388" t="s">
        <v>1663</v>
      </c>
      <c r="K388" t="s">
        <v>48</v>
      </c>
      <c r="L388" s="3">
        <v>256000000</v>
      </c>
      <c r="M388" s="4">
        <v>229570046</v>
      </c>
      <c r="N388" s="4">
        <v>26429954</v>
      </c>
      <c r="O388" t="s">
        <v>1793</v>
      </c>
      <c r="P388" t="s">
        <v>427</v>
      </c>
      <c r="Q388" t="s">
        <v>51</v>
      </c>
      <c r="R388">
        <v>60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261</v>
      </c>
      <c r="Y388">
        <v>-1</v>
      </c>
      <c r="Z388" t="s">
        <v>52</v>
      </c>
      <c r="AA388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256000000</v>
      </c>
      <c r="AB388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229570046</v>
      </c>
      <c r="AC388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26429954</v>
      </c>
      <c r="AD388" s="5">
        <f>VALUE(FIXED((SLEP[[#This Row],[EjecutadoCLP]]/SLEP[[#This Row],[MontoCLP]]),4,TRUE))</f>
        <v>0.89680000000000004</v>
      </c>
      <c r="AE388" s="1">
        <f>IF(SLEP[[#This Row],[Termino]]=0,DATE(1992,10,11),SLEP[[#This Row],[Termino]]-SLEP[[#This Row],[Días de vigencia]])</f>
        <v>33627</v>
      </c>
      <c r="AF388" s="1">
        <f>IF(SLEP[[#This Row],[Días restantes]]&lt;1,DATE(1992,10,11),DATE(2025,8,8)+SLEP[[#This Row],[Días restantes]])</f>
        <v>33888</v>
      </c>
      <c r="AG388">
        <f ca="1">IF(SLEP[[#This Row],[Termino]]=0,0,SLEP[[#This Row],[Termino]]-TODAY())</f>
        <v>-12071</v>
      </c>
      <c r="AH388" s="7" t="str">
        <f ca="1">IF(SLEP[[#This Row],[Dias]]&gt;0,"Vigente","Vencido")</f>
        <v>Vencido</v>
      </c>
      <c r="AI388" t="str">
        <f>_xlfn.XLOOKUP(SLEP[[#This Row],[Source.Name]],Tabla3[Nombre archivo],Tabla3[BASESLEP],"N/A",0,1)</f>
        <v>Aysén</v>
      </c>
      <c r="AJ388" t="s">
        <v>2029</v>
      </c>
    </row>
    <row r="389" spans="1:36" x14ac:dyDescent="0.3">
      <c r="A389" t="s">
        <v>1658</v>
      </c>
      <c r="B389" t="s">
        <v>1795</v>
      </c>
      <c r="C389" t="s">
        <v>1796</v>
      </c>
      <c r="D389" t="s">
        <v>1797</v>
      </c>
      <c r="E389" t="s">
        <v>1798</v>
      </c>
      <c r="F389" t="s">
        <v>1799</v>
      </c>
      <c r="G389" t="s">
        <v>44</v>
      </c>
      <c r="H389" t="s">
        <v>45</v>
      </c>
      <c r="I389" t="s">
        <v>60</v>
      </c>
      <c r="J389" t="s">
        <v>1663</v>
      </c>
      <c r="K389" t="s">
        <v>48</v>
      </c>
      <c r="L389" s="3">
        <v>284200000</v>
      </c>
      <c r="M389" s="4">
        <v>341448363</v>
      </c>
      <c r="N389" s="4">
        <v>-57248363</v>
      </c>
      <c r="O389" t="s">
        <v>526</v>
      </c>
      <c r="P389" t="s">
        <v>139</v>
      </c>
      <c r="Q389" t="s">
        <v>51</v>
      </c>
      <c r="R389">
        <v>3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150</v>
      </c>
      <c r="Y389">
        <v>-1</v>
      </c>
      <c r="Z389" t="s">
        <v>52</v>
      </c>
      <c r="AA389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284200000</v>
      </c>
      <c r="AB389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341448363</v>
      </c>
      <c r="AC389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-57248363</v>
      </c>
      <c r="AD389" s="5">
        <f>VALUE(FIXED((SLEP[[#This Row],[EjecutadoCLP]]/SLEP[[#This Row],[MontoCLP]]),4,TRUE))</f>
        <v>1.2014</v>
      </c>
      <c r="AE389" s="1">
        <f>IF(SLEP[[#This Row],[Termino]]=0,DATE(1992,10,11),SLEP[[#This Row],[Termino]]-SLEP[[#This Row],[Días de vigencia]])</f>
        <v>33738</v>
      </c>
      <c r="AF389" s="1">
        <f>IF(SLEP[[#This Row],[Días restantes]]&lt;1,DATE(1992,10,11),DATE(2025,8,8)+SLEP[[#This Row],[Días restantes]])</f>
        <v>33888</v>
      </c>
      <c r="AG389">
        <f ca="1">IF(SLEP[[#This Row],[Termino]]=0,0,SLEP[[#This Row],[Termino]]-TODAY())</f>
        <v>-12071</v>
      </c>
      <c r="AH389" s="7" t="str">
        <f ca="1">IF(SLEP[[#This Row],[Dias]]&gt;0,"Vigente","Vencido")</f>
        <v>Vencido</v>
      </c>
      <c r="AI389" t="str">
        <f>_xlfn.XLOOKUP(SLEP[[#This Row],[Source.Name]],Tabla3[Nombre archivo],Tabla3[BASESLEP],"N/A",0,1)</f>
        <v>Aysén</v>
      </c>
      <c r="AJ389" t="s">
        <v>2035</v>
      </c>
    </row>
    <row r="390" spans="1:36" x14ac:dyDescent="0.3">
      <c r="A390" t="s">
        <v>1658</v>
      </c>
      <c r="B390" t="s">
        <v>1801</v>
      </c>
      <c r="C390" t="s">
        <v>1802</v>
      </c>
      <c r="D390" t="s">
        <v>1803</v>
      </c>
      <c r="E390" t="s">
        <v>1804</v>
      </c>
      <c r="F390" t="s">
        <v>1805</v>
      </c>
      <c r="G390" t="s">
        <v>44</v>
      </c>
      <c r="H390" t="s">
        <v>45</v>
      </c>
      <c r="I390" t="s">
        <v>60</v>
      </c>
      <c r="J390" t="s">
        <v>1663</v>
      </c>
      <c r="K390" t="s">
        <v>48</v>
      </c>
      <c r="L390" s="3">
        <v>357146984</v>
      </c>
      <c r="M390" s="4">
        <v>379427844</v>
      </c>
      <c r="N390" s="4">
        <v>-22280860</v>
      </c>
      <c r="O390" t="s">
        <v>538</v>
      </c>
      <c r="P390" t="s">
        <v>1806</v>
      </c>
      <c r="Q390" t="s">
        <v>51</v>
      </c>
      <c r="R390">
        <v>6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157</v>
      </c>
      <c r="Y390">
        <v>-1</v>
      </c>
      <c r="Z390" t="s">
        <v>52</v>
      </c>
      <c r="AA390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357146984</v>
      </c>
      <c r="AB390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379427844</v>
      </c>
      <c r="AC390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-22280860</v>
      </c>
      <c r="AD390" s="5">
        <f>VALUE(FIXED((SLEP[[#This Row],[EjecutadoCLP]]/SLEP[[#This Row],[MontoCLP]]),4,TRUE))</f>
        <v>1.0624</v>
      </c>
      <c r="AE390" s="1">
        <f>IF(SLEP[[#This Row],[Termino]]=0,DATE(1992,10,11),SLEP[[#This Row],[Termino]]-SLEP[[#This Row],[Días de vigencia]])</f>
        <v>33731</v>
      </c>
      <c r="AF390" s="1">
        <f>IF(SLEP[[#This Row],[Días restantes]]&lt;1,DATE(1992,10,11),DATE(2025,8,8)+SLEP[[#This Row],[Días restantes]])</f>
        <v>33888</v>
      </c>
      <c r="AG390">
        <f ca="1">IF(SLEP[[#This Row],[Termino]]=0,0,SLEP[[#This Row],[Termino]]-TODAY())</f>
        <v>-12071</v>
      </c>
      <c r="AH390" s="7" t="str">
        <f ca="1">IF(SLEP[[#This Row],[Dias]]&gt;0,"Vigente","Vencido")</f>
        <v>Vencido</v>
      </c>
      <c r="AI390" t="str">
        <f>_xlfn.XLOOKUP(SLEP[[#This Row],[Source.Name]],Tabla3[Nombre archivo],Tabla3[BASESLEP],"N/A",0,1)</f>
        <v>Aysén</v>
      </c>
      <c r="AJ390" t="s">
        <v>2041</v>
      </c>
    </row>
    <row r="391" spans="1:36" x14ac:dyDescent="0.3">
      <c r="A391" t="s">
        <v>1658</v>
      </c>
      <c r="B391" t="s">
        <v>1808</v>
      </c>
      <c r="C391" t="s">
        <v>1809</v>
      </c>
      <c r="D391" t="s">
        <v>1810</v>
      </c>
      <c r="E391" t="s">
        <v>1811</v>
      </c>
      <c r="F391" t="s">
        <v>1812</v>
      </c>
      <c r="G391" t="s">
        <v>44</v>
      </c>
      <c r="H391" t="s">
        <v>45</v>
      </c>
      <c r="I391" t="s">
        <v>60</v>
      </c>
      <c r="J391" t="s">
        <v>1663</v>
      </c>
      <c r="K391" t="s">
        <v>48</v>
      </c>
      <c r="L391" s="3">
        <v>60768000</v>
      </c>
      <c r="M391" s="4">
        <v>22095911</v>
      </c>
      <c r="N391" s="4">
        <v>38672089</v>
      </c>
      <c r="O391" t="s">
        <v>485</v>
      </c>
      <c r="P391" t="s">
        <v>1813</v>
      </c>
      <c r="Q391" t="s">
        <v>64</v>
      </c>
      <c r="R391">
        <v>15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1095</v>
      </c>
      <c r="Y391">
        <v>706</v>
      </c>
      <c r="Z391" t="s">
        <v>65</v>
      </c>
      <c r="AA391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60768000</v>
      </c>
      <c r="AB391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22095911</v>
      </c>
      <c r="AC391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38672089</v>
      </c>
      <c r="AD391" s="5">
        <f>VALUE(FIXED((SLEP[[#This Row],[EjecutadoCLP]]/SLEP[[#This Row],[MontoCLP]]),4,TRUE))</f>
        <v>0.36359999999999998</v>
      </c>
      <c r="AE391" s="1">
        <f>IF(SLEP[[#This Row],[Termino]]=0,DATE(1992,10,11),SLEP[[#This Row],[Termino]]-SLEP[[#This Row],[Días de vigencia]])</f>
        <v>45488</v>
      </c>
      <c r="AF391" s="1">
        <f>IF(SLEP[[#This Row],[Días restantes]]&lt;1,DATE(1992,10,11),DATE(2025,8,8)+SLEP[[#This Row],[Días restantes]])</f>
        <v>46583</v>
      </c>
      <c r="AG391">
        <f ca="1">IF(SLEP[[#This Row],[Termino]]=0,0,SLEP[[#This Row],[Termino]]-TODAY())</f>
        <v>624</v>
      </c>
      <c r="AH391" s="7" t="str">
        <f ca="1">IF(SLEP[[#This Row],[Dias]]&gt;0,"Vigente","Vencido")</f>
        <v>Vigente</v>
      </c>
      <c r="AI391" t="str">
        <f>_xlfn.XLOOKUP(SLEP[[#This Row],[Source.Name]],Tabla3[Nombre archivo],Tabla3[BASESLEP],"N/A",0,1)</f>
        <v>Aysén</v>
      </c>
      <c r="AJ391" t="s">
        <v>2047</v>
      </c>
    </row>
    <row r="392" spans="1:36" x14ac:dyDescent="0.3">
      <c r="A392" t="s">
        <v>1658</v>
      </c>
      <c r="B392" t="s">
        <v>1815</v>
      </c>
      <c r="C392" t="s">
        <v>1816</v>
      </c>
      <c r="D392" t="s">
        <v>1817</v>
      </c>
      <c r="E392" t="s">
        <v>1690</v>
      </c>
      <c r="F392" t="s">
        <v>1691</v>
      </c>
      <c r="G392" t="s">
        <v>74</v>
      </c>
      <c r="H392" t="s">
        <v>45</v>
      </c>
      <c r="I392" t="s">
        <v>60</v>
      </c>
      <c r="J392" t="s">
        <v>1663</v>
      </c>
      <c r="K392" t="s">
        <v>48</v>
      </c>
      <c r="L392" s="3">
        <v>33511590</v>
      </c>
      <c r="M392" s="4">
        <v>33511590</v>
      </c>
      <c r="N392" s="4">
        <v>0</v>
      </c>
      <c r="O392" t="s">
        <v>507</v>
      </c>
      <c r="P392" t="s">
        <v>513</v>
      </c>
      <c r="Q392" t="s">
        <v>51</v>
      </c>
      <c r="R392">
        <v>6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144</v>
      </c>
      <c r="Y392">
        <v>-1</v>
      </c>
      <c r="Z392" t="s">
        <v>52</v>
      </c>
      <c r="AA392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33511590</v>
      </c>
      <c r="AB392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33511590</v>
      </c>
      <c r="AC392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0</v>
      </c>
      <c r="AD392" s="5">
        <f>VALUE(FIXED((SLEP[[#This Row],[EjecutadoCLP]]/SLEP[[#This Row],[MontoCLP]]),4,TRUE))</f>
        <v>1</v>
      </c>
      <c r="AE392" s="1">
        <f>IF(SLEP[[#This Row],[Termino]]=0,DATE(1992,10,11),SLEP[[#This Row],[Termino]]-SLEP[[#This Row],[Días de vigencia]])</f>
        <v>33744</v>
      </c>
      <c r="AF392" s="1">
        <f>IF(SLEP[[#This Row],[Días restantes]]&lt;1,DATE(1992,10,11),DATE(2025,8,8)+SLEP[[#This Row],[Días restantes]])</f>
        <v>33888</v>
      </c>
      <c r="AG392">
        <f ca="1">IF(SLEP[[#This Row],[Termino]]=0,0,SLEP[[#This Row],[Termino]]-TODAY())</f>
        <v>-12071</v>
      </c>
      <c r="AH392" s="7" t="str">
        <f ca="1">IF(SLEP[[#This Row],[Dias]]&gt;0,"Vigente","Vencido")</f>
        <v>Vencido</v>
      </c>
      <c r="AI392" t="str">
        <f>_xlfn.XLOOKUP(SLEP[[#This Row],[Source.Name]],Tabla3[Nombre archivo],Tabla3[BASESLEP],"N/A",0,1)</f>
        <v>Aysén</v>
      </c>
      <c r="AJ392" t="s">
        <v>2051</v>
      </c>
    </row>
    <row r="393" spans="1:36" x14ac:dyDescent="0.3">
      <c r="A393" t="s">
        <v>1658</v>
      </c>
      <c r="B393" t="s">
        <v>8330</v>
      </c>
      <c r="C393" t="s">
        <v>8331</v>
      </c>
      <c r="D393" t="s">
        <v>8332</v>
      </c>
      <c r="E393" t="s">
        <v>8333</v>
      </c>
      <c r="F393" t="s">
        <v>8334</v>
      </c>
      <c r="G393" t="s">
        <v>44</v>
      </c>
      <c r="H393" t="s">
        <v>45</v>
      </c>
      <c r="I393" t="s">
        <v>222</v>
      </c>
      <c r="J393" t="s">
        <v>1663</v>
      </c>
      <c r="K393" t="s">
        <v>48</v>
      </c>
      <c r="L393" s="3">
        <v>12000000</v>
      </c>
      <c r="M393" s="4">
        <v>8000000</v>
      </c>
      <c r="N393" s="4">
        <v>4000000</v>
      </c>
      <c r="O393" t="s">
        <v>255</v>
      </c>
      <c r="P393" t="s">
        <v>98</v>
      </c>
      <c r="Q393" t="s">
        <v>64</v>
      </c>
      <c r="R393">
        <v>3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729</v>
      </c>
      <c r="Y393">
        <v>276</v>
      </c>
      <c r="Z393" t="s">
        <v>65</v>
      </c>
      <c r="AA393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12000000</v>
      </c>
      <c r="AB393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8000000</v>
      </c>
      <c r="AC393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4000000</v>
      </c>
      <c r="AD393" s="5">
        <f>VALUE(FIXED((SLEP[[#This Row],[EjecutadoCLP]]/SLEP[[#This Row],[MontoCLP]]),4,TRUE))</f>
        <v>0.66669999999999996</v>
      </c>
      <c r="AE393" s="1">
        <f>IF(SLEP[[#This Row],[Termino]]=0,DATE(1992,10,11),SLEP[[#This Row],[Termino]]-SLEP[[#This Row],[Días de vigencia]])</f>
        <v>45424</v>
      </c>
      <c r="AF393" s="1">
        <f>IF(SLEP[[#This Row],[Días restantes]]&lt;1,DATE(1992,10,11),DATE(2025,8,8)+SLEP[[#This Row],[Días restantes]])</f>
        <v>46153</v>
      </c>
      <c r="AG393">
        <f ca="1">IF(SLEP[[#This Row],[Termino]]=0,0,SLEP[[#This Row],[Termino]]-TODAY())</f>
        <v>194</v>
      </c>
      <c r="AH393" s="7" t="str">
        <f ca="1">IF(SLEP[[#This Row],[Dias]]&gt;0,"Vigente","Vencido")</f>
        <v>Vigente</v>
      </c>
      <c r="AI393" t="str">
        <f>_xlfn.XLOOKUP(SLEP[[#This Row],[Source.Name]],Tabla3[Nombre archivo],Tabla3[BASESLEP],"N/A",0,1)</f>
        <v>Aysén</v>
      </c>
      <c r="AJ393" t="s">
        <v>2058</v>
      </c>
    </row>
    <row r="394" spans="1:36" x14ac:dyDescent="0.3">
      <c r="A394" t="s">
        <v>1658</v>
      </c>
      <c r="B394" t="s">
        <v>1819</v>
      </c>
      <c r="C394" t="s">
        <v>1820</v>
      </c>
      <c r="D394" t="s">
        <v>1821</v>
      </c>
      <c r="E394" t="s">
        <v>1822</v>
      </c>
      <c r="F394" t="s">
        <v>1823</v>
      </c>
      <c r="G394" t="s">
        <v>44</v>
      </c>
      <c r="H394" t="s">
        <v>45</v>
      </c>
      <c r="I394" t="s">
        <v>207</v>
      </c>
      <c r="J394" t="s">
        <v>1663</v>
      </c>
      <c r="K394" t="s">
        <v>48</v>
      </c>
      <c r="L394" s="3">
        <v>106875000</v>
      </c>
      <c r="M394" s="4">
        <v>72820598</v>
      </c>
      <c r="N394" s="4">
        <v>34054402</v>
      </c>
      <c r="O394" t="s">
        <v>545</v>
      </c>
      <c r="P394" t="s">
        <v>1459</v>
      </c>
      <c r="Q394" t="s">
        <v>51</v>
      </c>
      <c r="R394">
        <v>7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335</v>
      </c>
      <c r="Y394">
        <v>-1</v>
      </c>
      <c r="Z394" t="s">
        <v>52</v>
      </c>
      <c r="AA394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106875000</v>
      </c>
      <c r="AB394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72820598</v>
      </c>
      <c r="AC394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34054402</v>
      </c>
      <c r="AD394" s="5">
        <f>VALUE(FIXED((SLEP[[#This Row],[EjecutadoCLP]]/SLEP[[#This Row],[MontoCLP]]),4,TRUE))</f>
        <v>0.68140000000000001</v>
      </c>
      <c r="AE394" s="1">
        <f>IF(SLEP[[#This Row],[Termino]]=0,DATE(1992,10,11),SLEP[[#This Row],[Termino]]-SLEP[[#This Row],[Días de vigencia]])</f>
        <v>33553</v>
      </c>
      <c r="AF394" s="1">
        <f>IF(SLEP[[#This Row],[Días restantes]]&lt;1,DATE(1992,10,11),DATE(2025,8,8)+SLEP[[#This Row],[Días restantes]])</f>
        <v>33888</v>
      </c>
      <c r="AG394">
        <f ca="1">IF(SLEP[[#This Row],[Termino]]=0,0,SLEP[[#This Row],[Termino]]-TODAY())</f>
        <v>-12071</v>
      </c>
      <c r="AH394" s="7" t="str">
        <f ca="1">IF(SLEP[[#This Row],[Dias]]&gt;0,"Vigente","Vencido")</f>
        <v>Vencido</v>
      </c>
      <c r="AI394" t="str">
        <f>_xlfn.XLOOKUP(SLEP[[#This Row],[Source.Name]],Tabla3[Nombre archivo],Tabla3[BASESLEP],"N/A",0,1)</f>
        <v>Aysén</v>
      </c>
      <c r="AJ394" t="s">
        <v>2065</v>
      </c>
    </row>
    <row r="395" spans="1:36" x14ac:dyDescent="0.3">
      <c r="A395" t="s">
        <v>1658</v>
      </c>
      <c r="B395" t="s">
        <v>1825</v>
      </c>
      <c r="C395" t="s">
        <v>1826</v>
      </c>
      <c r="D395" t="s">
        <v>1827</v>
      </c>
      <c r="E395" t="s">
        <v>1828</v>
      </c>
      <c r="F395" t="s">
        <v>1829</v>
      </c>
      <c r="G395" t="s">
        <v>44</v>
      </c>
      <c r="H395" t="s">
        <v>178</v>
      </c>
      <c r="I395" t="s">
        <v>207</v>
      </c>
      <c r="J395" t="s">
        <v>1663</v>
      </c>
      <c r="K395" t="s">
        <v>48</v>
      </c>
      <c r="L395" s="3">
        <v>164336242</v>
      </c>
      <c r="M395" s="4">
        <v>36394158</v>
      </c>
      <c r="N395" s="4">
        <v>127942084</v>
      </c>
      <c r="O395" t="s">
        <v>552</v>
      </c>
      <c r="P395" t="s">
        <v>513</v>
      </c>
      <c r="Q395" t="s">
        <v>51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160</v>
      </c>
      <c r="Y395">
        <v>-1</v>
      </c>
      <c r="Z395" t="s">
        <v>52</v>
      </c>
      <c r="AA395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164336242</v>
      </c>
      <c r="AB395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36394158</v>
      </c>
      <c r="AC395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127942084</v>
      </c>
      <c r="AD395" s="5">
        <f>VALUE(FIXED((SLEP[[#This Row],[EjecutadoCLP]]/SLEP[[#This Row],[MontoCLP]]),4,TRUE))</f>
        <v>0.2215</v>
      </c>
      <c r="AE395" s="1">
        <f>IF(SLEP[[#This Row],[Termino]]=0,DATE(1992,10,11),SLEP[[#This Row],[Termino]]-SLEP[[#This Row],[Días de vigencia]])</f>
        <v>33728</v>
      </c>
      <c r="AF395" s="1">
        <f>IF(SLEP[[#This Row],[Días restantes]]&lt;1,DATE(1992,10,11),DATE(2025,8,8)+SLEP[[#This Row],[Días restantes]])</f>
        <v>33888</v>
      </c>
      <c r="AG395">
        <f ca="1">IF(SLEP[[#This Row],[Termino]]=0,0,SLEP[[#This Row],[Termino]]-TODAY())</f>
        <v>-12071</v>
      </c>
      <c r="AH395" s="7" t="str">
        <f ca="1">IF(SLEP[[#This Row],[Dias]]&gt;0,"Vigente","Vencido")</f>
        <v>Vencido</v>
      </c>
      <c r="AI395" t="str">
        <f>_xlfn.XLOOKUP(SLEP[[#This Row],[Source.Name]],Tabla3[Nombre archivo],Tabla3[BASESLEP],"N/A",0,1)</f>
        <v>Aysén</v>
      </c>
      <c r="AJ395" t="s">
        <v>2071</v>
      </c>
    </row>
    <row r="396" spans="1:36" x14ac:dyDescent="0.3">
      <c r="A396" t="s">
        <v>1658</v>
      </c>
      <c r="B396" t="s">
        <v>1831</v>
      </c>
      <c r="C396" t="s">
        <v>1832</v>
      </c>
      <c r="D396" t="s">
        <v>1833</v>
      </c>
      <c r="E396" t="s">
        <v>1834</v>
      </c>
      <c r="F396" t="s">
        <v>1835</v>
      </c>
      <c r="G396" t="s">
        <v>44</v>
      </c>
      <c r="H396" t="s">
        <v>45</v>
      </c>
      <c r="I396" t="s">
        <v>60</v>
      </c>
      <c r="J396" t="s">
        <v>1663</v>
      </c>
      <c r="K396" t="s">
        <v>48</v>
      </c>
      <c r="L396" s="3">
        <v>10920000</v>
      </c>
      <c r="M396" s="4">
        <v>9380000</v>
      </c>
      <c r="N396" s="4">
        <v>1540000</v>
      </c>
      <c r="O396" t="s">
        <v>507</v>
      </c>
      <c r="P396" t="s">
        <v>493</v>
      </c>
      <c r="Q396" t="s">
        <v>51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122</v>
      </c>
      <c r="Y396">
        <v>-2</v>
      </c>
      <c r="Z396" t="s">
        <v>52</v>
      </c>
      <c r="AA396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10920000</v>
      </c>
      <c r="AB396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9380000</v>
      </c>
      <c r="AC396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1540000</v>
      </c>
      <c r="AD396" s="5">
        <f>VALUE(FIXED((SLEP[[#This Row],[EjecutadoCLP]]/SLEP[[#This Row],[MontoCLP]]),4,TRUE))</f>
        <v>0.85899999999999999</v>
      </c>
      <c r="AE396" s="1">
        <f>IF(SLEP[[#This Row],[Termino]]=0,DATE(1992,10,11),SLEP[[#This Row],[Termino]]-SLEP[[#This Row],[Días de vigencia]])</f>
        <v>33766</v>
      </c>
      <c r="AF396" s="1">
        <f>IF(SLEP[[#This Row],[Días restantes]]&lt;1,DATE(1992,10,11),DATE(2025,8,8)+SLEP[[#This Row],[Días restantes]])</f>
        <v>33888</v>
      </c>
      <c r="AG396">
        <f ca="1">IF(SLEP[[#This Row],[Termino]]=0,0,SLEP[[#This Row],[Termino]]-TODAY())</f>
        <v>-12071</v>
      </c>
      <c r="AH396" s="7" t="str">
        <f ca="1">IF(SLEP[[#This Row],[Dias]]&gt;0,"Vigente","Vencido")</f>
        <v>Vencido</v>
      </c>
      <c r="AI396" t="str">
        <f>_xlfn.XLOOKUP(SLEP[[#This Row],[Source.Name]],Tabla3[Nombre archivo],Tabla3[BASESLEP],"N/A",0,1)</f>
        <v>Aysén</v>
      </c>
      <c r="AJ396" t="s">
        <v>2077</v>
      </c>
    </row>
    <row r="397" spans="1:36" x14ac:dyDescent="0.3">
      <c r="A397" t="s">
        <v>1658</v>
      </c>
      <c r="B397" t="s">
        <v>1837</v>
      </c>
      <c r="C397" t="s">
        <v>1838</v>
      </c>
      <c r="D397" t="s">
        <v>1839</v>
      </c>
      <c r="E397" t="s">
        <v>382</v>
      </c>
      <c r="F397" t="s">
        <v>383</v>
      </c>
      <c r="G397" t="s">
        <v>74</v>
      </c>
      <c r="H397" t="s">
        <v>178</v>
      </c>
      <c r="I397" t="s">
        <v>533</v>
      </c>
      <c r="J397" t="s">
        <v>1663</v>
      </c>
      <c r="K397" t="s">
        <v>48</v>
      </c>
      <c r="L397" s="3">
        <v>90921736</v>
      </c>
      <c r="M397" s="4">
        <v>90921736</v>
      </c>
      <c r="N397" s="4">
        <v>0</v>
      </c>
      <c r="O397" t="s">
        <v>566</v>
      </c>
      <c r="P397" t="s">
        <v>538</v>
      </c>
      <c r="Q397" t="s">
        <v>51</v>
      </c>
      <c r="R397">
        <v>1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35</v>
      </c>
      <c r="Y397">
        <v>-1</v>
      </c>
      <c r="Z397" t="s">
        <v>52</v>
      </c>
      <c r="AA397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90921736</v>
      </c>
      <c r="AB397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90921736</v>
      </c>
      <c r="AC397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0</v>
      </c>
      <c r="AD397" s="5">
        <f>VALUE(FIXED((SLEP[[#This Row],[EjecutadoCLP]]/SLEP[[#This Row],[MontoCLP]]),4,TRUE))</f>
        <v>1</v>
      </c>
      <c r="AE397" s="1">
        <f>IF(SLEP[[#This Row],[Termino]]=0,DATE(1992,10,11),SLEP[[#This Row],[Termino]]-SLEP[[#This Row],[Días de vigencia]])</f>
        <v>33853</v>
      </c>
      <c r="AF397" s="1">
        <f>IF(SLEP[[#This Row],[Días restantes]]&lt;1,DATE(1992,10,11),DATE(2025,8,8)+SLEP[[#This Row],[Días restantes]])</f>
        <v>33888</v>
      </c>
      <c r="AG397">
        <f ca="1">IF(SLEP[[#This Row],[Termino]]=0,0,SLEP[[#This Row],[Termino]]-TODAY())</f>
        <v>-12071</v>
      </c>
      <c r="AH397" s="7" t="str">
        <f ca="1">IF(SLEP[[#This Row],[Dias]]&gt;0,"Vigente","Vencido")</f>
        <v>Vencido</v>
      </c>
      <c r="AI397" t="str">
        <f>_xlfn.XLOOKUP(SLEP[[#This Row],[Source.Name]],Tabla3[Nombre archivo],Tabla3[BASESLEP],"N/A",0,1)</f>
        <v>Aysén</v>
      </c>
      <c r="AJ397" t="s">
        <v>2084</v>
      </c>
    </row>
    <row r="398" spans="1:36" x14ac:dyDescent="0.3">
      <c r="A398" t="s">
        <v>1658</v>
      </c>
      <c r="B398" t="s">
        <v>1841</v>
      </c>
      <c r="C398" t="s">
        <v>8335</v>
      </c>
      <c r="D398" t="s">
        <v>1842</v>
      </c>
      <c r="E398" t="s">
        <v>1843</v>
      </c>
      <c r="F398" t="s">
        <v>1844</v>
      </c>
      <c r="G398" t="s">
        <v>44</v>
      </c>
      <c r="H398" t="s">
        <v>45</v>
      </c>
      <c r="I398" t="s">
        <v>188</v>
      </c>
      <c r="J398" t="s">
        <v>1663</v>
      </c>
      <c r="K398" t="s">
        <v>48</v>
      </c>
      <c r="L398" s="3">
        <v>485900000</v>
      </c>
      <c r="M398" s="4">
        <v>87737664</v>
      </c>
      <c r="N398" s="4">
        <v>398162336</v>
      </c>
      <c r="O398" t="s">
        <v>538</v>
      </c>
      <c r="P398" t="s">
        <v>1845</v>
      </c>
      <c r="Q398" t="s">
        <v>64</v>
      </c>
      <c r="R398">
        <v>4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730</v>
      </c>
      <c r="Y398">
        <v>137</v>
      </c>
      <c r="Z398" t="s">
        <v>65</v>
      </c>
      <c r="AA398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485900000</v>
      </c>
      <c r="AB398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87737664</v>
      </c>
      <c r="AC398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398162336</v>
      </c>
      <c r="AD398" s="5">
        <f>VALUE(FIXED((SLEP[[#This Row],[EjecutadoCLP]]/SLEP[[#This Row],[MontoCLP]]),4,TRUE))</f>
        <v>0.18060000000000001</v>
      </c>
      <c r="AE398" s="1">
        <f>IF(SLEP[[#This Row],[Termino]]=0,DATE(1992,10,11),SLEP[[#This Row],[Termino]]-SLEP[[#This Row],[Días de vigencia]])</f>
        <v>45284</v>
      </c>
      <c r="AF398" s="1">
        <f>IF(SLEP[[#This Row],[Días restantes]]&lt;1,DATE(1992,10,11),DATE(2025,8,8)+SLEP[[#This Row],[Días restantes]])</f>
        <v>46014</v>
      </c>
      <c r="AG398">
        <f ca="1">IF(SLEP[[#This Row],[Termino]]=0,0,SLEP[[#This Row],[Termino]]-TODAY())</f>
        <v>55</v>
      </c>
      <c r="AH398" s="7" t="str">
        <f ca="1">IF(SLEP[[#This Row],[Dias]]&gt;0,"Vigente","Vencido")</f>
        <v>Vigente</v>
      </c>
      <c r="AI398" t="str">
        <f>_xlfn.XLOOKUP(SLEP[[#This Row],[Source.Name]],Tabla3[Nombre archivo],Tabla3[BASESLEP],"N/A",0,1)</f>
        <v>Aysén</v>
      </c>
      <c r="AJ398" t="s">
        <v>2089</v>
      </c>
    </row>
    <row r="399" spans="1:36" x14ac:dyDescent="0.3">
      <c r="A399" t="s">
        <v>1658</v>
      </c>
      <c r="B399" t="s">
        <v>1847</v>
      </c>
      <c r="C399" t="s">
        <v>1848</v>
      </c>
      <c r="D399" t="s">
        <v>1849</v>
      </c>
      <c r="E399" t="s">
        <v>1850</v>
      </c>
      <c r="F399" t="s">
        <v>1851</v>
      </c>
      <c r="G399" t="s">
        <v>44</v>
      </c>
      <c r="H399" t="s">
        <v>45</v>
      </c>
      <c r="I399" t="s">
        <v>60</v>
      </c>
      <c r="J399" t="s">
        <v>1663</v>
      </c>
      <c r="K399" t="s">
        <v>48</v>
      </c>
      <c r="L399" s="3">
        <v>8142576</v>
      </c>
      <c r="M399" s="4">
        <v>7124754</v>
      </c>
      <c r="N399" s="4">
        <v>1017822</v>
      </c>
      <c r="O399" t="s">
        <v>746</v>
      </c>
      <c r="P399" t="s">
        <v>1852</v>
      </c>
      <c r="Q399" t="s">
        <v>64</v>
      </c>
      <c r="R399">
        <v>7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730</v>
      </c>
      <c r="Y399">
        <v>135</v>
      </c>
      <c r="Z399" t="s">
        <v>65</v>
      </c>
      <c r="AA399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8142576</v>
      </c>
      <c r="AB399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7124754</v>
      </c>
      <c r="AC399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1017822</v>
      </c>
      <c r="AD399" s="5">
        <f>VALUE(FIXED((SLEP[[#This Row],[EjecutadoCLP]]/SLEP[[#This Row],[MontoCLP]]),4,TRUE))</f>
        <v>0.875</v>
      </c>
      <c r="AE399" s="1">
        <f>IF(SLEP[[#This Row],[Termino]]=0,DATE(1992,10,11),SLEP[[#This Row],[Termino]]-SLEP[[#This Row],[Días de vigencia]])</f>
        <v>45282</v>
      </c>
      <c r="AF399" s="1">
        <f>IF(SLEP[[#This Row],[Días restantes]]&lt;1,DATE(1992,10,11),DATE(2025,8,8)+SLEP[[#This Row],[Días restantes]])</f>
        <v>46012</v>
      </c>
      <c r="AG399">
        <f ca="1">IF(SLEP[[#This Row],[Termino]]=0,0,SLEP[[#This Row],[Termino]]-TODAY())</f>
        <v>53</v>
      </c>
      <c r="AH399" s="7" t="str">
        <f ca="1">IF(SLEP[[#This Row],[Dias]]&gt;0,"Vigente","Vencido")</f>
        <v>Vigente</v>
      </c>
      <c r="AI399" t="str">
        <f>_xlfn.XLOOKUP(SLEP[[#This Row],[Source.Name]],Tabla3[Nombre archivo],Tabla3[BASESLEP],"N/A",0,1)</f>
        <v>Aysén</v>
      </c>
      <c r="AJ399" t="s">
        <v>2095</v>
      </c>
    </row>
    <row r="400" spans="1:36" x14ac:dyDescent="0.3">
      <c r="A400" t="s">
        <v>1658</v>
      </c>
      <c r="B400" t="s">
        <v>1854</v>
      </c>
      <c r="C400" t="s">
        <v>8336</v>
      </c>
      <c r="D400" t="s">
        <v>1855</v>
      </c>
      <c r="E400" t="s">
        <v>1856</v>
      </c>
      <c r="F400" t="s">
        <v>1857</v>
      </c>
      <c r="G400" t="s">
        <v>44</v>
      </c>
      <c r="H400" t="s">
        <v>45</v>
      </c>
      <c r="I400" t="s">
        <v>188</v>
      </c>
      <c r="J400" t="s">
        <v>1663</v>
      </c>
      <c r="K400" t="s">
        <v>48</v>
      </c>
      <c r="L400" s="3">
        <v>306424868</v>
      </c>
      <c r="M400" s="4">
        <v>219065747</v>
      </c>
      <c r="N400" s="4">
        <v>87359121</v>
      </c>
      <c r="O400" t="s">
        <v>499</v>
      </c>
      <c r="P400" t="s">
        <v>500</v>
      </c>
      <c r="Q400" t="s">
        <v>64</v>
      </c>
      <c r="R400">
        <v>4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730</v>
      </c>
      <c r="Y400">
        <v>134</v>
      </c>
      <c r="Z400" t="s">
        <v>65</v>
      </c>
      <c r="AA400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306424868</v>
      </c>
      <c r="AB400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219065747</v>
      </c>
      <c r="AC400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87359121</v>
      </c>
      <c r="AD400" s="5">
        <f>VALUE(FIXED((SLEP[[#This Row],[EjecutadoCLP]]/SLEP[[#This Row],[MontoCLP]]),4,TRUE))</f>
        <v>0.71489999999999998</v>
      </c>
      <c r="AE400" s="1">
        <f>IF(SLEP[[#This Row],[Termino]]=0,DATE(1992,10,11),SLEP[[#This Row],[Termino]]-SLEP[[#This Row],[Días de vigencia]])</f>
        <v>45281</v>
      </c>
      <c r="AF400" s="1">
        <f>IF(SLEP[[#This Row],[Días restantes]]&lt;1,DATE(1992,10,11),DATE(2025,8,8)+SLEP[[#This Row],[Días restantes]])</f>
        <v>46011</v>
      </c>
      <c r="AG400">
        <f ca="1">IF(SLEP[[#This Row],[Termino]]=0,0,SLEP[[#This Row],[Termino]]-TODAY())</f>
        <v>52</v>
      </c>
      <c r="AH400" s="7" t="str">
        <f ca="1">IF(SLEP[[#This Row],[Dias]]&gt;0,"Vigente","Vencido")</f>
        <v>Vigente</v>
      </c>
      <c r="AI400" t="str">
        <f>_xlfn.XLOOKUP(SLEP[[#This Row],[Source.Name]],Tabla3[Nombre archivo],Tabla3[BASESLEP],"N/A",0,1)</f>
        <v>Aysén</v>
      </c>
      <c r="AJ400" t="s">
        <v>2101</v>
      </c>
    </row>
    <row r="401" spans="1:36" x14ac:dyDescent="0.3">
      <c r="A401" t="s">
        <v>1658</v>
      </c>
      <c r="B401" t="s">
        <v>1859</v>
      </c>
      <c r="C401" t="s">
        <v>1860</v>
      </c>
      <c r="D401" t="s">
        <v>1861</v>
      </c>
      <c r="E401" t="s">
        <v>1834</v>
      </c>
      <c r="F401" t="s">
        <v>1835</v>
      </c>
      <c r="G401" t="s">
        <v>44</v>
      </c>
      <c r="H401" t="s">
        <v>45</v>
      </c>
      <c r="I401" t="s">
        <v>60</v>
      </c>
      <c r="J401" t="s">
        <v>1663</v>
      </c>
      <c r="K401" t="s">
        <v>48</v>
      </c>
      <c r="L401" s="3">
        <v>10920000</v>
      </c>
      <c r="M401" s="4">
        <v>10920000</v>
      </c>
      <c r="N401" s="4">
        <v>0</v>
      </c>
      <c r="O401" t="s">
        <v>493</v>
      </c>
      <c r="P401" t="s">
        <v>493</v>
      </c>
      <c r="Q401" t="s">
        <v>51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122</v>
      </c>
      <c r="Y401">
        <v>-24</v>
      </c>
      <c r="Z401" t="s">
        <v>52</v>
      </c>
      <c r="AA401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10920000</v>
      </c>
      <c r="AB401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10920000</v>
      </c>
      <c r="AC401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0</v>
      </c>
      <c r="AD401" s="5">
        <f>VALUE(FIXED((SLEP[[#This Row],[EjecutadoCLP]]/SLEP[[#This Row],[MontoCLP]]),4,TRUE))</f>
        <v>1</v>
      </c>
      <c r="AE401" s="1">
        <f>IF(SLEP[[#This Row],[Termino]]=0,DATE(1992,10,11),SLEP[[#This Row],[Termino]]-SLEP[[#This Row],[Días de vigencia]])</f>
        <v>33766</v>
      </c>
      <c r="AF401" s="1">
        <f>IF(SLEP[[#This Row],[Días restantes]]&lt;1,DATE(1992,10,11),DATE(2025,8,8)+SLEP[[#This Row],[Días restantes]])</f>
        <v>33888</v>
      </c>
      <c r="AG401">
        <f ca="1">IF(SLEP[[#This Row],[Termino]]=0,0,SLEP[[#This Row],[Termino]]-TODAY())</f>
        <v>-12071</v>
      </c>
      <c r="AH401" s="7" t="str">
        <f ca="1">IF(SLEP[[#This Row],[Dias]]&gt;0,"Vigente","Vencido")</f>
        <v>Vencido</v>
      </c>
      <c r="AI401" t="str">
        <f>_xlfn.XLOOKUP(SLEP[[#This Row],[Source.Name]],Tabla3[Nombre archivo],Tabla3[BASESLEP],"N/A",0,1)</f>
        <v>Aysén</v>
      </c>
      <c r="AJ401" t="s">
        <v>2105</v>
      </c>
    </row>
    <row r="402" spans="1:36" x14ac:dyDescent="0.3">
      <c r="A402" t="s">
        <v>1658</v>
      </c>
      <c r="B402" t="s">
        <v>1863</v>
      </c>
      <c r="C402" t="s">
        <v>1864</v>
      </c>
      <c r="D402" t="s">
        <v>1865</v>
      </c>
      <c r="E402" t="s">
        <v>1769</v>
      </c>
      <c r="F402" t="s">
        <v>1770</v>
      </c>
      <c r="G402" t="s">
        <v>44</v>
      </c>
      <c r="H402" t="s">
        <v>45</v>
      </c>
      <c r="I402" t="s">
        <v>60</v>
      </c>
      <c r="J402" t="s">
        <v>1663</v>
      </c>
      <c r="K402" t="s">
        <v>48</v>
      </c>
      <c r="L402" s="3">
        <v>23550000</v>
      </c>
      <c r="M402" s="4">
        <v>23310000</v>
      </c>
      <c r="N402" s="4">
        <v>240000</v>
      </c>
      <c r="O402" t="s">
        <v>1866</v>
      </c>
      <c r="P402" t="s">
        <v>493</v>
      </c>
      <c r="Q402" t="s">
        <v>51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155</v>
      </c>
      <c r="Y402">
        <v>-6</v>
      </c>
      <c r="Z402" t="s">
        <v>52</v>
      </c>
      <c r="AA402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23550000</v>
      </c>
      <c r="AB402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23310000</v>
      </c>
      <c r="AC402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240000</v>
      </c>
      <c r="AD402" s="5">
        <f>VALUE(FIXED((SLEP[[#This Row],[EjecutadoCLP]]/SLEP[[#This Row],[MontoCLP]]),4,TRUE))</f>
        <v>0.98980000000000001</v>
      </c>
      <c r="AE402" s="1">
        <f>IF(SLEP[[#This Row],[Termino]]=0,DATE(1992,10,11),SLEP[[#This Row],[Termino]]-SLEP[[#This Row],[Días de vigencia]])</f>
        <v>33733</v>
      </c>
      <c r="AF402" s="1">
        <f>IF(SLEP[[#This Row],[Días restantes]]&lt;1,DATE(1992,10,11),DATE(2025,8,8)+SLEP[[#This Row],[Días restantes]])</f>
        <v>33888</v>
      </c>
      <c r="AG402">
        <f ca="1">IF(SLEP[[#This Row],[Termino]]=0,0,SLEP[[#This Row],[Termino]]-TODAY())</f>
        <v>-12071</v>
      </c>
      <c r="AH402" s="7" t="str">
        <f ca="1">IF(SLEP[[#This Row],[Dias]]&gt;0,"Vigente","Vencido")</f>
        <v>Vencido</v>
      </c>
      <c r="AI402" t="str">
        <f>_xlfn.XLOOKUP(SLEP[[#This Row],[Source.Name]],Tabla3[Nombre archivo],Tabla3[BASESLEP],"N/A",0,1)</f>
        <v>Aysén</v>
      </c>
      <c r="AJ402" t="s">
        <v>2111</v>
      </c>
    </row>
    <row r="403" spans="1:36" x14ac:dyDescent="0.3">
      <c r="A403" t="s">
        <v>1658</v>
      </c>
      <c r="B403" t="s">
        <v>1868</v>
      </c>
      <c r="C403" t="s">
        <v>1869</v>
      </c>
      <c r="D403" t="s">
        <v>1870</v>
      </c>
      <c r="E403" t="s">
        <v>1773</v>
      </c>
      <c r="F403" t="s">
        <v>1774</v>
      </c>
      <c r="G403" t="s">
        <v>44</v>
      </c>
      <c r="H403" t="s">
        <v>45</v>
      </c>
      <c r="I403" t="s">
        <v>60</v>
      </c>
      <c r="J403" t="s">
        <v>1663</v>
      </c>
      <c r="K403" t="s">
        <v>48</v>
      </c>
      <c r="L403" s="3">
        <v>36120000</v>
      </c>
      <c r="M403" s="4">
        <v>34020000</v>
      </c>
      <c r="N403" s="4">
        <v>2100000</v>
      </c>
      <c r="O403" t="s">
        <v>668</v>
      </c>
      <c r="P403" t="s">
        <v>272</v>
      </c>
      <c r="Q403" t="s">
        <v>51</v>
      </c>
      <c r="R403">
        <v>6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305</v>
      </c>
      <c r="Y403">
        <v>-1</v>
      </c>
      <c r="Z403" t="s">
        <v>52</v>
      </c>
      <c r="AA403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36120000</v>
      </c>
      <c r="AB403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34020000</v>
      </c>
      <c r="AC403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2100000</v>
      </c>
      <c r="AD403" s="5">
        <f>VALUE(FIXED((SLEP[[#This Row],[EjecutadoCLP]]/SLEP[[#This Row],[MontoCLP]]),4,TRUE))</f>
        <v>0.94189999999999996</v>
      </c>
      <c r="AE403" s="1">
        <f>IF(SLEP[[#This Row],[Termino]]=0,DATE(1992,10,11),SLEP[[#This Row],[Termino]]-SLEP[[#This Row],[Días de vigencia]])</f>
        <v>33583</v>
      </c>
      <c r="AF403" s="1">
        <f>IF(SLEP[[#This Row],[Días restantes]]&lt;1,DATE(1992,10,11),DATE(2025,8,8)+SLEP[[#This Row],[Días restantes]])</f>
        <v>33888</v>
      </c>
      <c r="AG403">
        <f ca="1">IF(SLEP[[#This Row],[Termino]]=0,0,SLEP[[#This Row],[Termino]]-TODAY())</f>
        <v>-12071</v>
      </c>
      <c r="AH403" s="7" t="str">
        <f ca="1">IF(SLEP[[#This Row],[Dias]]&gt;0,"Vigente","Vencido")</f>
        <v>Vencido</v>
      </c>
      <c r="AI403" t="str">
        <f>_xlfn.XLOOKUP(SLEP[[#This Row],[Source.Name]],Tabla3[Nombre archivo],Tabla3[BASESLEP],"N/A",0,1)</f>
        <v>Aysén</v>
      </c>
      <c r="AJ403" t="s">
        <v>2117</v>
      </c>
    </row>
    <row r="404" spans="1:36" x14ac:dyDescent="0.3">
      <c r="A404" t="s">
        <v>1658</v>
      </c>
      <c r="B404" t="s">
        <v>1872</v>
      </c>
      <c r="C404" t="s">
        <v>1873</v>
      </c>
      <c r="D404" t="s">
        <v>1874</v>
      </c>
      <c r="E404" t="s">
        <v>1875</v>
      </c>
      <c r="F404" t="s">
        <v>1876</v>
      </c>
      <c r="G404" t="s">
        <v>44</v>
      </c>
      <c r="H404" t="s">
        <v>45</v>
      </c>
      <c r="I404" t="s">
        <v>60</v>
      </c>
      <c r="J404" t="s">
        <v>1663</v>
      </c>
      <c r="K404" t="s">
        <v>48</v>
      </c>
      <c r="L404" s="3">
        <v>39000000</v>
      </c>
      <c r="M404" s="4">
        <v>40800000</v>
      </c>
      <c r="N404" s="4">
        <v>-1800000</v>
      </c>
      <c r="O404" t="s">
        <v>668</v>
      </c>
      <c r="P404" t="s">
        <v>573</v>
      </c>
      <c r="Q404" t="s">
        <v>51</v>
      </c>
      <c r="R404">
        <v>2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243</v>
      </c>
      <c r="Y404">
        <v>-1</v>
      </c>
      <c r="Z404" t="s">
        <v>52</v>
      </c>
      <c r="AA404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39000000</v>
      </c>
      <c r="AB404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40800000</v>
      </c>
      <c r="AC404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-1800000</v>
      </c>
      <c r="AD404" s="5">
        <f>VALUE(FIXED((SLEP[[#This Row],[EjecutadoCLP]]/SLEP[[#This Row],[MontoCLP]]),4,TRUE))</f>
        <v>1.0462</v>
      </c>
      <c r="AE404" s="1">
        <f>IF(SLEP[[#This Row],[Termino]]=0,DATE(1992,10,11),SLEP[[#This Row],[Termino]]-SLEP[[#This Row],[Días de vigencia]])</f>
        <v>33645</v>
      </c>
      <c r="AF404" s="1">
        <f>IF(SLEP[[#This Row],[Días restantes]]&lt;1,DATE(1992,10,11),DATE(2025,8,8)+SLEP[[#This Row],[Días restantes]])</f>
        <v>33888</v>
      </c>
      <c r="AG404">
        <f ca="1">IF(SLEP[[#This Row],[Termino]]=0,0,SLEP[[#This Row],[Termino]]-TODAY())</f>
        <v>-12071</v>
      </c>
      <c r="AH404" s="7" t="str">
        <f ca="1">IF(SLEP[[#This Row],[Dias]]&gt;0,"Vigente","Vencido")</f>
        <v>Vencido</v>
      </c>
      <c r="AI404" t="str">
        <f>_xlfn.XLOOKUP(SLEP[[#This Row],[Source.Name]],Tabla3[Nombre archivo],Tabla3[BASESLEP],"N/A",0,1)</f>
        <v>Aysén</v>
      </c>
      <c r="AJ404" t="s">
        <v>2123</v>
      </c>
    </row>
    <row r="405" spans="1:36" x14ac:dyDescent="0.3">
      <c r="A405" t="s">
        <v>1658</v>
      </c>
      <c r="B405" t="s">
        <v>1878</v>
      </c>
      <c r="C405" t="s">
        <v>1869</v>
      </c>
      <c r="D405" t="s">
        <v>1870</v>
      </c>
      <c r="E405" t="s">
        <v>1765</v>
      </c>
      <c r="F405" t="s">
        <v>1766</v>
      </c>
      <c r="G405" t="s">
        <v>44</v>
      </c>
      <c r="H405" t="s">
        <v>45</v>
      </c>
      <c r="I405" t="s">
        <v>60</v>
      </c>
      <c r="J405" t="s">
        <v>1663</v>
      </c>
      <c r="K405" t="s">
        <v>48</v>
      </c>
      <c r="L405" s="3">
        <v>22790000</v>
      </c>
      <c r="M405" s="4">
        <v>22233000</v>
      </c>
      <c r="N405" s="4">
        <v>557000</v>
      </c>
      <c r="O405" t="s">
        <v>668</v>
      </c>
      <c r="P405" t="s">
        <v>272</v>
      </c>
      <c r="Q405" t="s">
        <v>51</v>
      </c>
      <c r="R405">
        <v>1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305</v>
      </c>
      <c r="Y405">
        <v>-1</v>
      </c>
      <c r="Z405" t="s">
        <v>52</v>
      </c>
      <c r="AA405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22790000</v>
      </c>
      <c r="AB405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22233000</v>
      </c>
      <c r="AC405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557000</v>
      </c>
      <c r="AD405" s="5">
        <f>VALUE(FIXED((SLEP[[#This Row],[EjecutadoCLP]]/SLEP[[#This Row],[MontoCLP]]),4,TRUE))</f>
        <v>0.97560000000000002</v>
      </c>
      <c r="AE405" s="1">
        <f>IF(SLEP[[#This Row],[Termino]]=0,DATE(1992,10,11),SLEP[[#This Row],[Termino]]-SLEP[[#This Row],[Días de vigencia]])</f>
        <v>33583</v>
      </c>
      <c r="AF405" s="1">
        <f>IF(SLEP[[#This Row],[Días restantes]]&lt;1,DATE(1992,10,11),DATE(2025,8,8)+SLEP[[#This Row],[Días restantes]])</f>
        <v>33888</v>
      </c>
      <c r="AG405">
        <f ca="1">IF(SLEP[[#This Row],[Termino]]=0,0,SLEP[[#This Row],[Termino]]-TODAY())</f>
        <v>-12071</v>
      </c>
      <c r="AH405" s="7" t="str">
        <f ca="1">IF(SLEP[[#This Row],[Dias]]&gt;0,"Vigente","Vencido")</f>
        <v>Vencido</v>
      </c>
      <c r="AI405" t="str">
        <f>_xlfn.XLOOKUP(SLEP[[#This Row],[Source.Name]],Tabla3[Nombre archivo],Tabla3[BASESLEP],"N/A",0,1)</f>
        <v>Aysén</v>
      </c>
      <c r="AJ405" t="s">
        <v>2129</v>
      </c>
    </row>
    <row r="406" spans="1:36" x14ac:dyDescent="0.3">
      <c r="A406" t="s">
        <v>1658</v>
      </c>
      <c r="B406" t="s">
        <v>1880</v>
      </c>
      <c r="C406" t="s">
        <v>1881</v>
      </c>
      <c r="D406" t="s">
        <v>1882</v>
      </c>
      <c r="E406" t="s">
        <v>1781</v>
      </c>
      <c r="F406" t="s">
        <v>1782</v>
      </c>
      <c r="G406" t="s">
        <v>44</v>
      </c>
      <c r="H406" t="s">
        <v>45</v>
      </c>
      <c r="I406" t="s">
        <v>60</v>
      </c>
      <c r="J406" t="s">
        <v>1663</v>
      </c>
      <c r="K406" t="s">
        <v>48</v>
      </c>
      <c r="L406" s="3">
        <v>43000000</v>
      </c>
      <c r="M406" s="4">
        <v>41000000</v>
      </c>
      <c r="N406" s="4">
        <v>2000000</v>
      </c>
      <c r="O406" t="s">
        <v>668</v>
      </c>
      <c r="P406" t="s">
        <v>272</v>
      </c>
      <c r="Q406" t="s">
        <v>51</v>
      </c>
      <c r="R406">
        <v>4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305</v>
      </c>
      <c r="Y406">
        <v>-1</v>
      </c>
      <c r="Z406" t="s">
        <v>52</v>
      </c>
      <c r="AA406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43000000</v>
      </c>
      <c r="AB406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41000000</v>
      </c>
      <c r="AC406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2000000</v>
      </c>
      <c r="AD406" s="5">
        <f>VALUE(FIXED((SLEP[[#This Row],[EjecutadoCLP]]/SLEP[[#This Row],[MontoCLP]]),4,TRUE))</f>
        <v>0.95350000000000001</v>
      </c>
      <c r="AE406" s="1">
        <f>IF(SLEP[[#This Row],[Termino]]=0,DATE(1992,10,11),SLEP[[#This Row],[Termino]]-SLEP[[#This Row],[Días de vigencia]])</f>
        <v>33583</v>
      </c>
      <c r="AF406" s="1">
        <f>IF(SLEP[[#This Row],[Días restantes]]&lt;1,DATE(1992,10,11),DATE(2025,8,8)+SLEP[[#This Row],[Días restantes]])</f>
        <v>33888</v>
      </c>
      <c r="AG406">
        <f ca="1">IF(SLEP[[#This Row],[Termino]]=0,0,SLEP[[#This Row],[Termino]]-TODAY())</f>
        <v>-12071</v>
      </c>
      <c r="AH406" s="7" t="str">
        <f ca="1">IF(SLEP[[#This Row],[Dias]]&gt;0,"Vigente","Vencido")</f>
        <v>Vencido</v>
      </c>
      <c r="AI406" t="str">
        <f>_xlfn.XLOOKUP(SLEP[[#This Row],[Source.Name]],Tabla3[Nombre archivo],Tabla3[BASESLEP],"N/A",0,1)</f>
        <v>Aysén</v>
      </c>
      <c r="AJ406" t="s">
        <v>2136</v>
      </c>
    </row>
    <row r="407" spans="1:36" x14ac:dyDescent="0.3">
      <c r="A407" t="s">
        <v>1658</v>
      </c>
      <c r="B407" t="s">
        <v>1884</v>
      </c>
      <c r="C407" t="s">
        <v>1881</v>
      </c>
      <c r="D407" t="s">
        <v>1882</v>
      </c>
      <c r="E407" t="s">
        <v>1885</v>
      </c>
      <c r="F407" t="s">
        <v>1886</v>
      </c>
      <c r="G407" t="s">
        <v>44</v>
      </c>
      <c r="H407" t="s">
        <v>45</v>
      </c>
      <c r="I407" t="s">
        <v>60</v>
      </c>
      <c r="J407" t="s">
        <v>1663</v>
      </c>
      <c r="K407" t="s">
        <v>48</v>
      </c>
      <c r="L407" s="3">
        <v>22704000</v>
      </c>
      <c r="M407" s="4">
        <v>22308000</v>
      </c>
      <c r="N407" s="4">
        <v>396000</v>
      </c>
      <c r="O407" t="s">
        <v>668</v>
      </c>
      <c r="P407" t="s">
        <v>272</v>
      </c>
      <c r="Q407" t="s">
        <v>51</v>
      </c>
      <c r="R407">
        <v>3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305</v>
      </c>
      <c r="Y407">
        <v>-1</v>
      </c>
      <c r="Z407" t="s">
        <v>52</v>
      </c>
      <c r="AA407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22704000</v>
      </c>
      <c r="AB407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22308000</v>
      </c>
      <c r="AC407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396000</v>
      </c>
      <c r="AD407" s="5">
        <f>VALUE(FIXED((SLEP[[#This Row],[EjecutadoCLP]]/SLEP[[#This Row],[MontoCLP]]),4,TRUE))</f>
        <v>0.98260000000000003</v>
      </c>
      <c r="AE407" s="1">
        <f>IF(SLEP[[#This Row],[Termino]]=0,DATE(1992,10,11),SLEP[[#This Row],[Termino]]-SLEP[[#This Row],[Días de vigencia]])</f>
        <v>33583</v>
      </c>
      <c r="AF407" s="1">
        <f>IF(SLEP[[#This Row],[Días restantes]]&lt;1,DATE(1992,10,11),DATE(2025,8,8)+SLEP[[#This Row],[Días restantes]])</f>
        <v>33888</v>
      </c>
      <c r="AG407">
        <f ca="1">IF(SLEP[[#This Row],[Termino]]=0,0,SLEP[[#This Row],[Termino]]-TODAY())</f>
        <v>-12071</v>
      </c>
      <c r="AH407" s="7" t="str">
        <f ca="1">IF(SLEP[[#This Row],[Dias]]&gt;0,"Vigente","Vencido")</f>
        <v>Vencido</v>
      </c>
      <c r="AI407" t="str">
        <f>_xlfn.XLOOKUP(SLEP[[#This Row],[Source.Name]],Tabla3[Nombre archivo],Tabla3[BASESLEP],"N/A",0,1)</f>
        <v>Aysén</v>
      </c>
      <c r="AJ407" t="s">
        <v>2142</v>
      </c>
    </row>
    <row r="408" spans="1:36" x14ac:dyDescent="0.3">
      <c r="A408" t="s">
        <v>1658</v>
      </c>
      <c r="B408" t="s">
        <v>1888</v>
      </c>
      <c r="C408" t="s">
        <v>1881</v>
      </c>
      <c r="D408" t="s">
        <v>1882</v>
      </c>
      <c r="E408" t="s">
        <v>1754</v>
      </c>
      <c r="F408" t="s">
        <v>1755</v>
      </c>
      <c r="G408" t="s">
        <v>44</v>
      </c>
      <c r="H408" t="s">
        <v>45</v>
      </c>
      <c r="I408" t="s">
        <v>60</v>
      </c>
      <c r="J408" t="s">
        <v>1663</v>
      </c>
      <c r="K408" t="s">
        <v>48</v>
      </c>
      <c r="L408" s="3">
        <v>30200000</v>
      </c>
      <c r="M408" s="4">
        <v>29924000</v>
      </c>
      <c r="N408" s="4">
        <v>276000</v>
      </c>
      <c r="O408" t="s">
        <v>668</v>
      </c>
      <c r="P408" t="s">
        <v>272</v>
      </c>
      <c r="Q408" t="s">
        <v>51</v>
      </c>
      <c r="R408">
        <v>3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305</v>
      </c>
      <c r="Y408">
        <v>-1</v>
      </c>
      <c r="Z408" t="s">
        <v>52</v>
      </c>
      <c r="AA408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30200000</v>
      </c>
      <c r="AB408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29924000</v>
      </c>
      <c r="AC408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276000</v>
      </c>
      <c r="AD408" s="5">
        <f>VALUE(FIXED((SLEP[[#This Row],[EjecutadoCLP]]/SLEP[[#This Row],[MontoCLP]]),4,TRUE))</f>
        <v>0.9909</v>
      </c>
      <c r="AE408" s="1">
        <f>IF(SLEP[[#This Row],[Termino]]=0,DATE(1992,10,11),SLEP[[#This Row],[Termino]]-SLEP[[#This Row],[Días de vigencia]])</f>
        <v>33583</v>
      </c>
      <c r="AF408" s="1">
        <f>IF(SLEP[[#This Row],[Días restantes]]&lt;1,DATE(1992,10,11),DATE(2025,8,8)+SLEP[[#This Row],[Días restantes]])</f>
        <v>33888</v>
      </c>
      <c r="AG408">
        <f ca="1">IF(SLEP[[#This Row],[Termino]]=0,0,SLEP[[#This Row],[Termino]]-TODAY())</f>
        <v>-12071</v>
      </c>
      <c r="AH408" s="7" t="str">
        <f ca="1">IF(SLEP[[#This Row],[Dias]]&gt;0,"Vigente","Vencido")</f>
        <v>Vencido</v>
      </c>
      <c r="AI408" t="str">
        <f>_xlfn.XLOOKUP(SLEP[[#This Row],[Source.Name]],Tabla3[Nombre archivo],Tabla3[BASESLEP],"N/A",0,1)</f>
        <v>Aysén</v>
      </c>
      <c r="AJ408" t="s">
        <v>2148</v>
      </c>
    </row>
    <row r="409" spans="1:36" x14ac:dyDescent="0.3">
      <c r="A409" t="s">
        <v>1658</v>
      </c>
      <c r="B409" t="s">
        <v>1890</v>
      </c>
      <c r="C409" t="s">
        <v>1873</v>
      </c>
      <c r="D409" t="s">
        <v>1874</v>
      </c>
      <c r="E409" t="s">
        <v>1773</v>
      </c>
      <c r="F409" t="s">
        <v>1774</v>
      </c>
      <c r="G409" t="s">
        <v>44</v>
      </c>
      <c r="H409" t="s">
        <v>45</v>
      </c>
      <c r="I409" t="s">
        <v>60</v>
      </c>
      <c r="J409" t="s">
        <v>1663</v>
      </c>
      <c r="K409" t="s">
        <v>48</v>
      </c>
      <c r="L409" s="3">
        <v>62400000</v>
      </c>
      <c r="M409" s="4">
        <v>66800000</v>
      </c>
      <c r="N409" s="4">
        <v>-4400000</v>
      </c>
      <c r="O409" t="s">
        <v>668</v>
      </c>
      <c r="P409" t="s">
        <v>573</v>
      </c>
      <c r="Q409" t="s">
        <v>51</v>
      </c>
      <c r="R409">
        <v>7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243</v>
      </c>
      <c r="Y409">
        <v>-1</v>
      </c>
      <c r="Z409" t="s">
        <v>52</v>
      </c>
      <c r="AA409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62400000</v>
      </c>
      <c r="AB409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66800000</v>
      </c>
      <c r="AC409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-4400000</v>
      </c>
      <c r="AD409" s="5">
        <f>VALUE(FIXED((SLEP[[#This Row],[EjecutadoCLP]]/SLEP[[#This Row],[MontoCLP]]),4,TRUE))</f>
        <v>1.0705</v>
      </c>
      <c r="AE409" s="1">
        <f>IF(SLEP[[#This Row],[Termino]]=0,DATE(1992,10,11),SLEP[[#This Row],[Termino]]-SLEP[[#This Row],[Días de vigencia]])</f>
        <v>33645</v>
      </c>
      <c r="AF409" s="1">
        <f>IF(SLEP[[#This Row],[Días restantes]]&lt;1,DATE(1992,10,11),DATE(2025,8,8)+SLEP[[#This Row],[Días restantes]])</f>
        <v>33888</v>
      </c>
      <c r="AG409">
        <f ca="1">IF(SLEP[[#This Row],[Termino]]=0,0,SLEP[[#This Row],[Termino]]-TODAY())</f>
        <v>-12071</v>
      </c>
      <c r="AH409" s="7" t="str">
        <f ca="1">IF(SLEP[[#This Row],[Dias]]&gt;0,"Vigente","Vencido")</f>
        <v>Vencido</v>
      </c>
      <c r="AI409" t="str">
        <f>_xlfn.XLOOKUP(SLEP[[#This Row],[Source.Name]],Tabla3[Nombre archivo],Tabla3[BASESLEP],"N/A",0,1)</f>
        <v>Aysén</v>
      </c>
      <c r="AJ409" t="s">
        <v>2154</v>
      </c>
    </row>
    <row r="410" spans="1:36" x14ac:dyDescent="0.3">
      <c r="A410" t="s">
        <v>1658</v>
      </c>
      <c r="B410" t="s">
        <v>1892</v>
      </c>
      <c r="C410" t="s">
        <v>1893</v>
      </c>
      <c r="D410" t="s">
        <v>1894</v>
      </c>
      <c r="E410" t="s">
        <v>1777</v>
      </c>
      <c r="F410" t="s">
        <v>1778</v>
      </c>
      <c r="G410" t="s">
        <v>44</v>
      </c>
      <c r="H410" t="s">
        <v>45</v>
      </c>
      <c r="I410" t="s">
        <v>60</v>
      </c>
      <c r="J410" t="s">
        <v>1663</v>
      </c>
      <c r="K410" t="s">
        <v>48</v>
      </c>
      <c r="L410" s="3">
        <v>17900000</v>
      </c>
      <c r="M410" s="4">
        <v>17600000</v>
      </c>
      <c r="N410" s="4">
        <v>300000</v>
      </c>
      <c r="O410" t="s">
        <v>668</v>
      </c>
      <c r="P410" t="s">
        <v>513</v>
      </c>
      <c r="Q410" t="s">
        <v>51</v>
      </c>
      <c r="R410">
        <v>7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301</v>
      </c>
      <c r="Y410">
        <v>-1</v>
      </c>
      <c r="Z410" t="s">
        <v>52</v>
      </c>
      <c r="AA410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17900000</v>
      </c>
      <c r="AB410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17600000</v>
      </c>
      <c r="AC410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300000</v>
      </c>
      <c r="AD410" s="5">
        <f>VALUE(FIXED((SLEP[[#This Row],[EjecutadoCLP]]/SLEP[[#This Row],[MontoCLP]]),4,TRUE))</f>
        <v>0.98319999999999996</v>
      </c>
      <c r="AE410" s="1">
        <f>IF(SLEP[[#This Row],[Termino]]=0,DATE(1992,10,11),SLEP[[#This Row],[Termino]]-SLEP[[#This Row],[Días de vigencia]])</f>
        <v>33587</v>
      </c>
      <c r="AF410" s="1">
        <f>IF(SLEP[[#This Row],[Días restantes]]&lt;1,DATE(1992,10,11),DATE(2025,8,8)+SLEP[[#This Row],[Días restantes]])</f>
        <v>33888</v>
      </c>
      <c r="AG410">
        <f ca="1">IF(SLEP[[#This Row],[Termino]]=0,0,SLEP[[#This Row],[Termino]]-TODAY())</f>
        <v>-12071</v>
      </c>
      <c r="AH410" s="7" t="str">
        <f ca="1">IF(SLEP[[#This Row],[Dias]]&gt;0,"Vigente","Vencido")</f>
        <v>Vencido</v>
      </c>
      <c r="AI410" t="str">
        <f>_xlfn.XLOOKUP(SLEP[[#This Row],[Source.Name]],Tabla3[Nombre archivo],Tabla3[BASESLEP],"N/A",0,1)</f>
        <v>Aysén</v>
      </c>
      <c r="AJ410" t="s">
        <v>2160</v>
      </c>
    </row>
    <row r="411" spans="1:36" x14ac:dyDescent="0.3">
      <c r="A411" t="s">
        <v>1658</v>
      </c>
      <c r="B411" t="s">
        <v>1896</v>
      </c>
      <c r="C411" t="s">
        <v>1893</v>
      </c>
      <c r="D411" t="s">
        <v>1894</v>
      </c>
      <c r="E411" t="s">
        <v>1760</v>
      </c>
      <c r="F411" t="s">
        <v>1761</v>
      </c>
      <c r="G411" t="s">
        <v>44</v>
      </c>
      <c r="H411" t="s">
        <v>45</v>
      </c>
      <c r="I411" t="s">
        <v>60</v>
      </c>
      <c r="J411" t="s">
        <v>1663</v>
      </c>
      <c r="K411" t="s">
        <v>48</v>
      </c>
      <c r="L411" s="3">
        <v>30430000</v>
      </c>
      <c r="M411" s="4">
        <v>28730000</v>
      </c>
      <c r="N411" s="4">
        <v>1700000</v>
      </c>
      <c r="O411" t="s">
        <v>668</v>
      </c>
      <c r="P411" t="s">
        <v>513</v>
      </c>
      <c r="Q411" t="s">
        <v>51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301</v>
      </c>
      <c r="Y411">
        <v>-1</v>
      </c>
      <c r="Z411" t="s">
        <v>52</v>
      </c>
      <c r="AA411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30430000</v>
      </c>
      <c r="AB411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28730000</v>
      </c>
      <c r="AC411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1700000</v>
      </c>
      <c r="AD411" s="5">
        <f>VALUE(FIXED((SLEP[[#This Row],[EjecutadoCLP]]/SLEP[[#This Row],[MontoCLP]]),4,TRUE))</f>
        <v>0.94410000000000005</v>
      </c>
      <c r="AE411" s="1">
        <f>IF(SLEP[[#This Row],[Termino]]=0,DATE(1992,10,11),SLEP[[#This Row],[Termino]]-SLEP[[#This Row],[Días de vigencia]])</f>
        <v>33587</v>
      </c>
      <c r="AF411" s="1">
        <f>IF(SLEP[[#This Row],[Días restantes]]&lt;1,DATE(1992,10,11),DATE(2025,8,8)+SLEP[[#This Row],[Días restantes]])</f>
        <v>33888</v>
      </c>
      <c r="AG411">
        <f ca="1">IF(SLEP[[#This Row],[Termino]]=0,0,SLEP[[#This Row],[Termino]]-TODAY())</f>
        <v>-12071</v>
      </c>
      <c r="AH411" s="7" t="str">
        <f ca="1">IF(SLEP[[#This Row],[Dias]]&gt;0,"Vigente","Vencido")</f>
        <v>Vencido</v>
      </c>
      <c r="AI411" t="str">
        <f>_xlfn.XLOOKUP(SLEP[[#This Row],[Source.Name]],Tabla3[Nombre archivo],Tabla3[BASESLEP],"N/A",0,1)</f>
        <v>Aysén</v>
      </c>
      <c r="AJ411" t="s">
        <v>2167</v>
      </c>
    </row>
    <row r="412" spans="1:36" x14ac:dyDescent="0.3">
      <c r="A412" t="s">
        <v>1658</v>
      </c>
      <c r="B412" t="s">
        <v>1898</v>
      </c>
      <c r="C412" t="s">
        <v>1899</v>
      </c>
      <c r="D412" t="s">
        <v>1900</v>
      </c>
      <c r="E412" t="s">
        <v>1785</v>
      </c>
      <c r="F412" t="s">
        <v>1786</v>
      </c>
      <c r="G412" t="s">
        <v>44</v>
      </c>
      <c r="H412" t="s">
        <v>45</v>
      </c>
      <c r="I412" t="s">
        <v>60</v>
      </c>
      <c r="J412" t="s">
        <v>1663</v>
      </c>
      <c r="K412" t="s">
        <v>48</v>
      </c>
      <c r="L412" s="3">
        <v>33562500</v>
      </c>
      <c r="M412" s="4">
        <v>32736000</v>
      </c>
      <c r="N412" s="4">
        <v>826500</v>
      </c>
      <c r="O412" t="s">
        <v>668</v>
      </c>
      <c r="P412" t="s">
        <v>513</v>
      </c>
      <c r="Q412" t="s">
        <v>51</v>
      </c>
      <c r="R412">
        <v>3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301</v>
      </c>
      <c r="Y412">
        <v>-1</v>
      </c>
      <c r="Z412" t="s">
        <v>52</v>
      </c>
      <c r="AA412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33562500</v>
      </c>
      <c r="AB412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32736000</v>
      </c>
      <c r="AC412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826500</v>
      </c>
      <c r="AD412" s="5">
        <f>VALUE(FIXED((SLEP[[#This Row],[EjecutadoCLP]]/SLEP[[#This Row],[MontoCLP]]),4,TRUE))</f>
        <v>0.97540000000000004</v>
      </c>
      <c r="AE412" s="1">
        <f>IF(SLEP[[#This Row],[Termino]]=0,DATE(1992,10,11),SLEP[[#This Row],[Termino]]-SLEP[[#This Row],[Días de vigencia]])</f>
        <v>33587</v>
      </c>
      <c r="AF412" s="1">
        <f>IF(SLEP[[#This Row],[Días restantes]]&lt;1,DATE(1992,10,11),DATE(2025,8,8)+SLEP[[#This Row],[Días restantes]])</f>
        <v>33888</v>
      </c>
      <c r="AG412">
        <f ca="1">IF(SLEP[[#This Row],[Termino]]=0,0,SLEP[[#This Row],[Termino]]-TODAY())</f>
        <v>-12071</v>
      </c>
      <c r="AH412" s="7" t="str">
        <f ca="1">IF(SLEP[[#This Row],[Dias]]&gt;0,"Vigente","Vencido")</f>
        <v>Vencido</v>
      </c>
      <c r="AI412" t="str">
        <f>_xlfn.XLOOKUP(SLEP[[#This Row],[Source.Name]],Tabla3[Nombre archivo],Tabla3[BASESLEP],"N/A",0,1)</f>
        <v>Aysén</v>
      </c>
      <c r="AJ412" t="s">
        <v>2171</v>
      </c>
    </row>
    <row r="413" spans="1:36" x14ac:dyDescent="0.3">
      <c r="A413" t="s">
        <v>1658</v>
      </c>
      <c r="B413" t="s">
        <v>1902</v>
      </c>
      <c r="C413" t="s">
        <v>1903</v>
      </c>
      <c r="D413" t="s">
        <v>1904</v>
      </c>
      <c r="E413" t="s">
        <v>1905</v>
      </c>
      <c r="F413" t="s">
        <v>1906</v>
      </c>
      <c r="G413" t="s">
        <v>74</v>
      </c>
      <c r="H413" t="s">
        <v>45</v>
      </c>
      <c r="I413" t="s">
        <v>60</v>
      </c>
      <c r="J413" t="s">
        <v>1663</v>
      </c>
      <c r="K413" t="s">
        <v>48</v>
      </c>
      <c r="L413" s="3">
        <v>13158000</v>
      </c>
      <c r="M413" s="4">
        <v>32586960</v>
      </c>
      <c r="N413" s="4">
        <v>-19428960</v>
      </c>
      <c r="O413" t="s">
        <v>485</v>
      </c>
      <c r="P413" t="s">
        <v>513</v>
      </c>
      <c r="Q413" t="s">
        <v>51</v>
      </c>
      <c r="R413">
        <v>3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302</v>
      </c>
      <c r="Y413">
        <v>-1</v>
      </c>
      <c r="Z413" t="s">
        <v>52</v>
      </c>
      <c r="AA413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13158000</v>
      </c>
      <c r="AB413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32586960</v>
      </c>
      <c r="AC413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-19428960</v>
      </c>
      <c r="AD413" s="5">
        <f>VALUE(FIXED((SLEP[[#This Row],[EjecutadoCLP]]/SLEP[[#This Row],[MontoCLP]]),4,TRUE))</f>
        <v>2.4765999999999999</v>
      </c>
      <c r="AE413" s="1">
        <f>IF(SLEP[[#This Row],[Termino]]=0,DATE(1992,10,11),SLEP[[#This Row],[Termino]]-SLEP[[#This Row],[Días de vigencia]])</f>
        <v>33586</v>
      </c>
      <c r="AF413" s="1">
        <f>IF(SLEP[[#This Row],[Días restantes]]&lt;1,DATE(1992,10,11),DATE(2025,8,8)+SLEP[[#This Row],[Días restantes]])</f>
        <v>33888</v>
      </c>
      <c r="AG413">
        <f ca="1">IF(SLEP[[#This Row],[Termino]]=0,0,SLEP[[#This Row],[Termino]]-TODAY())</f>
        <v>-12071</v>
      </c>
      <c r="AH413" s="7" t="str">
        <f ca="1">IF(SLEP[[#This Row],[Dias]]&gt;0,"Vigente","Vencido")</f>
        <v>Vencido</v>
      </c>
      <c r="AI413" t="str">
        <f>_xlfn.XLOOKUP(SLEP[[#This Row],[Source.Name]],Tabla3[Nombre archivo],Tabla3[BASESLEP],"N/A",0,1)</f>
        <v>Aysén</v>
      </c>
      <c r="AJ413" t="s">
        <v>2175</v>
      </c>
    </row>
    <row r="414" spans="1:36" x14ac:dyDescent="0.3">
      <c r="A414" t="s">
        <v>1658</v>
      </c>
      <c r="B414" t="s">
        <v>1908</v>
      </c>
      <c r="C414" t="s">
        <v>1909</v>
      </c>
      <c r="D414" t="s">
        <v>1910</v>
      </c>
      <c r="E414" t="s">
        <v>1911</v>
      </c>
      <c r="F414" t="s">
        <v>1912</v>
      </c>
      <c r="G414" t="s">
        <v>44</v>
      </c>
      <c r="H414" t="s">
        <v>178</v>
      </c>
      <c r="I414" t="s">
        <v>207</v>
      </c>
      <c r="J414" t="s">
        <v>1663</v>
      </c>
      <c r="K414" t="s">
        <v>48</v>
      </c>
      <c r="L414" s="3">
        <v>188439408</v>
      </c>
      <c r="M414" s="4">
        <v>101257229</v>
      </c>
      <c r="N414" s="4">
        <v>87182179</v>
      </c>
      <c r="O414" t="s">
        <v>255</v>
      </c>
      <c r="P414" t="s">
        <v>513</v>
      </c>
      <c r="Q414" t="s">
        <v>51</v>
      </c>
      <c r="R414">
        <v>7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305</v>
      </c>
      <c r="Y414">
        <v>-1</v>
      </c>
      <c r="Z414" t="s">
        <v>52</v>
      </c>
      <c r="AA414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188439408</v>
      </c>
      <c r="AB414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101257229</v>
      </c>
      <c r="AC414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87182179</v>
      </c>
      <c r="AD414" s="5">
        <f>VALUE(FIXED((SLEP[[#This Row],[EjecutadoCLP]]/SLEP[[#This Row],[MontoCLP]]),4,TRUE))</f>
        <v>0.5373</v>
      </c>
      <c r="AE414" s="1">
        <f>IF(SLEP[[#This Row],[Termino]]=0,DATE(1992,10,11),SLEP[[#This Row],[Termino]]-SLEP[[#This Row],[Días de vigencia]])</f>
        <v>33583</v>
      </c>
      <c r="AF414" s="1">
        <f>IF(SLEP[[#This Row],[Días restantes]]&lt;1,DATE(1992,10,11),DATE(2025,8,8)+SLEP[[#This Row],[Días restantes]])</f>
        <v>33888</v>
      </c>
      <c r="AG414">
        <f ca="1">IF(SLEP[[#This Row],[Termino]]=0,0,SLEP[[#This Row],[Termino]]-TODAY())</f>
        <v>-12071</v>
      </c>
      <c r="AH414" s="7" t="str">
        <f ca="1">IF(SLEP[[#This Row],[Dias]]&gt;0,"Vigente","Vencido")</f>
        <v>Vencido</v>
      </c>
      <c r="AI414" t="str">
        <f>_xlfn.XLOOKUP(SLEP[[#This Row],[Source.Name]],Tabla3[Nombre archivo],Tabla3[BASESLEP],"N/A",0,1)</f>
        <v>Aysén</v>
      </c>
      <c r="AJ414" t="s">
        <v>2181</v>
      </c>
    </row>
    <row r="415" spans="1:36" x14ac:dyDescent="0.3">
      <c r="A415" t="s">
        <v>1658</v>
      </c>
      <c r="B415" t="s">
        <v>1914</v>
      </c>
      <c r="C415" t="s">
        <v>1915</v>
      </c>
      <c r="D415" t="s">
        <v>1916</v>
      </c>
      <c r="E415" t="s">
        <v>1704</v>
      </c>
      <c r="F415" t="s">
        <v>1705</v>
      </c>
      <c r="G415" t="s">
        <v>44</v>
      </c>
      <c r="H415" t="s">
        <v>45</v>
      </c>
      <c r="I415" t="s">
        <v>60</v>
      </c>
      <c r="J415" t="s">
        <v>1663</v>
      </c>
      <c r="K415" t="s">
        <v>48</v>
      </c>
      <c r="L415" s="3">
        <v>74077500</v>
      </c>
      <c r="M415" s="4">
        <v>74077500</v>
      </c>
      <c r="N415" s="4">
        <v>0</v>
      </c>
      <c r="O415" t="s">
        <v>538</v>
      </c>
      <c r="P415" t="s">
        <v>513</v>
      </c>
      <c r="Q415" t="s">
        <v>51</v>
      </c>
      <c r="R415">
        <v>7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321</v>
      </c>
      <c r="Y415">
        <v>-1</v>
      </c>
      <c r="Z415" t="s">
        <v>52</v>
      </c>
      <c r="AA415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74077500</v>
      </c>
      <c r="AB415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74077500</v>
      </c>
      <c r="AC415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0</v>
      </c>
      <c r="AD415" s="5">
        <f>VALUE(FIXED((SLEP[[#This Row],[EjecutadoCLP]]/SLEP[[#This Row],[MontoCLP]]),4,TRUE))</f>
        <v>1</v>
      </c>
      <c r="AE415" s="1">
        <f>IF(SLEP[[#This Row],[Termino]]=0,DATE(1992,10,11),SLEP[[#This Row],[Termino]]-SLEP[[#This Row],[Días de vigencia]])</f>
        <v>33567</v>
      </c>
      <c r="AF415" s="1">
        <f>IF(SLEP[[#This Row],[Días restantes]]&lt;1,DATE(1992,10,11),DATE(2025,8,8)+SLEP[[#This Row],[Días restantes]])</f>
        <v>33888</v>
      </c>
      <c r="AG415">
        <f ca="1">IF(SLEP[[#This Row],[Termino]]=0,0,SLEP[[#This Row],[Termino]]-TODAY())</f>
        <v>-12071</v>
      </c>
      <c r="AH415" s="7" t="str">
        <f ca="1">IF(SLEP[[#This Row],[Dias]]&gt;0,"Vigente","Vencido")</f>
        <v>Vencido</v>
      </c>
      <c r="AI415" t="str">
        <f>_xlfn.XLOOKUP(SLEP[[#This Row],[Source.Name]],Tabla3[Nombre archivo],Tabla3[BASESLEP],"N/A",0,1)</f>
        <v>Aysén</v>
      </c>
      <c r="AJ415" t="s">
        <v>2187</v>
      </c>
    </row>
    <row r="416" spans="1:36" x14ac:dyDescent="0.3">
      <c r="A416" t="s">
        <v>1658</v>
      </c>
      <c r="B416" t="s">
        <v>1918</v>
      </c>
      <c r="C416" t="s">
        <v>1919</v>
      </c>
      <c r="D416" t="s">
        <v>1920</v>
      </c>
      <c r="E416" t="s">
        <v>865</v>
      </c>
      <c r="F416" t="s">
        <v>866</v>
      </c>
      <c r="G416" t="s">
        <v>44</v>
      </c>
      <c r="H416" t="s">
        <v>45</v>
      </c>
      <c r="I416" t="s">
        <v>60</v>
      </c>
      <c r="J416" t="s">
        <v>1663</v>
      </c>
      <c r="K416" t="s">
        <v>48</v>
      </c>
      <c r="L416" s="3">
        <v>69574400</v>
      </c>
      <c r="M416" s="4">
        <v>75524000</v>
      </c>
      <c r="N416" s="4">
        <v>-5949600</v>
      </c>
      <c r="O416" t="s">
        <v>728</v>
      </c>
      <c r="P416" t="s">
        <v>63</v>
      </c>
      <c r="Q416" t="s">
        <v>51</v>
      </c>
      <c r="R416">
        <v>7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729</v>
      </c>
      <c r="Y416">
        <v>-1</v>
      </c>
      <c r="Z416" t="s">
        <v>52</v>
      </c>
      <c r="AA416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69574400</v>
      </c>
      <c r="AB416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75524000</v>
      </c>
      <c r="AC416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-5949600</v>
      </c>
      <c r="AD416" s="5">
        <f>VALUE(FIXED((SLEP[[#This Row],[EjecutadoCLP]]/SLEP[[#This Row],[MontoCLP]]),4,TRUE))</f>
        <v>1.0854999999999999</v>
      </c>
      <c r="AE416" s="1">
        <f>IF(SLEP[[#This Row],[Termino]]=0,DATE(1992,10,11),SLEP[[#This Row],[Termino]]-SLEP[[#This Row],[Días de vigencia]])</f>
        <v>33159</v>
      </c>
      <c r="AF416" s="1">
        <f>IF(SLEP[[#This Row],[Días restantes]]&lt;1,DATE(1992,10,11),DATE(2025,8,8)+SLEP[[#This Row],[Días restantes]])</f>
        <v>33888</v>
      </c>
      <c r="AG416">
        <f ca="1">IF(SLEP[[#This Row],[Termino]]=0,0,SLEP[[#This Row],[Termino]]-TODAY())</f>
        <v>-12071</v>
      </c>
      <c r="AH416" s="7" t="str">
        <f ca="1">IF(SLEP[[#This Row],[Dias]]&gt;0,"Vigente","Vencido")</f>
        <v>Vencido</v>
      </c>
      <c r="AI416" t="str">
        <f>_xlfn.XLOOKUP(SLEP[[#This Row],[Source.Name]],Tabla3[Nombre archivo],Tabla3[BASESLEP],"N/A",0,1)</f>
        <v>Aysén</v>
      </c>
      <c r="AJ416" t="s">
        <v>2193</v>
      </c>
    </row>
    <row r="417" spans="1:36" x14ac:dyDescent="0.3">
      <c r="A417" t="s">
        <v>1658</v>
      </c>
      <c r="B417" t="s">
        <v>1929</v>
      </c>
      <c r="C417" t="s">
        <v>1923</v>
      </c>
      <c r="D417" t="s">
        <v>1924</v>
      </c>
      <c r="E417" t="s">
        <v>1930</v>
      </c>
      <c r="F417" t="s">
        <v>1931</v>
      </c>
      <c r="G417" t="s">
        <v>44</v>
      </c>
      <c r="H417" t="s">
        <v>178</v>
      </c>
      <c r="I417" t="s">
        <v>207</v>
      </c>
      <c r="J417" t="s">
        <v>1663</v>
      </c>
      <c r="K417" t="s">
        <v>794</v>
      </c>
      <c r="L417" s="3">
        <v>11670.33</v>
      </c>
      <c r="M417" s="4">
        <v>4668.13</v>
      </c>
      <c r="N417" s="4">
        <v>7002.2</v>
      </c>
      <c r="O417" t="s">
        <v>728</v>
      </c>
      <c r="P417" t="s">
        <v>1927</v>
      </c>
      <c r="Q417" t="s">
        <v>64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1096</v>
      </c>
      <c r="Y417">
        <v>213</v>
      </c>
      <c r="Z417" t="s">
        <v>65</v>
      </c>
      <c r="AA417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11120307</v>
      </c>
      <c r="AB417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4448121</v>
      </c>
      <c r="AC417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6672186</v>
      </c>
      <c r="AD417" s="5">
        <f>VALUE(FIXED((SLEP[[#This Row],[EjecutadoCLP]]/SLEP[[#This Row],[MontoCLP]]),4,TRUE))</f>
        <v>0.4</v>
      </c>
      <c r="AE417" s="1">
        <f>IF(SLEP[[#This Row],[Termino]]=0,DATE(1992,10,11),SLEP[[#This Row],[Termino]]-SLEP[[#This Row],[Días de vigencia]])</f>
        <v>44994</v>
      </c>
      <c r="AF417" s="1">
        <f>IF(SLEP[[#This Row],[Días restantes]]&lt;1,DATE(1992,10,11),DATE(2025,8,8)+SLEP[[#This Row],[Días restantes]])</f>
        <v>46090</v>
      </c>
      <c r="AG417">
        <f ca="1">IF(SLEP[[#This Row],[Termino]]=0,0,SLEP[[#This Row],[Termino]]-TODAY())</f>
        <v>131</v>
      </c>
      <c r="AH417" s="7" t="str">
        <f ca="1">IF(SLEP[[#This Row],[Dias]]&gt;0,"Vigente","Vencido")</f>
        <v>Vigente</v>
      </c>
      <c r="AI417" t="str">
        <f>_xlfn.XLOOKUP(SLEP[[#This Row],[Source.Name]],Tabla3[Nombre archivo],Tabla3[BASESLEP],"N/A",0,1)</f>
        <v>Aysén</v>
      </c>
      <c r="AJ417" t="s">
        <v>2199</v>
      </c>
    </row>
    <row r="418" spans="1:36" x14ac:dyDescent="0.3">
      <c r="A418" t="s">
        <v>1658</v>
      </c>
      <c r="B418" t="s">
        <v>1922</v>
      </c>
      <c r="C418" t="s">
        <v>1923</v>
      </c>
      <c r="D418" t="s">
        <v>1924</v>
      </c>
      <c r="E418" t="s">
        <v>1925</v>
      </c>
      <c r="F418" t="s">
        <v>1926</v>
      </c>
      <c r="G418" t="s">
        <v>44</v>
      </c>
      <c r="H418" t="s">
        <v>178</v>
      </c>
      <c r="I418" t="s">
        <v>207</v>
      </c>
      <c r="J418" t="s">
        <v>1663</v>
      </c>
      <c r="K418" t="s">
        <v>794</v>
      </c>
      <c r="L418" s="3">
        <v>13502.6</v>
      </c>
      <c r="M418" s="4">
        <v>23508.99</v>
      </c>
      <c r="N418" s="4">
        <v>-10006.39</v>
      </c>
      <c r="O418" t="s">
        <v>728</v>
      </c>
      <c r="P418" t="s">
        <v>1927</v>
      </c>
      <c r="Q418" t="s">
        <v>64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1096</v>
      </c>
      <c r="Y418">
        <v>213</v>
      </c>
      <c r="Z418" t="s">
        <v>65</v>
      </c>
      <c r="AA418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12866222</v>
      </c>
      <c r="AB418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22401011</v>
      </c>
      <c r="AC418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-9534789</v>
      </c>
      <c r="AD418" s="5">
        <f>VALUE(FIXED((SLEP[[#This Row],[EjecutadoCLP]]/SLEP[[#This Row],[MontoCLP]]),4,TRUE))</f>
        <v>1.7411000000000001</v>
      </c>
      <c r="AE418" s="1">
        <f>IF(SLEP[[#This Row],[Termino]]=0,DATE(1992,10,11),SLEP[[#This Row],[Termino]]-SLEP[[#This Row],[Días de vigencia]])</f>
        <v>44994</v>
      </c>
      <c r="AF418" s="1">
        <f>IF(SLEP[[#This Row],[Días restantes]]&lt;1,DATE(1992,10,11),DATE(2025,8,8)+SLEP[[#This Row],[Días restantes]])</f>
        <v>46090</v>
      </c>
      <c r="AG418">
        <f ca="1">IF(SLEP[[#This Row],[Termino]]=0,0,SLEP[[#This Row],[Termino]]-TODAY())</f>
        <v>131</v>
      </c>
      <c r="AH418" s="7" t="str">
        <f ca="1">IF(SLEP[[#This Row],[Dias]]&gt;0,"Vigente","Vencido")</f>
        <v>Vigente</v>
      </c>
      <c r="AI418" t="str">
        <f>_xlfn.XLOOKUP(SLEP[[#This Row],[Source.Name]],Tabla3[Nombre archivo],Tabla3[BASESLEP],"N/A",0,1)</f>
        <v>Aysén</v>
      </c>
      <c r="AJ418" t="s">
        <v>2205</v>
      </c>
    </row>
    <row r="419" spans="1:36" x14ac:dyDescent="0.3">
      <c r="A419" t="s">
        <v>1658</v>
      </c>
      <c r="B419" t="s">
        <v>1933</v>
      </c>
      <c r="C419" t="s">
        <v>1934</v>
      </c>
      <c r="D419" t="s">
        <v>1935</v>
      </c>
      <c r="E419" t="s">
        <v>1822</v>
      </c>
      <c r="F419" t="s">
        <v>1936</v>
      </c>
      <c r="G419" t="s">
        <v>44</v>
      </c>
      <c r="H419" t="s">
        <v>45</v>
      </c>
      <c r="I419" t="s">
        <v>207</v>
      </c>
      <c r="J419" t="s">
        <v>1663</v>
      </c>
      <c r="K419" t="s">
        <v>48</v>
      </c>
      <c r="L419" s="3">
        <v>30000000</v>
      </c>
      <c r="M419" s="4">
        <v>28531800</v>
      </c>
      <c r="N419" s="4">
        <v>1468200</v>
      </c>
      <c r="O419" t="s">
        <v>758</v>
      </c>
      <c r="P419" t="s">
        <v>103</v>
      </c>
      <c r="Q419" t="s">
        <v>51</v>
      </c>
      <c r="R419">
        <v>1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732</v>
      </c>
      <c r="Y419">
        <v>-2</v>
      </c>
      <c r="Z419" t="s">
        <v>52</v>
      </c>
      <c r="AA419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30000000</v>
      </c>
      <c r="AB419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28531800</v>
      </c>
      <c r="AC419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1468200</v>
      </c>
      <c r="AD419" s="5">
        <f>VALUE(FIXED((SLEP[[#This Row],[EjecutadoCLP]]/SLEP[[#This Row],[MontoCLP]]),4,TRUE))</f>
        <v>0.95109999999999995</v>
      </c>
      <c r="AE419" s="1">
        <f>IF(SLEP[[#This Row],[Termino]]=0,DATE(1992,10,11),SLEP[[#This Row],[Termino]]-SLEP[[#This Row],[Días de vigencia]])</f>
        <v>33156</v>
      </c>
      <c r="AF419" s="1">
        <f>IF(SLEP[[#This Row],[Días restantes]]&lt;1,DATE(1992,10,11),DATE(2025,8,8)+SLEP[[#This Row],[Días restantes]])</f>
        <v>33888</v>
      </c>
      <c r="AG419">
        <f ca="1">IF(SLEP[[#This Row],[Termino]]=0,0,SLEP[[#This Row],[Termino]]-TODAY())</f>
        <v>-12071</v>
      </c>
      <c r="AH419" s="7" t="str">
        <f ca="1">IF(SLEP[[#This Row],[Dias]]&gt;0,"Vigente","Vencido")</f>
        <v>Vencido</v>
      </c>
      <c r="AI419" t="str">
        <f>_xlfn.XLOOKUP(SLEP[[#This Row],[Source.Name]],Tabla3[Nombre archivo],Tabla3[BASESLEP],"N/A",0,1)</f>
        <v>Aysén</v>
      </c>
      <c r="AJ419" t="s">
        <v>2211</v>
      </c>
    </row>
    <row r="420" spans="1:36" x14ac:dyDescent="0.3">
      <c r="A420" t="s">
        <v>1658</v>
      </c>
      <c r="B420" t="s">
        <v>1938</v>
      </c>
      <c r="C420" t="s">
        <v>1939</v>
      </c>
      <c r="D420" t="s">
        <v>1940</v>
      </c>
      <c r="E420" t="s">
        <v>1843</v>
      </c>
      <c r="F420" t="s">
        <v>1844</v>
      </c>
      <c r="G420" t="s">
        <v>44</v>
      </c>
      <c r="H420" t="s">
        <v>45</v>
      </c>
      <c r="I420" t="s">
        <v>188</v>
      </c>
      <c r="J420" t="s">
        <v>1663</v>
      </c>
      <c r="K420" t="s">
        <v>48</v>
      </c>
      <c r="L420" s="3">
        <v>259200000</v>
      </c>
      <c r="M420" s="4">
        <v>63780403</v>
      </c>
      <c r="N420" s="4">
        <v>195419597</v>
      </c>
      <c r="O420" t="s">
        <v>751</v>
      </c>
      <c r="P420" t="s">
        <v>1941</v>
      </c>
      <c r="Q420" t="s">
        <v>64</v>
      </c>
      <c r="R420">
        <v>7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1826</v>
      </c>
      <c r="Y420">
        <v>896</v>
      </c>
      <c r="Z420" t="s">
        <v>65</v>
      </c>
      <c r="AA420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259200000</v>
      </c>
      <c r="AB420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63780403</v>
      </c>
      <c r="AC420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195419597</v>
      </c>
      <c r="AD420" s="5">
        <f>VALUE(FIXED((SLEP[[#This Row],[EjecutadoCLP]]/SLEP[[#This Row],[MontoCLP]]),4,TRUE))</f>
        <v>0.24610000000000001</v>
      </c>
      <c r="AE420" s="1">
        <f>IF(SLEP[[#This Row],[Termino]]=0,DATE(1992,10,11),SLEP[[#This Row],[Termino]]-SLEP[[#This Row],[Días de vigencia]])</f>
        <v>44947</v>
      </c>
      <c r="AF420" s="1">
        <f>IF(SLEP[[#This Row],[Días restantes]]&lt;1,DATE(1992,10,11),DATE(2025,8,8)+SLEP[[#This Row],[Días restantes]])</f>
        <v>46773</v>
      </c>
      <c r="AG420">
        <f ca="1">IF(SLEP[[#This Row],[Termino]]=0,0,SLEP[[#This Row],[Termino]]-TODAY())</f>
        <v>814</v>
      </c>
      <c r="AH420" s="7" t="str">
        <f ca="1">IF(SLEP[[#This Row],[Dias]]&gt;0,"Vigente","Vencido")</f>
        <v>Vigente</v>
      </c>
      <c r="AI420" t="str">
        <f>_xlfn.XLOOKUP(SLEP[[#This Row],[Source.Name]],Tabla3[Nombre archivo],Tabla3[BASESLEP],"N/A",0,1)</f>
        <v>Aysén</v>
      </c>
      <c r="AJ420" t="s">
        <v>2215</v>
      </c>
    </row>
    <row r="421" spans="1:36" x14ac:dyDescent="0.3">
      <c r="A421" t="s">
        <v>1658</v>
      </c>
      <c r="B421" t="s">
        <v>1943</v>
      </c>
      <c r="C421" t="s">
        <v>1944</v>
      </c>
      <c r="D421" t="s">
        <v>1945</v>
      </c>
      <c r="E421" t="s">
        <v>1653</v>
      </c>
      <c r="F421" t="s">
        <v>1654</v>
      </c>
      <c r="G421" t="s">
        <v>44</v>
      </c>
      <c r="H421" t="s">
        <v>45</v>
      </c>
      <c r="I421" t="s">
        <v>60</v>
      </c>
      <c r="J421" t="s">
        <v>1663</v>
      </c>
      <c r="K421" t="s">
        <v>48</v>
      </c>
      <c r="L421" s="3">
        <v>126378000</v>
      </c>
      <c r="M421" s="4">
        <v>83776000</v>
      </c>
      <c r="N421" s="4">
        <v>42602000</v>
      </c>
      <c r="O421" t="s">
        <v>1946</v>
      </c>
      <c r="P421" t="s">
        <v>247</v>
      </c>
      <c r="Q421" t="s">
        <v>64</v>
      </c>
      <c r="R421">
        <v>13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1095</v>
      </c>
      <c r="Y421">
        <v>138</v>
      </c>
      <c r="Z421" t="s">
        <v>65</v>
      </c>
      <c r="AA421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126378000</v>
      </c>
      <c r="AB421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83776000</v>
      </c>
      <c r="AC421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42602000</v>
      </c>
      <c r="AD421" s="5">
        <f>VALUE(FIXED((SLEP[[#This Row],[EjecutadoCLP]]/SLEP[[#This Row],[MontoCLP]]),4,TRUE))</f>
        <v>0.66290000000000004</v>
      </c>
      <c r="AE421" s="1">
        <f>IF(SLEP[[#This Row],[Termino]]=0,DATE(1992,10,11),SLEP[[#This Row],[Termino]]-SLEP[[#This Row],[Días de vigencia]])</f>
        <v>44920</v>
      </c>
      <c r="AF421" s="1">
        <f>IF(SLEP[[#This Row],[Días restantes]]&lt;1,DATE(1992,10,11),DATE(2025,8,8)+SLEP[[#This Row],[Días restantes]])</f>
        <v>46015</v>
      </c>
      <c r="AG421">
        <f ca="1">IF(SLEP[[#This Row],[Termino]]=0,0,SLEP[[#This Row],[Termino]]-TODAY())</f>
        <v>56</v>
      </c>
      <c r="AH421" s="7" t="str">
        <f ca="1">IF(SLEP[[#This Row],[Dias]]&gt;0,"Vigente","Vencido")</f>
        <v>Vigente</v>
      </c>
      <c r="AI421" t="str">
        <f>_xlfn.XLOOKUP(SLEP[[#This Row],[Source.Name]],Tabla3[Nombre archivo],Tabla3[BASESLEP],"N/A",0,1)</f>
        <v>Aysén</v>
      </c>
      <c r="AJ421" t="s">
        <v>2221</v>
      </c>
    </row>
    <row r="422" spans="1:36" x14ac:dyDescent="0.3">
      <c r="A422" t="s">
        <v>1948</v>
      </c>
      <c r="B422" t="s">
        <v>8337</v>
      </c>
      <c r="C422" t="s">
        <v>8338</v>
      </c>
      <c r="D422" t="s">
        <v>8339</v>
      </c>
      <c r="E422" t="s">
        <v>2197</v>
      </c>
      <c r="F422" t="s">
        <v>2198</v>
      </c>
      <c r="G422" t="s">
        <v>74</v>
      </c>
      <c r="H422" t="s">
        <v>45</v>
      </c>
      <c r="I422" t="s">
        <v>46</v>
      </c>
      <c r="J422" t="s">
        <v>1954</v>
      </c>
      <c r="K422" t="s">
        <v>48</v>
      </c>
      <c r="L422" s="3">
        <v>2479100</v>
      </c>
      <c r="M422" s="4">
        <v>38613370</v>
      </c>
      <c r="N422" s="4">
        <v>-36134270</v>
      </c>
      <c r="O422" t="s">
        <v>295</v>
      </c>
      <c r="P422" t="s">
        <v>344</v>
      </c>
      <c r="Q422" t="s">
        <v>64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820</v>
      </c>
      <c r="Y422">
        <v>738</v>
      </c>
      <c r="Z422" t="s">
        <v>65</v>
      </c>
      <c r="AA422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2479100</v>
      </c>
      <c r="AB422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38613370</v>
      </c>
      <c r="AC422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-36134270</v>
      </c>
      <c r="AD422" s="5">
        <f>VALUE(FIXED((SLEP[[#This Row],[EjecutadoCLP]]/SLEP[[#This Row],[MontoCLP]]),4,TRUE))</f>
        <v>15.5756</v>
      </c>
      <c r="AE422" s="1">
        <f>IF(SLEP[[#This Row],[Termino]]=0,DATE(1992,10,11),SLEP[[#This Row],[Termino]]-SLEP[[#This Row],[Días de vigencia]])</f>
        <v>45795</v>
      </c>
      <c r="AF422" s="1">
        <f>IF(SLEP[[#This Row],[Días restantes]]&lt;1,DATE(1992,10,11),DATE(2025,8,8)+SLEP[[#This Row],[Días restantes]])</f>
        <v>46615</v>
      </c>
      <c r="AG422">
        <f ca="1">IF(SLEP[[#This Row],[Termino]]=0,0,SLEP[[#This Row],[Termino]]-TODAY())</f>
        <v>656</v>
      </c>
      <c r="AH422" s="7" t="str">
        <f ca="1">IF(SLEP[[#This Row],[Dias]]&gt;0,"Vigente","Vencido")</f>
        <v>Vigente</v>
      </c>
      <c r="AI422" t="str">
        <f>_xlfn.XLOOKUP(SLEP[[#This Row],[Source.Name]],Tabla3[Nombre archivo],Tabla3[BASESLEP],"N/A",0,1)</f>
        <v>Barrancas</v>
      </c>
      <c r="AJ422" t="s">
        <v>2225</v>
      </c>
    </row>
    <row r="423" spans="1:36" x14ac:dyDescent="0.3">
      <c r="A423" t="s">
        <v>1948</v>
      </c>
      <c r="B423" t="s">
        <v>8340</v>
      </c>
      <c r="C423" t="s">
        <v>8341</v>
      </c>
      <c r="D423" t="s">
        <v>8342</v>
      </c>
      <c r="E423" t="s">
        <v>2140</v>
      </c>
      <c r="F423" t="s">
        <v>2141</v>
      </c>
      <c r="G423" t="s">
        <v>44</v>
      </c>
      <c r="H423" t="s">
        <v>45</v>
      </c>
      <c r="I423" t="s">
        <v>60</v>
      </c>
      <c r="J423" t="s">
        <v>1954</v>
      </c>
      <c r="K423" t="s">
        <v>48</v>
      </c>
      <c r="L423" s="3">
        <v>520777006</v>
      </c>
      <c r="M423" s="4">
        <v>0</v>
      </c>
      <c r="N423" s="4">
        <v>520777006</v>
      </c>
      <c r="O423" t="s">
        <v>103</v>
      </c>
      <c r="P423" t="s">
        <v>8343</v>
      </c>
      <c r="Q423" t="s">
        <v>64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1127</v>
      </c>
      <c r="Y423">
        <v>1043</v>
      </c>
      <c r="Z423" t="s">
        <v>65</v>
      </c>
      <c r="AA423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520777006</v>
      </c>
      <c r="AB423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0</v>
      </c>
      <c r="AC423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520777006</v>
      </c>
      <c r="AD423" s="5">
        <f>VALUE(FIXED((SLEP[[#This Row],[EjecutadoCLP]]/SLEP[[#This Row],[MontoCLP]]),4,TRUE))</f>
        <v>0</v>
      </c>
      <c r="AE423" s="1">
        <f>IF(SLEP[[#This Row],[Termino]]=0,DATE(1992,10,11),SLEP[[#This Row],[Termino]]-SLEP[[#This Row],[Días de vigencia]])</f>
        <v>45793</v>
      </c>
      <c r="AF423" s="1">
        <f>IF(SLEP[[#This Row],[Días restantes]]&lt;1,DATE(1992,10,11),DATE(2025,8,8)+SLEP[[#This Row],[Días restantes]])</f>
        <v>46920</v>
      </c>
      <c r="AG423">
        <f ca="1">IF(SLEP[[#This Row],[Termino]]=0,0,SLEP[[#This Row],[Termino]]-TODAY())</f>
        <v>961</v>
      </c>
      <c r="AH423" s="7" t="str">
        <f ca="1">IF(SLEP[[#This Row],[Dias]]&gt;0,"Vigente","Vencido")</f>
        <v>Vigente</v>
      </c>
      <c r="AI423" t="str">
        <f>_xlfn.XLOOKUP(SLEP[[#This Row],[Source.Name]],Tabla3[Nombre archivo],Tabla3[BASESLEP],"N/A",0,1)</f>
        <v>Barrancas</v>
      </c>
      <c r="AJ423" t="s">
        <v>2229</v>
      </c>
    </row>
    <row r="424" spans="1:36" x14ac:dyDescent="0.3">
      <c r="A424" t="s">
        <v>1948</v>
      </c>
      <c r="B424" t="s">
        <v>8344</v>
      </c>
      <c r="C424" t="s">
        <v>8345</v>
      </c>
      <c r="D424" t="s">
        <v>8346</v>
      </c>
      <c r="E424" t="s">
        <v>8347</v>
      </c>
      <c r="F424" t="s">
        <v>8348</v>
      </c>
      <c r="G424" t="s">
        <v>74</v>
      </c>
      <c r="H424" t="s">
        <v>45</v>
      </c>
      <c r="I424" t="s">
        <v>60</v>
      </c>
      <c r="J424" t="s">
        <v>1954</v>
      </c>
      <c r="K424" t="s">
        <v>48</v>
      </c>
      <c r="L424" s="3">
        <v>441000000</v>
      </c>
      <c r="M424" s="4">
        <v>187636018</v>
      </c>
      <c r="N424" s="4">
        <v>253363982</v>
      </c>
      <c r="O424" t="s">
        <v>62</v>
      </c>
      <c r="P424" t="s">
        <v>169</v>
      </c>
      <c r="Q424" t="s">
        <v>64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155</v>
      </c>
      <c r="Y424">
        <v>64</v>
      </c>
      <c r="Z424" t="s">
        <v>65</v>
      </c>
      <c r="AA424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441000000</v>
      </c>
      <c r="AB424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187636018</v>
      </c>
      <c r="AC424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253363982</v>
      </c>
      <c r="AD424" s="5">
        <f>VALUE(FIXED((SLEP[[#This Row],[EjecutadoCLP]]/SLEP[[#This Row],[MontoCLP]]),4,TRUE))</f>
        <v>0.42549999999999999</v>
      </c>
      <c r="AE424" s="1">
        <f>IF(SLEP[[#This Row],[Termino]]=0,DATE(1992,10,11),SLEP[[#This Row],[Termino]]-SLEP[[#This Row],[Días de vigencia]])</f>
        <v>45786</v>
      </c>
      <c r="AF424" s="1">
        <f>IF(SLEP[[#This Row],[Días restantes]]&lt;1,DATE(1992,10,11),DATE(2025,8,8)+SLEP[[#This Row],[Días restantes]])</f>
        <v>45941</v>
      </c>
      <c r="AG424">
        <f ca="1">IF(SLEP[[#This Row],[Termino]]=0,0,SLEP[[#This Row],[Termino]]-TODAY())</f>
        <v>-18</v>
      </c>
      <c r="AH424" s="7" t="str">
        <f ca="1">IF(SLEP[[#This Row],[Dias]]&gt;0,"Vigente","Vencido")</f>
        <v>Vencido</v>
      </c>
      <c r="AI424" t="str">
        <f>_xlfn.XLOOKUP(SLEP[[#This Row],[Source.Name]],Tabla3[Nombre archivo],Tabla3[BASESLEP],"N/A",0,1)</f>
        <v>Barrancas</v>
      </c>
      <c r="AJ424" t="s">
        <v>2233</v>
      </c>
    </row>
    <row r="425" spans="1:36" x14ac:dyDescent="0.3">
      <c r="A425" t="s">
        <v>1948</v>
      </c>
      <c r="B425" t="s">
        <v>8349</v>
      </c>
      <c r="C425" t="s">
        <v>2119</v>
      </c>
      <c r="D425" t="s">
        <v>8350</v>
      </c>
      <c r="E425" t="s">
        <v>2146</v>
      </c>
      <c r="F425" t="s">
        <v>2147</v>
      </c>
      <c r="G425" t="s">
        <v>44</v>
      </c>
      <c r="H425" t="s">
        <v>45</v>
      </c>
      <c r="I425" t="s">
        <v>207</v>
      </c>
      <c r="J425" t="s">
        <v>1954</v>
      </c>
      <c r="K425" t="s">
        <v>48</v>
      </c>
      <c r="L425" s="3">
        <v>450000000</v>
      </c>
      <c r="M425" s="4">
        <v>72350500</v>
      </c>
      <c r="N425" s="4">
        <v>377649500</v>
      </c>
      <c r="O425" t="s">
        <v>139</v>
      </c>
      <c r="P425" t="s">
        <v>169</v>
      </c>
      <c r="Q425" t="s">
        <v>64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156</v>
      </c>
      <c r="Y425">
        <v>64</v>
      </c>
      <c r="Z425" t="s">
        <v>65</v>
      </c>
      <c r="AA425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450000000</v>
      </c>
      <c r="AB425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72350500</v>
      </c>
      <c r="AC425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377649500</v>
      </c>
      <c r="AD425" s="5">
        <f>VALUE(FIXED((SLEP[[#This Row],[EjecutadoCLP]]/SLEP[[#This Row],[MontoCLP]]),4,TRUE))</f>
        <v>0.1608</v>
      </c>
      <c r="AE425" s="1">
        <f>IF(SLEP[[#This Row],[Termino]]=0,DATE(1992,10,11),SLEP[[#This Row],[Termino]]-SLEP[[#This Row],[Días de vigencia]])</f>
        <v>45785</v>
      </c>
      <c r="AF425" s="1">
        <f>IF(SLEP[[#This Row],[Días restantes]]&lt;1,DATE(1992,10,11),DATE(2025,8,8)+SLEP[[#This Row],[Días restantes]])</f>
        <v>45941</v>
      </c>
      <c r="AG425">
        <f ca="1">IF(SLEP[[#This Row],[Termino]]=0,0,SLEP[[#This Row],[Termino]]-TODAY())</f>
        <v>-18</v>
      </c>
      <c r="AH425" s="7" t="str">
        <f ca="1">IF(SLEP[[#This Row],[Dias]]&gt;0,"Vigente","Vencido")</f>
        <v>Vencido</v>
      </c>
      <c r="AI425" t="str">
        <f>_xlfn.XLOOKUP(SLEP[[#This Row],[Source.Name]],Tabla3[Nombre archivo],Tabla3[BASESLEP],"N/A",0,1)</f>
        <v>Barrancas</v>
      </c>
      <c r="AJ425" t="s">
        <v>2237</v>
      </c>
    </row>
    <row r="426" spans="1:36" x14ac:dyDescent="0.3">
      <c r="A426" t="s">
        <v>1948</v>
      </c>
      <c r="B426" t="s">
        <v>1949</v>
      </c>
      <c r="C426" t="s">
        <v>1950</v>
      </c>
      <c r="D426" t="s">
        <v>1951</v>
      </c>
      <c r="E426" t="s">
        <v>1952</v>
      </c>
      <c r="F426" t="s">
        <v>1953</v>
      </c>
      <c r="G426" t="s">
        <v>74</v>
      </c>
      <c r="H426" t="s">
        <v>178</v>
      </c>
      <c r="I426" t="s">
        <v>230</v>
      </c>
      <c r="J426" t="s">
        <v>1954</v>
      </c>
      <c r="K426" t="s">
        <v>48</v>
      </c>
      <c r="L426" s="3">
        <v>73563259</v>
      </c>
      <c r="M426" s="4">
        <v>73563259</v>
      </c>
      <c r="N426" s="4">
        <v>0</v>
      </c>
      <c r="O426" t="s">
        <v>169</v>
      </c>
      <c r="P426" t="s">
        <v>295</v>
      </c>
      <c r="Q426" t="s">
        <v>51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7</v>
      </c>
      <c r="Y426">
        <v>-1</v>
      </c>
      <c r="Z426" t="s">
        <v>52</v>
      </c>
      <c r="AA426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73563259</v>
      </c>
      <c r="AB426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73563259</v>
      </c>
      <c r="AC426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0</v>
      </c>
      <c r="AD426" s="5">
        <f>VALUE(FIXED((SLEP[[#This Row],[EjecutadoCLP]]/SLEP[[#This Row],[MontoCLP]]),4,TRUE))</f>
        <v>1</v>
      </c>
      <c r="AE426" s="1">
        <f>IF(SLEP[[#This Row],[Termino]]=0,DATE(1992,10,11),SLEP[[#This Row],[Termino]]-SLEP[[#This Row],[Días de vigencia]])</f>
        <v>33881</v>
      </c>
      <c r="AF426" s="1">
        <f>IF(SLEP[[#This Row],[Días restantes]]&lt;1,DATE(1992,10,11),DATE(2025,8,8)+SLEP[[#This Row],[Días restantes]])</f>
        <v>33888</v>
      </c>
      <c r="AG426">
        <f ca="1">IF(SLEP[[#This Row],[Termino]]=0,0,SLEP[[#This Row],[Termino]]-TODAY())</f>
        <v>-12071</v>
      </c>
      <c r="AH426" s="7" t="str">
        <f ca="1">IF(SLEP[[#This Row],[Dias]]&gt;0,"Vigente","Vencido")</f>
        <v>Vencido</v>
      </c>
      <c r="AI426" t="str">
        <f>_xlfn.XLOOKUP(SLEP[[#This Row],[Source.Name]],Tabla3[Nombre archivo],Tabla3[BASESLEP],"N/A",0,1)</f>
        <v>Barrancas</v>
      </c>
      <c r="AJ426" t="s">
        <v>2242</v>
      </c>
    </row>
    <row r="427" spans="1:36" x14ac:dyDescent="0.3">
      <c r="A427" t="s">
        <v>1948</v>
      </c>
      <c r="B427" t="s">
        <v>8351</v>
      </c>
      <c r="C427" t="s">
        <v>8352</v>
      </c>
      <c r="D427" t="s">
        <v>8353</v>
      </c>
      <c r="E427" t="s">
        <v>2152</v>
      </c>
      <c r="F427" t="s">
        <v>2153</v>
      </c>
      <c r="G427" t="s">
        <v>44</v>
      </c>
      <c r="H427" t="s">
        <v>45</v>
      </c>
      <c r="I427" t="s">
        <v>60</v>
      </c>
      <c r="J427" t="s">
        <v>1954</v>
      </c>
      <c r="K427" t="s">
        <v>48</v>
      </c>
      <c r="L427" s="3">
        <v>320000000</v>
      </c>
      <c r="M427" s="4">
        <v>246400000</v>
      </c>
      <c r="N427" s="4">
        <v>73600000</v>
      </c>
      <c r="O427" t="s">
        <v>103</v>
      </c>
      <c r="P427" t="s">
        <v>169</v>
      </c>
      <c r="Q427" t="s">
        <v>64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301</v>
      </c>
      <c r="Y427">
        <v>64</v>
      </c>
      <c r="Z427" t="s">
        <v>65</v>
      </c>
      <c r="AA427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320000000</v>
      </c>
      <c r="AB427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246400000</v>
      </c>
      <c r="AC427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73600000</v>
      </c>
      <c r="AD427" s="5">
        <f>VALUE(FIXED((SLEP[[#This Row],[EjecutadoCLP]]/SLEP[[#This Row],[MontoCLP]]),4,TRUE))</f>
        <v>0.77</v>
      </c>
      <c r="AE427" s="1">
        <f>IF(SLEP[[#This Row],[Termino]]=0,DATE(1992,10,11),SLEP[[#This Row],[Termino]]-SLEP[[#This Row],[Días de vigencia]])</f>
        <v>45640</v>
      </c>
      <c r="AF427" s="1">
        <f>IF(SLEP[[#This Row],[Días restantes]]&lt;1,DATE(1992,10,11),DATE(2025,8,8)+SLEP[[#This Row],[Días restantes]])</f>
        <v>45941</v>
      </c>
      <c r="AG427">
        <f ca="1">IF(SLEP[[#This Row],[Termino]]=0,0,SLEP[[#This Row],[Termino]]-TODAY())</f>
        <v>-18</v>
      </c>
      <c r="AH427" s="7" t="str">
        <f ca="1">IF(SLEP[[#This Row],[Dias]]&gt;0,"Vigente","Vencido")</f>
        <v>Vencido</v>
      </c>
      <c r="AI427" t="str">
        <f>_xlfn.XLOOKUP(SLEP[[#This Row],[Source.Name]],Tabla3[Nombre archivo],Tabla3[BASESLEP],"N/A",0,1)</f>
        <v>Barrancas</v>
      </c>
      <c r="AJ427" t="s">
        <v>2247</v>
      </c>
    </row>
    <row r="428" spans="1:36" x14ac:dyDescent="0.3">
      <c r="A428" t="s">
        <v>1948</v>
      </c>
      <c r="B428" t="s">
        <v>1957</v>
      </c>
      <c r="C428" t="s">
        <v>1958</v>
      </c>
      <c r="D428" t="s">
        <v>1959</v>
      </c>
      <c r="E428" t="s">
        <v>1960</v>
      </c>
      <c r="F428" t="s">
        <v>1961</v>
      </c>
      <c r="G428" t="s">
        <v>44</v>
      </c>
      <c r="H428" t="s">
        <v>178</v>
      </c>
      <c r="I428" t="s">
        <v>533</v>
      </c>
      <c r="J428" t="s">
        <v>1954</v>
      </c>
      <c r="K428" t="s">
        <v>48</v>
      </c>
      <c r="L428" s="3">
        <v>115950684</v>
      </c>
      <c r="M428" s="4">
        <v>40752511</v>
      </c>
      <c r="N428" s="4">
        <v>75198173</v>
      </c>
      <c r="O428" t="s">
        <v>63</v>
      </c>
      <c r="P428" t="s">
        <v>169</v>
      </c>
      <c r="Q428" t="s">
        <v>64</v>
      </c>
      <c r="R428">
        <v>2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307</v>
      </c>
      <c r="Y428">
        <v>64</v>
      </c>
      <c r="Z428" t="s">
        <v>65</v>
      </c>
      <c r="AA428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115950684</v>
      </c>
      <c r="AB428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40752511</v>
      </c>
      <c r="AC428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75198173</v>
      </c>
      <c r="AD428" s="5">
        <f>VALUE(FIXED((SLEP[[#This Row],[EjecutadoCLP]]/SLEP[[#This Row],[MontoCLP]]),4,TRUE))</f>
        <v>0.35149999999999998</v>
      </c>
      <c r="AE428" s="1">
        <f>IF(SLEP[[#This Row],[Termino]]=0,DATE(1992,10,11),SLEP[[#This Row],[Termino]]-SLEP[[#This Row],[Días de vigencia]])</f>
        <v>45634</v>
      </c>
      <c r="AF428" s="1">
        <f>IF(SLEP[[#This Row],[Días restantes]]&lt;1,DATE(1992,10,11),DATE(2025,8,8)+SLEP[[#This Row],[Días restantes]])</f>
        <v>45941</v>
      </c>
      <c r="AG428">
        <f ca="1">IF(SLEP[[#This Row],[Termino]]=0,0,SLEP[[#This Row],[Termino]]-TODAY())</f>
        <v>-18</v>
      </c>
      <c r="AH428" s="7" t="str">
        <f ca="1">IF(SLEP[[#This Row],[Dias]]&gt;0,"Vigente","Vencido")</f>
        <v>Vencido</v>
      </c>
      <c r="AI428" t="str">
        <f>_xlfn.XLOOKUP(SLEP[[#This Row],[Source.Name]],Tabla3[Nombre archivo],Tabla3[BASESLEP],"N/A",0,1)</f>
        <v>Barrancas</v>
      </c>
      <c r="AJ428" t="s">
        <v>2251</v>
      </c>
    </row>
    <row r="429" spans="1:36" x14ac:dyDescent="0.3">
      <c r="A429" t="s">
        <v>1948</v>
      </c>
      <c r="B429" t="s">
        <v>1963</v>
      </c>
      <c r="C429" t="s">
        <v>1964</v>
      </c>
      <c r="D429" t="s">
        <v>1965</v>
      </c>
      <c r="E429" t="s">
        <v>1966</v>
      </c>
      <c r="F429" t="s">
        <v>1967</v>
      </c>
      <c r="G429" t="s">
        <v>44</v>
      </c>
      <c r="H429" t="s">
        <v>45</v>
      </c>
      <c r="I429" t="s">
        <v>60</v>
      </c>
      <c r="J429" t="s">
        <v>1954</v>
      </c>
      <c r="K429" t="s">
        <v>48</v>
      </c>
      <c r="L429" s="3">
        <v>68469000</v>
      </c>
      <c r="M429" s="4">
        <v>66625720</v>
      </c>
      <c r="N429" s="4">
        <v>1843280</v>
      </c>
      <c r="O429" t="s">
        <v>223</v>
      </c>
      <c r="P429" t="s">
        <v>456</v>
      </c>
      <c r="Q429" t="s">
        <v>51</v>
      </c>
      <c r="R429">
        <v>0</v>
      </c>
      <c r="S429">
        <v>0</v>
      </c>
      <c r="T429">
        <v>1</v>
      </c>
      <c r="U429">
        <v>0</v>
      </c>
      <c r="V429">
        <v>0</v>
      </c>
      <c r="W429">
        <v>0</v>
      </c>
      <c r="X429">
        <v>142</v>
      </c>
      <c r="Y429">
        <v>-1</v>
      </c>
      <c r="Z429" t="s">
        <v>52</v>
      </c>
      <c r="AA429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68469000</v>
      </c>
      <c r="AB429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66625720</v>
      </c>
      <c r="AC429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1843280</v>
      </c>
      <c r="AD429" s="5">
        <f>VALUE(FIXED((SLEP[[#This Row],[EjecutadoCLP]]/SLEP[[#This Row],[MontoCLP]]),4,TRUE))</f>
        <v>0.97309999999999997</v>
      </c>
      <c r="AE429" s="1">
        <f>IF(SLEP[[#This Row],[Termino]]=0,DATE(1992,10,11),SLEP[[#This Row],[Termino]]-SLEP[[#This Row],[Días de vigencia]])</f>
        <v>33746</v>
      </c>
      <c r="AF429" s="1">
        <f>IF(SLEP[[#This Row],[Días restantes]]&lt;1,DATE(1992,10,11),DATE(2025,8,8)+SLEP[[#This Row],[Días restantes]])</f>
        <v>33888</v>
      </c>
      <c r="AG429">
        <f ca="1">IF(SLEP[[#This Row],[Termino]]=0,0,SLEP[[#This Row],[Termino]]-TODAY())</f>
        <v>-12071</v>
      </c>
      <c r="AH429" s="7" t="str">
        <f ca="1">IF(SLEP[[#This Row],[Dias]]&gt;0,"Vigente","Vencido")</f>
        <v>Vencido</v>
      </c>
      <c r="AI429" t="str">
        <f>_xlfn.XLOOKUP(SLEP[[#This Row],[Source.Name]],Tabla3[Nombre archivo],Tabla3[BASESLEP],"N/A",0,1)</f>
        <v>Barrancas</v>
      </c>
      <c r="AJ429" t="s">
        <v>2255</v>
      </c>
    </row>
    <row r="430" spans="1:36" x14ac:dyDescent="0.3">
      <c r="A430" t="s">
        <v>1948</v>
      </c>
      <c r="B430" t="s">
        <v>1969</v>
      </c>
      <c r="C430" t="s">
        <v>1970</v>
      </c>
      <c r="D430" t="s">
        <v>1971</v>
      </c>
      <c r="E430" t="s">
        <v>1966</v>
      </c>
      <c r="F430" t="s">
        <v>1967</v>
      </c>
      <c r="G430" t="s">
        <v>44</v>
      </c>
      <c r="H430" t="s">
        <v>45</v>
      </c>
      <c r="I430" t="s">
        <v>188</v>
      </c>
      <c r="J430" t="s">
        <v>1954</v>
      </c>
      <c r="K430" t="s">
        <v>48</v>
      </c>
      <c r="L430" s="3">
        <v>122644000</v>
      </c>
      <c r="M430" s="4">
        <v>14116970</v>
      </c>
      <c r="N430" s="4">
        <v>108527030</v>
      </c>
      <c r="O430" t="s">
        <v>223</v>
      </c>
      <c r="P430" t="s">
        <v>169</v>
      </c>
      <c r="Q430" t="s">
        <v>51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301</v>
      </c>
      <c r="Y430">
        <v>158</v>
      </c>
      <c r="Z430" t="s">
        <v>52</v>
      </c>
      <c r="AA430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122644000</v>
      </c>
      <c r="AB430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14116970</v>
      </c>
      <c r="AC430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108527030</v>
      </c>
      <c r="AD430" s="5">
        <f>VALUE(FIXED((SLEP[[#This Row],[EjecutadoCLP]]/SLEP[[#This Row],[MontoCLP]]),4,TRUE))</f>
        <v>0.11509999999999999</v>
      </c>
      <c r="AE430" s="1">
        <f>IF(SLEP[[#This Row],[Termino]]=0,DATE(1992,10,11),SLEP[[#This Row],[Termino]]-SLEP[[#This Row],[Días de vigencia]])</f>
        <v>45734</v>
      </c>
      <c r="AF430" s="1">
        <f>IF(SLEP[[#This Row],[Días restantes]]&lt;1,DATE(1992,10,11),DATE(2025,8,8)+SLEP[[#This Row],[Días restantes]])</f>
        <v>46035</v>
      </c>
      <c r="AG430">
        <f ca="1">IF(SLEP[[#This Row],[Termino]]=0,0,SLEP[[#This Row],[Termino]]-TODAY())</f>
        <v>76</v>
      </c>
      <c r="AH430" s="7" t="str">
        <f ca="1">IF(SLEP[[#This Row],[Dias]]&gt;0,"Vigente","Vencido")</f>
        <v>Vigente</v>
      </c>
      <c r="AI430" t="str">
        <f>_xlfn.XLOOKUP(SLEP[[#This Row],[Source.Name]],Tabla3[Nombre archivo],Tabla3[BASESLEP],"N/A",0,1)</f>
        <v>Barrancas</v>
      </c>
      <c r="AJ430" t="s">
        <v>2259</v>
      </c>
    </row>
    <row r="431" spans="1:36" x14ac:dyDescent="0.3">
      <c r="A431" t="s">
        <v>1948</v>
      </c>
      <c r="B431" t="s">
        <v>1973</v>
      </c>
      <c r="C431" t="s">
        <v>1974</v>
      </c>
      <c r="D431" t="s">
        <v>1975</v>
      </c>
      <c r="E431" t="s">
        <v>1976</v>
      </c>
      <c r="F431" t="s">
        <v>1977</v>
      </c>
      <c r="G431" t="s">
        <v>44</v>
      </c>
      <c r="H431" t="s">
        <v>45</v>
      </c>
      <c r="I431" t="s">
        <v>1978</v>
      </c>
      <c r="J431" t="s">
        <v>1954</v>
      </c>
      <c r="K431" t="s">
        <v>48</v>
      </c>
      <c r="L431" s="3">
        <v>129042505</v>
      </c>
      <c r="M431" s="4">
        <v>129042505</v>
      </c>
      <c r="N431" s="4">
        <v>0</v>
      </c>
      <c r="O431" t="s">
        <v>545</v>
      </c>
      <c r="P431" t="s">
        <v>296</v>
      </c>
      <c r="Q431" t="s">
        <v>64</v>
      </c>
      <c r="R431">
        <v>0</v>
      </c>
      <c r="S431">
        <v>0</v>
      </c>
      <c r="T431">
        <v>1</v>
      </c>
      <c r="U431">
        <v>0</v>
      </c>
      <c r="V431">
        <v>0</v>
      </c>
      <c r="W431">
        <v>0</v>
      </c>
      <c r="X431">
        <v>549</v>
      </c>
      <c r="Y431">
        <v>243</v>
      </c>
      <c r="Z431" t="s">
        <v>65</v>
      </c>
      <c r="AA431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129042505</v>
      </c>
      <c r="AB431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129042505</v>
      </c>
      <c r="AC431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0</v>
      </c>
      <c r="AD431" s="5">
        <f>VALUE(FIXED((SLEP[[#This Row],[EjecutadoCLP]]/SLEP[[#This Row],[MontoCLP]]),4,TRUE))</f>
        <v>1</v>
      </c>
      <c r="AE431" s="1">
        <f>IF(SLEP[[#This Row],[Termino]]=0,DATE(1992,10,11),SLEP[[#This Row],[Termino]]-SLEP[[#This Row],[Días de vigencia]])</f>
        <v>45571</v>
      </c>
      <c r="AF431" s="1">
        <f>IF(SLEP[[#This Row],[Días restantes]]&lt;1,DATE(1992,10,11),DATE(2025,8,8)+SLEP[[#This Row],[Días restantes]])</f>
        <v>46120</v>
      </c>
      <c r="AG431">
        <f ca="1">IF(SLEP[[#This Row],[Termino]]=0,0,SLEP[[#This Row],[Termino]]-TODAY())</f>
        <v>161</v>
      </c>
      <c r="AH431" s="7" t="str">
        <f ca="1">IF(SLEP[[#This Row],[Dias]]&gt;0,"Vigente","Vencido")</f>
        <v>Vigente</v>
      </c>
      <c r="AI431" t="str">
        <f>_xlfn.XLOOKUP(SLEP[[#This Row],[Source.Name]],Tabla3[Nombre archivo],Tabla3[BASESLEP],"N/A",0,1)</f>
        <v>Barrancas</v>
      </c>
      <c r="AJ431" t="s">
        <v>2265</v>
      </c>
    </row>
    <row r="432" spans="1:36" x14ac:dyDescent="0.3">
      <c r="A432" t="s">
        <v>1948</v>
      </c>
      <c r="B432" t="s">
        <v>1980</v>
      </c>
      <c r="C432" t="s">
        <v>1981</v>
      </c>
      <c r="D432" t="s">
        <v>1982</v>
      </c>
      <c r="E432" t="s">
        <v>756</v>
      </c>
      <c r="F432" t="s">
        <v>757</v>
      </c>
      <c r="G432" t="s">
        <v>74</v>
      </c>
      <c r="H432" t="s">
        <v>178</v>
      </c>
      <c r="I432" t="s">
        <v>533</v>
      </c>
      <c r="J432" t="s">
        <v>1954</v>
      </c>
      <c r="K432" t="s">
        <v>48</v>
      </c>
      <c r="L432" s="3">
        <v>57929112</v>
      </c>
      <c r="M432" s="4">
        <v>68935643</v>
      </c>
      <c r="N432" s="4">
        <v>-11006531</v>
      </c>
      <c r="O432" t="s">
        <v>545</v>
      </c>
      <c r="P432" t="s">
        <v>63</v>
      </c>
      <c r="Q432" t="s">
        <v>51</v>
      </c>
      <c r="R432">
        <v>0</v>
      </c>
      <c r="S432">
        <v>0</v>
      </c>
      <c r="T432">
        <v>1</v>
      </c>
      <c r="U432">
        <v>0</v>
      </c>
      <c r="V432">
        <v>0</v>
      </c>
      <c r="W432">
        <v>0</v>
      </c>
      <c r="X432">
        <v>32</v>
      </c>
      <c r="Y432">
        <v>-67</v>
      </c>
      <c r="Z432" t="s">
        <v>52</v>
      </c>
      <c r="AA432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57929112</v>
      </c>
      <c r="AB432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68935643</v>
      </c>
      <c r="AC432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-11006531</v>
      </c>
      <c r="AD432" s="5">
        <f>VALUE(FIXED((SLEP[[#This Row],[EjecutadoCLP]]/SLEP[[#This Row],[MontoCLP]]),4,TRUE))</f>
        <v>1.19</v>
      </c>
      <c r="AE432" s="1">
        <f>IF(SLEP[[#This Row],[Termino]]=0,DATE(1992,10,11),SLEP[[#This Row],[Termino]]-SLEP[[#This Row],[Días de vigencia]])</f>
        <v>33856</v>
      </c>
      <c r="AF432" s="1">
        <f>IF(SLEP[[#This Row],[Días restantes]]&lt;1,DATE(1992,10,11),DATE(2025,8,8)+SLEP[[#This Row],[Días restantes]])</f>
        <v>33888</v>
      </c>
      <c r="AG432">
        <f ca="1">IF(SLEP[[#This Row],[Termino]]=0,0,SLEP[[#This Row],[Termino]]-TODAY())</f>
        <v>-12071</v>
      </c>
      <c r="AH432" s="7" t="str">
        <f ca="1">IF(SLEP[[#This Row],[Dias]]&gt;0,"Vigente","Vencido")</f>
        <v>Vencido</v>
      </c>
      <c r="AI432" t="str">
        <f>_xlfn.XLOOKUP(SLEP[[#This Row],[Source.Name]],Tabla3[Nombre archivo],Tabla3[BASESLEP],"N/A",0,1)</f>
        <v>Barrancas</v>
      </c>
      <c r="AJ432" t="s">
        <v>2269</v>
      </c>
    </row>
    <row r="433" spans="1:36" x14ac:dyDescent="0.3">
      <c r="A433" t="s">
        <v>1948</v>
      </c>
      <c r="B433" t="s">
        <v>1984</v>
      </c>
      <c r="C433" t="s">
        <v>1985</v>
      </c>
      <c r="D433" t="s">
        <v>1986</v>
      </c>
      <c r="E433" t="s">
        <v>1987</v>
      </c>
      <c r="F433" t="s">
        <v>1988</v>
      </c>
      <c r="G433" t="s">
        <v>44</v>
      </c>
      <c r="H433" t="s">
        <v>45</v>
      </c>
      <c r="I433" t="s">
        <v>1978</v>
      </c>
      <c r="J433" t="s">
        <v>1954</v>
      </c>
      <c r="K433" t="s">
        <v>48</v>
      </c>
      <c r="L433" s="3">
        <v>223309320</v>
      </c>
      <c r="M433" s="4">
        <v>220320748</v>
      </c>
      <c r="N433" s="4">
        <v>2988572</v>
      </c>
      <c r="O433" t="s">
        <v>478</v>
      </c>
      <c r="P433" t="s">
        <v>494</v>
      </c>
      <c r="Q433" t="s">
        <v>64</v>
      </c>
      <c r="R433">
        <v>0</v>
      </c>
      <c r="S433">
        <v>0</v>
      </c>
      <c r="T433">
        <v>1</v>
      </c>
      <c r="U433">
        <v>0</v>
      </c>
      <c r="V433">
        <v>0</v>
      </c>
      <c r="W433">
        <v>0</v>
      </c>
      <c r="X433">
        <v>539</v>
      </c>
      <c r="Y433">
        <v>223</v>
      </c>
      <c r="Z433" t="s">
        <v>65</v>
      </c>
      <c r="AA433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223309320</v>
      </c>
      <c r="AB433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220320748</v>
      </c>
      <c r="AC433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2988572</v>
      </c>
      <c r="AD433" s="5">
        <f>VALUE(FIXED((SLEP[[#This Row],[EjecutadoCLP]]/SLEP[[#This Row],[MontoCLP]]),4,TRUE))</f>
        <v>0.98660000000000003</v>
      </c>
      <c r="AE433" s="1">
        <f>IF(SLEP[[#This Row],[Termino]]=0,DATE(1992,10,11),SLEP[[#This Row],[Termino]]-SLEP[[#This Row],[Días de vigencia]])</f>
        <v>45561</v>
      </c>
      <c r="AF433" s="1">
        <f>IF(SLEP[[#This Row],[Días restantes]]&lt;1,DATE(1992,10,11),DATE(2025,8,8)+SLEP[[#This Row],[Días restantes]])</f>
        <v>46100</v>
      </c>
      <c r="AG433">
        <f ca="1">IF(SLEP[[#This Row],[Termino]]=0,0,SLEP[[#This Row],[Termino]]-TODAY())</f>
        <v>141</v>
      </c>
      <c r="AH433" s="7" t="str">
        <f ca="1">IF(SLEP[[#This Row],[Dias]]&gt;0,"Vigente","Vencido")</f>
        <v>Vigente</v>
      </c>
      <c r="AI433" t="str">
        <f>_xlfn.XLOOKUP(SLEP[[#This Row],[Source.Name]],Tabla3[Nombre archivo],Tabla3[BASESLEP],"N/A",0,1)</f>
        <v>Barrancas</v>
      </c>
      <c r="AJ433" t="s">
        <v>2275</v>
      </c>
    </row>
    <row r="434" spans="1:36" x14ac:dyDescent="0.3">
      <c r="A434" t="s">
        <v>1948</v>
      </c>
      <c r="B434" t="s">
        <v>1990</v>
      </c>
      <c r="C434" t="s">
        <v>1991</v>
      </c>
      <c r="D434" t="s">
        <v>1992</v>
      </c>
      <c r="E434" t="s">
        <v>756</v>
      </c>
      <c r="F434" t="s">
        <v>757</v>
      </c>
      <c r="G434" t="s">
        <v>74</v>
      </c>
      <c r="H434" t="s">
        <v>178</v>
      </c>
      <c r="I434" t="s">
        <v>533</v>
      </c>
      <c r="J434" t="s">
        <v>1954</v>
      </c>
      <c r="K434" t="s">
        <v>48</v>
      </c>
      <c r="L434" s="3">
        <v>125821447</v>
      </c>
      <c r="M434" s="4">
        <v>149727522</v>
      </c>
      <c r="N434" s="4">
        <v>-23906075</v>
      </c>
      <c r="O434" t="s">
        <v>566</v>
      </c>
      <c r="P434" t="s">
        <v>513</v>
      </c>
      <c r="Q434" t="s">
        <v>51</v>
      </c>
      <c r="R434">
        <v>0</v>
      </c>
      <c r="S434">
        <v>0</v>
      </c>
      <c r="T434">
        <v>2</v>
      </c>
      <c r="U434">
        <v>0</v>
      </c>
      <c r="V434">
        <v>0</v>
      </c>
      <c r="W434">
        <v>0</v>
      </c>
      <c r="X434">
        <v>21</v>
      </c>
      <c r="Y434">
        <v>-94</v>
      </c>
      <c r="Z434" t="s">
        <v>65</v>
      </c>
      <c r="AA434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125821447</v>
      </c>
      <c r="AB434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149727522</v>
      </c>
      <c r="AC434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-23906075</v>
      </c>
      <c r="AD434" s="5">
        <f>VALUE(FIXED((SLEP[[#This Row],[EjecutadoCLP]]/SLEP[[#This Row],[MontoCLP]]),4,TRUE))</f>
        <v>1.19</v>
      </c>
      <c r="AE434" s="1">
        <f>IF(SLEP[[#This Row],[Termino]]=0,DATE(1992,10,11),SLEP[[#This Row],[Termino]]-SLEP[[#This Row],[Días de vigencia]])</f>
        <v>33867</v>
      </c>
      <c r="AF434" s="1">
        <f>IF(SLEP[[#This Row],[Días restantes]]&lt;1,DATE(1992,10,11),DATE(2025,8,8)+SLEP[[#This Row],[Días restantes]])</f>
        <v>33888</v>
      </c>
      <c r="AG434">
        <f ca="1">IF(SLEP[[#This Row],[Termino]]=0,0,SLEP[[#This Row],[Termino]]-TODAY())</f>
        <v>-12071</v>
      </c>
      <c r="AH434" s="7" t="str">
        <f ca="1">IF(SLEP[[#This Row],[Dias]]&gt;0,"Vigente","Vencido")</f>
        <v>Vencido</v>
      </c>
      <c r="AI434" t="str">
        <f>_xlfn.XLOOKUP(SLEP[[#This Row],[Source.Name]],Tabla3[Nombre archivo],Tabla3[BASESLEP],"N/A",0,1)</f>
        <v>Barrancas</v>
      </c>
      <c r="AJ434" t="s">
        <v>2281</v>
      </c>
    </row>
    <row r="435" spans="1:36" x14ac:dyDescent="0.3">
      <c r="A435" t="s">
        <v>1948</v>
      </c>
      <c r="B435" t="s">
        <v>1994</v>
      </c>
      <c r="C435" t="s">
        <v>1991</v>
      </c>
      <c r="D435" t="s">
        <v>1992</v>
      </c>
      <c r="E435" t="s">
        <v>1995</v>
      </c>
      <c r="F435" t="s">
        <v>1996</v>
      </c>
      <c r="G435" t="s">
        <v>74</v>
      </c>
      <c r="H435" t="s">
        <v>178</v>
      </c>
      <c r="I435" t="s">
        <v>533</v>
      </c>
      <c r="J435" t="s">
        <v>1954</v>
      </c>
      <c r="K435" t="s">
        <v>48</v>
      </c>
      <c r="L435" s="3">
        <v>15815008</v>
      </c>
      <c r="M435" s="4">
        <v>18819860</v>
      </c>
      <c r="N435" s="4">
        <v>-3004852</v>
      </c>
      <c r="O435" t="s">
        <v>507</v>
      </c>
      <c r="P435" t="s">
        <v>513</v>
      </c>
      <c r="Q435" t="s">
        <v>51</v>
      </c>
      <c r="R435">
        <v>0</v>
      </c>
      <c r="S435">
        <v>0</v>
      </c>
      <c r="T435">
        <v>1</v>
      </c>
      <c r="U435">
        <v>0</v>
      </c>
      <c r="V435">
        <v>0</v>
      </c>
      <c r="W435">
        <v>0</v>
      </c>
      <c r="X435">
        <v>22</v>
      </c>
      <c r="Y435">
        <v>-94</v>
      </c>
      <c r="Z435" t="s">
        <v>65</v>
      </c>
      <c r="AA435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15815008</v>
      </c>
      <c r="AB435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18819860</v>
      </c>
      <c r="AC435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-3004852</v>
      </c>
      <c r="AD435" s="5">
        <f>VALUE(FIXED((SLEP[[#This Row],[EjecutadoCLP]]/SLEP[[#This Row],[MontoCLP]]),4,TRUE))</f>
        <v>1.19</v>
      </c>
      <c r="AE435" s="1">
        <f>IF(SLEP[[#This Row],[Termino]]=0,DATE(1992,10,11),SLEP[[#This Row],[Termino]]-SLEP[[#This Row],[Días de vigencia]])</f>
        <v>33866</v>
      </c>
      <c r="AF435" s="1">
        <f>IF(SLEP[[#This Row],[Días restantes]]&lt;1,DATE(1992,10,11),DATE(2025,8,8)+SLEP[[#This Row],[Días restantes]])</f>
        <v>33888</v>
      </c>
      <c r="AG435">
        <f ca="1">IF(SLEP[[#This Row],[Termino]]=0,0,SLEP[[#This Row],[Termino]]-TODAY())</f>
        <v>-12071</v>
      </c>
      <c r="AH435" s="7" t="str">
        <f ca="1">IF(SLEP[[#This Row],[Dias]]&gt;0,"Vigente","Vencido")</f>
        <v>Vencido</v>
      </c>
      <c r="AI435" t="str">
        <f>_xlfn.XLOOKUP(SLEP[[#This Row],[Source.Name]],Tabla3[Nombre archivo],Tabla3[BASESLEP],"N/A",0,1)</f>
        <v>Barrancas</v>
      </c>
      <c r="AJ435" t="s">
        <v>2285</v>
      </c>
    </row>
    <row r="436" spans="1:36" x14ac:dyDescent="0.3">
      <c r="A436" t="s">
        <v>1948</v>
      </c>
      <c r="B436" t="s">
        <v>1998</v>
      </c>
      <c r="C436" t="s">
        <v>1991</v>
      </c>
      <c r="D436" t="s">
        <v>1992</v>
      </c>
      <c r="E436" t="s">
        <v>1999</v>
      </c>
      <c r="F436" t="s">
        <v>2000</v>
      </c>
      <c r="G436" t="s">
        <v>74</v>
      </c>
      <c r="H436" t="s">
        <v>45</v>
      </c>
      <c r="I436" t="s">
        <v>89</v>
      </c>
      <c r="J436" t="s">
        <v>1954</v>
      </c>
      <c r="K436" t="s">
        <v>48</v>
      </c>
      <c r="L436" s="3">
        <v>3360442</v>
      </c>
      <c r="M436" s="4">
        <v>3998926</v>
      </c>
      <c r="N436" s="4">
        <v>-638484</v>
      </c>
      <c r="O436" t="s">
        <v>1866</v>
      </c>
      <c r="P436" t="s">
        <v>513</v>
      </c>
      <c r="Q436" t="s">
        <v>51</v>
      </c>
      <c r="R436">
        <v>0</v>
      </c>
      <c r="S436">
        <v>0</v>
      </c>
      <c r="T436">
        <v>1</v>
      </c>
      <c r="U436">
        <v>0</v>
      </c>
      <c r="V436">
        <v>0</v>
      </c>
      <c r="W436">
        <v>0</v>
      </c>
      <c r="X436">
        <v>25</v>
      </c>
      <c r="Y436">
        <v>-94</v>
      </c>
      <c r="Z436" t="s">
        <v>65</v>
      </c>
      <c r="AA436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3360442</v>
      </c>
      <c r="AB436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3998926</v>
      </c>
      <c r="AC436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-638484</v>
      </c>
      <c r="AD436" s="5">
        <f>VALUE(FIXED((SLEP[[#This Row],[EjecutadoCLP]]/SLEP[[#This Row],[MontoCLP]]),4,TRUE))</f>
        <v>1.19</v>
      </c>
      <c r="AE436" s="1">
        <f>IF(SLEP[[#This Row],[Termino]]=0,DATE(1992,10,11),SLEP[[#This Row],[Termino]]-SLEP[[#This Row],[Días de vigencia]])</f>
        <v>33863</v>
      </c>
      <c r="AF436" s="1">
        <f>IF(SLEP[[#This Row],[Días restantes]]&lt;1,DATE(1992,10,11),DATE(2025,8,8)+SLEP[[#This Row],[Días restantes]])</f>
        <v>33888</v>
      </c>
      <c r="AG436">
        <f ca="1">IF(SLEP[[#This Row],[Termino]]=0,0,SLEP[[#This Row],[Termino]]-TODAY())</f>
        <v>-12071</v>
      </c>
      <c r="AH436" s="7" t="str">
        <f ca="1">IF(SLEP[[#This Row],[Dias]]&gt;0,"Vigente","Vencido")</f>
        <v>Vencido</v>
      </c>
      <c r="AI436" t="str">
        <f>_xlfn.XLOOKUP(SLEP[[#This Row],[Source.Name]],Tabla3[Nombre archivo],Tabla3[BASESLEP],"N/A",0,1)</f>
        <v>Barrancas</v>
      </c>
      <c r="AJ436" t="s">
        <v>2291</v>
      </c>
    </row>
    <row r="437" spans="1:36" x14ac:dyDescent="0.3">
      <c r="A437" t="s">
        <v>1948</v>
      </c>
      <c r="B437" t="s">
        <v>2008</v>
      </c>
      <c r="C437" t="s">
        <v>1991</v>
      </c>
      <c r="D437" t="s">
        <v>1992</v>
      </c>
      <c r="E437" t="s">
        <v>2009</v>
      </c>
      <c r="F437" t="s">
        <v>2010</v>
      </c>
      <c r="G437" t="s">
        <v>74</v>
      </c>
      <c r="H437" t="s">
        <v>178</v>
      </c>
      <c r="I437" t="s">
        <v>533</v>
      </c>
      <c r="J437" t="s">
        <v>1954</v>
      </c>
      <c r="K437" t="s">
        <v>48</v>
      </c>
      <c r="L437" s="3">
        <v>18151261</v>
      </c>
      <c r="M437" s="4">
        <v>21600001</v>
      </c>
      <c r="N437" s="4">
        <v>-3448740</v>
      </c>
      <c r="O437" t="s">
        <v>1866</v>
      </c>
      <c r="P437" t="s">
        <v>513</v>
      </c>
      <c r="Q437" t="s">
        <v>51</v>
      </c>
      <c r="R437">
        <v>0</v>
      </c>
      <c r="S437">
        <v>0</v>
      </c>
      <c r="T437">
        <v>1</v>
      </c>
      <c r="U437">
        <v>0</v>
      </c>
      <c r="V437">
        <v>0</v>
      </c>
      <c r="W437">
        <v>0</v>
      </c>
      <c r="X437">
        <v>25</v>
      </c>
      <c r="Y437">
        <v>-94</v>
      </c>
      <c r="Z437" t="s">
        <v>65</v>
      </c>
      <c r="AA437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18151261</v>
      </c>
      <c r="AB437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21600001</v>
      </c>
      <c r="AC437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-3448740</v>
      </c>
      <c r="AD437" s="5">
        <f>VALUE(FIXED((SLEP[[#This Row],[EjecutadoCLP]]/SLEP[[#This Row],[MontoCLP]]),4,TRUE))</f>
        <v>1.19</v>
      </c>
      <c r="AE437" s="1">
        <f>IF(SLEP[[#This Row],[Termino]]=0,DATE(1992,10,11),SLEP[[#This Row],[Termino]]-SLEP[[#This Row],[Días de vigencia]])</f>
        <v>33863</v>
      </c>
      <c r="AF437" s="1">
        <f>IF(SLEP[[#This Row],[Días restantes]]&lt;1,DATE(1992,10,11),DATE(2025,8,8)+SLEP[[#This Row],[Días restantes]])</f>
        <v>33888</v>
      </c>
      <c r="AG437">
        <f ca="1">IF(SLEP[[#This Row],[Termino]]=0,0,SLEP[[#This Row],[Termino]]-TODAY())</f>
        <v>-12071</v>
      </c>
      <c r="AH437" s="7" t="str">
        <f ca="1">IF(SLEP[[#This Row],[Dias]]&gt;0,"Vigente","Vencido")</f>
        <v>Vencido</v>
      </c>
      <c r="AI437" t="str">
        <f>_xlfn.XLOOKUP(SLEP[[#This Row],[Source.Name]],Tabla3[Nombre archivo],Tabla3[BASESLEP],"N/A",0,1)</f>
        <v>Barrancas</v>
      </c>
      <c r="AJ437" t="s">
        <v>2297</v>
      </c>
    </row>
    <row r="438" spans="1:36" x14ac:dyDescent="0.3">
      <c r="A438" t="s">
        <v>1948</v>
      </c>
      <c r="B438" t="s">
        <v>2002</v>
      </c>
      <c r="C438" t="s">
        <v>2003</v>
      </c>
      <c r="D438" t="s">
        <v>2004</v>
      </c>
      <c r="E438" t="s">
        <v>2005</v>
      </c>
      <c r="F438" t="s">
        <v>2006</v>
      </c>
      <c r="G438" t="s">
        <v>74</v>
      </c>
      <c r="H438" t="s">
        <v>45</v>
      </c>
      <c r="I438" t="s">
        <v>60</v>
      </c>
      <c r="J438" t="s">
        <v>1954</v>
      </c>
      <c r="K438" t="s">
        <v>48</v>
      </c>
      <c r="L438" s="3">
        <v>76189533</v>
      </c>
      <c r="M438" s="4">
        <v>90665544</v>
      </c>
      <c r="N438" s="4">
        <v>-14476011</v>
      </c>
      <c r="O438" t="s">
        <v>1866</v>
      </c>
      <c r="P438" t="s">
        <v>513</v>
      </c>
      <c r="Q438" t="s">
        <v>51</v>
      </c>
      <c r="R438">
        <v>0</v>
      </c>
      <c r="S438">
        <v>0</v>
      </c>
      <c r="T438">
        <v>1</v>
      </c>
      <c r="U438">
        <v>0</v>
      </c>
      <c r="V438">
        <v>0</v>
      </c>
      <c r="W438">
        <v>0</v>
      </c>
      <c r="X438">
        <v>25</v>
      </c>
      <c r="Y438">
        <v>-94</v>
      </c>
      <c r="Z438" t="s">
        <v>52</v>
      </c>
      <c r="AA438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76189533</v>
      </c>
      <c r="AB438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90665544</v>
      </c>
      <c r="AC438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-14476011</v>
      </c>
      <c r="AD438" s="5">
        <f>VALUE(FIXED((SLEP[[#This Row],[EjecutadoCLP]]/SLEP[[#This Row],[MontoCLP]]),4,TRUE))</f>
        <v>1.19</v>
      </c>
      <c r="AE438" s="1">
        <f>IF(SLEP[[#This Row],[Termino]]=0,DATE(1992,10,11),SLEP[[#This Row],[Termino]]-SLEP[[#This Row],[Días de vigencia]])</f>
        <v>33863</v>
      </c>
      <c r="AF438" s="1">
        <f>IF(SLEP[[#This Row],[Días restantes]]&lt;1,DATE(1992,10,11),DATE(2025,8,8)+SLEP[[#This Row],[Días restantes]])</f>
        <v>33888</v>
      </c>
      <c r="AG438">
        <f ca="1">IF(SLEP[[#This Row],[Termino]]=0,0,SLEP[[#This Row],[Termino]]-TODAY())</f>
        <v>-12071</v>
      </c>
      <c r="AH438" s="7" t="str">
        <f ca="1">IF(SLEP[[#This Row],[Dias]]&gt;0,"Vigente","Vencido")</f>
        <v>Vencido</v>
      </c>
      <c r="AI438" t="str">
        <f>_xlfn.XLOOKUP(SLEP[[#This Row],[Source.Name]],Tabla3[Nombre archivo],Tabla3[BASESLEP],"N/A",0,1)</f>
        <v>Barrancas</v>
      </c>
      <c r="AJ438" t="s">
        <v>2303</v>
      </c>
    </row>
    <row r="439" spans="1:36" x14ac:dyDescent="0.3">
      <c r="A439" t="s">
        <v>1948</v>
      </c>
      <c r="B439" t="s">
        <v>2019</v>
      </c>
      <c r="C439" t="s">
        <v>1991</v>
      </c>
      <c r="D439" t="s">
        <v>1992</v>
      </c>
      <c r="E439" t="s">
        <v>2020</v>
      </c>
      <c r="F439" t="s">
        <v>2021</v>
      </c>
      <c r="G439" t="s">
        <v>74</v>
      </c>
      <c r="H439" t="s">
        <v>178</v>
      </c>
      <c r="I439" t="s">
        <v>533</v>
      </c>
      <c r="J439" t="s">
        <v>1954</v>
      </c>
      <c r="K439" t="s">
        <v>48</v>
      </c>
      <c r="L439" s="3">
        <v>15304516</v>
      </c>
      <c r="M439" s="4">
        <v>18212374</v>
      </c>
      <c r="N439" s="4">
        <v>-2907858</v>
      </c>
      <c r="O439" t="s">
        <v>668</v>
      </c>
      <c r="P439" t="s">
        <v>513</v>
      </c>
      <c r="Q439" t="s">
        <v>51</v>
      </c>
      <c r="R439">
        <v>0</v>
      </c>
      <c r="S439">
        <v>0</v>
      </c>
      <c r="T439">
        <v>1</v>
      </c>
      <c r="U439">
        <v>0</v>
      </c>
      <c r="V439">
        <v>0</v>
      </c>
      <c r="W439">
        <v>0</v>
      </c>
      <c r="X439">
        <v>26</v>
      </c>
      <c r="Y439">
        <v>-94</v>
      </c>
      <c r="Z439" t="s">
        <v>65</v>
      </c>
      <c r="AA439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15304516</v>
      </c>
      <c r="AB439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18212374</v>
      </c>
      <c r="AC439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-2907858</v>
      </c>
      <c r="AD439" s="5">
        <f>VALUE(FIXED((SLEP[[#This Row],[EjecutadoCLP]]/SLEP[[#This Row],[MontoCLP]]),4,TRUE))</f>
        <v>1.19</v>
      </c>
      <c r="AE439" s="1">
        <f>IF(SLEP[[#This Row],[Termino]]=0,DATE(1992,10,11),SLEP[[#This Row],[Termino]]-SLEP[[#This Row],[Días de vigencia]])</f>
        <v>33862</v>
      </c>
      <c r="AF439" s="1">
        <f>IF(SLEP[[#This Row],[Días restantes]]&lt;1,DATE(1992,10,11),DATE(2025,8,8)+SLEP[[#This Row],[Días restantes]])</f>
        <v>33888</v>
      </c>
      <c r="AG439">
        <f ca="1">IF(SLEP[[#This Row],[Termino]]=0,0,SLEP[[#This Row],[Termino]]-TODAY())</f>
        <v>-12071</v>
      </c>
      <c r="AH439" s="7" t="str">
        <f ca="1">IF(SLEP[[#This Row],[Dias]]&gt;0,"Vigente","Vencido")</f>
        <v>Vencido</v>
      </c>
      <c r="AI439" t="str">
        <f>_xlfn.XLOOKUP(SLEP[[#This Row],[Source.Name]],Tabla3[Nombre archivo],Tabla3[BASESLEP],"N/A",0,1)</f>
        <v>Barrancas</v>
      </c>
      <c r="AJ439" t="s">
        <v>2307</v>
      </c>
    </row>
    <row r="440" spans="1:36" x14ac:dyDescent="0.3">
      <c r="A440" t="s">
        <v>1948</v>
      </c>
      <c r="B440" t="s">
        <v>2012</v>
      </c>
      <c r="C440" t="s">
        <v>2013</v>
      </c>
      <c r="D440" t="s">
        <v>2014</v>
      </c>
      <c r="E440" t="s">
        <v>2015</v>
      </c>
      <c r="F440" t="s">
        <v>2016</v>
      </c>
      <c r="G440" t="s">
        <v>44</v>
      </c>
      <c r="H440" t="s">
        <v>45</v>
      </c>
      <c r="I440" t="s">
        <v>60</v>
      </c>
      <c r="J440" t="s">
        <v>1954</v>
      </c>
      <c r="K440" t="s">
        <v>48</v>
      </c>
      <c r="L440" s="3">
        <v>382312063</v>
      </c>
      <c r="M440" s="4">
        <v>272970812</v>
      </c>
      <c r="N440" s="4">
        <v>109341251</v>
      </c>
      <c r="O440" t="s">
        <v>668</v>
      </c>
      <c r="P440" t="s">
        <v>2017</v>
      </c>
      <c r="Q440" t="s">
        <v>51</v>
      </c>
      <c r="R440">
        <v>2</v>
      </c>
      <c r="S440">
        <v>0</v>
      </c>
      <c r="T440">
        <v>1</v>
      </c>
      <c r="U440">
        <v>0</v>
      </c>
      <c r="V440">
        <v>0</v>
      </c>
      <c r="W440">
        <v>0</v>
      </c>
      <c r="X440">
        <v>200</v>
      </c>
      <c r="Y440">
        <v>-1</v>
      </c>
      <c r="Z440" t="s">
        <v>52</v>
      </c>
      <c r="AA440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382312063</v>
      </c>
      <c r="AB440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272970812</v>
      </c>
      <c r="AC440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109341251</v>
      </c>
      <c r="AD440" s="5">
        <f>VALUE(FIXED((SLEP[[#This Row],[EjecutadoCLP]]/SLEP[[#This Row],[MontoCLP]]),4,TRUE))</f>
        <v>0.71399999999999997</v>
      </c>
      <c r="AE440" s="1">
        <f>IF(SLEP[[#This Row],[Termino]]=0,DATE(1992,10,11),SLEP[[#This Row],[Termino]]-SLEP[[#This Row],[Días de vigencia]])</f>
        <v>33688</v>
      </c>
      <c r="AF440" s="1">
        <f>IF(SLEP[[#This Row],[Días restantes]]&lt;1,DATE(1992,10,11),DATE(2025,8,8)+SLEP[[#This Row],[Días restantes]])</f>
        <v>33888</v>
      </c>
      <c r="AG440">
        <f ca="1">IF(SLEP[[#This Row],[Termino]]=0,0,SLEP[[#This Row],[Termino]]-TODAY())</f>
        <v>-12071</v>
      </c>
      <c r="AH440" s="7" t="str">
        <f ca="1">IF(SLEP[[#This Row],[Dias]]&gt;0,"Vigente","Vencido")</f>
        <v>Vencido</v>
      </c>
      <c r="AI440" t="str">
        <f>_xlfn.XLOOKUP(SLEP[[#This Row],[Source.Name]],Tabla3[Nombre archivo],Tabla3[BASESLEP],"N/A",0,1)</f>
        <v>Barrancas</v>
      </c>
      <c r="AJ440" t="s">
        <v>2311</v>
      </c>
    </row>
    <row r="441" spans="1:36" x14ac:dyDescent="0.3">
      <c r="A441" t="s">
        <v>1948</v>
      </c>
      <c r="B441" t="s">
        <v>2023</v>
      </c>
      <c r="C441" t="s">
        <v>2024</v>
      </c>
      <c r="D441" t="s">
        <v>2025</v>
      </c>
      <c r="E441" t="s">
        <v>2026</v>
      </c>
      <c r="F441" t="s">
        <v>2027</v>
      </c>
      <c r="G441" t="s">
        <v>44</v>
      </c>
      <c r="H441" t="s">
        <v>45</v>
      </c>
      <c r="I441" t="s">
        <v>60</v>
      </c>
      <c r="J441" t="s">
        <v>1954</v>
      </c>
      <c r="K441" t="s">
        <v>48</v>
      </c>
      <c r="L441" s="3">
        <v>425609141</v>
      </c>
      <c r="M441" s="4">
        <v>50647489</v>
      </c>
      <c r="N441" s="4">
        <v>374961652</v>
      </c>
      <c r="O441" t="s">
        <v>545</v>
      </c>
      <c r="P441" t="s">
        <v>2028</v>
      </c>
      <c r="Q441" t="s">
        <v>51</v>
      </c>
      <c r="R441">
        <v>0</v>
      </c>
      <c r="S441">
        <v>0</v>
      </c>
      <c r="T441">
        <v>1</v>
      </c>
      <c r="U441">
        <v>0</v>
      </c>
      <c r="V441">
        <v>0</v>
      </c>
      <c r="W441">
        <v>0</v>
      </c>
      <c r="X441">
        <v>200</v>
      </c>
      <c r="Y441">
        <v>-1</v>
      </c>
      <c r="Z441" t="s">
        <v>52</v>
      </c>
      <c r="AA441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425609141</v>
      </c>
      <c r="AB441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50647489</v>
      </c>
      <c r="AC441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374961652</v>
      </c>
      <c r="AD441" s="5">
        <f>VALUE(FIXED((SLEP[[#This Row],[EjecutadoCLP]]/SLEP[[#This Row],[MontoCLP]]),4,TRUE))</f>
        <v>0.11899999999999999</v>
      </c>
      <c r="AE441" s="1">
        <f>IF(SLEP[[#This Row],[Termino]]=0,DATE(1992,10,11),SLEP[[#This Row],[Termino]]-SLEP[[#This Row],[Días de vigencia]])</f>
        <v>33688</v>
      </c>
      <c r="AF441" s="1">
        <f>IF(SLEP[[#This Row],[Días restantes]]&lt;1,DATE(1992,10,11),DATE(2025,8,8)+SLEP[[#This Row],[Días restantes]])</f>
        <v>33888</v>
      </c>
      <c r="AG441">
        <f ca="1">IF(SLEP[[#This Row],[Termino]]=0,0,SLEP[[#This Row],[Termino]]-TODAY())</f>
        <v>-12071</v>
      </c>
      <c r="AH441" s="7" t="str">
        <f ca="1">IF(SLEP[[#This Row],[Dias]]&gt;0,"Vigente","Vencido")</f>
        <v>Vencido</v>
      </c>
      <c r="AI441" t="str">
        <f>_xlfn.XLOOKUP(SLEP[[#This Row],[Source.Name]],Tabla3[Nombre archivo],Tabla3[BASESLEP],"N/A",0,1)</f>
        <v>Barrancas</v>
      </c>
      <c r="AJ441" t="s">
        <v>2317</v>
      </c>
    </row>
    <row r="442" spans="1:36" x14ac:dyDescent="0.3">
      <c r="A442" t="s">
        <v>1948</v>
      </c>
      <c r="B442" t="s">
        <v>2030</v>
      </c>
      <c r="C442" t="s">
        <v>2031</v>
      </c>
      <c r="D442" t="s">
        <v>2032</v>
      </c>
      <c r="E442" t="s">
        <v>2033</v>
      </c>
      <c r="F442" t="s">
        <v>2034</v>
      </c>
      <c r="G442" t="s">
        <v>44</v>
      </c>
      <c r="H442" t="s">
        <v>45</v>
      </c>
      <c r="I442" t="s">
        <v>60</v>
      </c>
      <c r="J442" t="s">
        <v>1954</v>
      </c>
      <c r="K442" t="s">
        <v>48</v>
      </c>
      <c r="L442" s="3">
        <v>450379280</v>
      </c>
      <c r="M442" s="4">
        <v>508271768</v>
      </c>
      <c r="N442" s="4">
        <v>-57892488</v>
      </c>
      <c r="O442" t="s">
        <v>1056</v>
      </c>
      <c r="P442" t="s">
        <v>97</v>
      </c>
      <c r="Q442" t="s">
        <v>51</v>
      </c>
      <c r="R442">
        <v>1</v>
      </c>
      <c r="S442">
        <v>0</v>
      </c>
      <c r="T442">
        <v>1</v>
      </c>
      <c r="U442">
        <v>0</v>
      </c>
      <c r="V442">
        <v>0</v>
      </c>
      <c r="W442">
        <v>0</v>
      </c>
      <c r="X442">
        <v>120</v>
      </c>
      <c r="Y442">
        <v>-16</v>
      </c>
      <c r="Z442" t="s">
        <v>52</v>
      </c>
      <c r="AA442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450379280</v>
      </c>
      <c r="AB442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508271768</v>
      </c>
      <c r="AC442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-57892488</v>
      </c>
      <c r="AD442" s="5">
        <f>VALUE(FIXED((SLEP[[#This Row],[EjecutadoCLP]]/SLEP[[#This Row],[MontoCLP]]),4,TRUE))</f>
        <v>1.1285000000000001</v>
      </c>
      <c r="AE442" s="1">
        <f>IF(SLEP[[#This Row],[Termino]]=0,DATE(1992,10,11),SLEP[[#This Row],[Termino]]-SLEP[[#This Row],[Días de vigencia]])</f>
        <v>33768</v>
      </c>
      <c r="AF442" s="1">
        <f>IF(SLEP[[#This Row],[Días restantes]]&lt;1,DATE(1992,10,11),DATE(2025,8,8)+SLEP[[#This Row],[Días restantes]])</f>
        <v>33888</v>
      </c>
      <c r="AG442">
        <f ca="1">IF(SLEP[[#This Row],[Termino]]=0,0,SLEP[[#This Row],[Termino]]-TODAY())</f>
        <v>-12071</v>
      </c>
      <c r="AH442" s="7" t="str">
        <f ca="1">IF(SLEP[[#This Row],[Dias]]&gt;0,"Vigente","Vencido")</f>
        <v>Vencido</v>
      </c>
      <c r="AI442" t="str">
        <f>_xlfn.XLOOKUP(SLEP[[#This Row],[Source.Name]],Tabla3[Nombre archivo],Tabla3[BASESLEP],"N/A",0,1)</f>
        <v>Barrancas</v>
      </c>
      <c r="AJ442" t="s">
        <v>2323</v>
      </c>
    </row>
    <row r="443" spans="1:36" x14ac:dyDescent="0.3">
      <c r="A443" t="s">
        <v>1948</v>
      </c>
      <c r="B443" t="s">
        <v>2036</v>
      </c>
      <c r="C443" t="s">
        <v>2037</v>
      </c>
      <c r="D443" t="s">
        <v>2038</v>
      </c>
      <c r="E443" t="s">
        <v>2039</v>
      </c>
      <c r="F443" t="s">
        <v>2040</v>
      </c>
      <c r="G443" t="s">
        <v>44</v>
      </c>
      <c r="H443" t="s">
        <v>45</v>
      </c>
      <c r="I443" t="s">
        <v>60</v>
      </c>
      <c r="J443" t="s">
        <v>1954</v>
      </c>
      <c r="K443" t="s">
        <v>48</v>
      </c>
      <c r="L443" s="3">
        <v>338055984</v>
      </c>
      <c r="M443" s="4">
        <v>321829297</v>
      </c>
      <c r="N443" s="4">
        <v>16226687</v>
      </c>
      <c r="O443" t="s">
        <v>715</v>
      </c>
      <c r="P443" t="s">
        <v>872</v>
      </c>
      <c r="Q443" t="s">
        <v>51</v>
      </c>
      <c r="R443">
        <v>1</v>
      </c>
      <c r="S443">
        <v>0</v>
      </c>
      <c r="T443">
        <v>1</v>
      </c>
      <c r="U443">
        <v>0</v>
      </c>
      <c r="V443">
        <v>0</v>
      </c>
      <c r="W443">
        <v>0</v>
      </c>
      <c r="X443">
        <v>208</v>
      </c>
      <c r="Y443">
        <v>-1</v>
      </c>
      <c r="Z443" t="s">
        <v>52</v>
      </c>
      <c r="AA443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338055984</v>
      </c>
      <c r="AB443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321829297</v>
      </c>
      <c r="AC443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16226687</v>
      </c>
      <c r="AD443" s="5">
        <f>VALUE(FIXED((SLEP[[#This Row],[EjecutadoCLP]]/SLEP[[#This Row],[MontoCLP]]),4,TRUE))</f>
        <v>0.95199999999999996</v>
      </c>
      <c r="AE443" s="1">
        <f>IF(SLEP[[#This Row],[Termino]]=0,DATE(1992,10,11),SLEP[[#This Row],[Termino]]-SLEP[[#This Row],[Días de vigencia]])</f>
        <v>33680</v>
      </c>
      <c r="AF443" s="1">
        <f>IF(SLEP[[#This Row],[Días restantes]]&lt;1,DATE(1992,10,11),DATE(2025,8,8)+SLEP[[#This Row],[Días restantes]])</f>
        <v>33888</v>
      </c>
      <c r="AG443">
        <f ca="1">IF(SLEP[[#This Row],[Termino]]=0,0,SLEP[[#This Row],[Termino]]-TODAY())</f>
        <v>-12071</v>
      </c>
      <c r="AH443" s="7" t="str">
        <f ca="1">IF(SLEP[[#This Row],[Dias]]&gt;0,"Vigente","Vencido")</f>
        <v>Vencido</v>
      </c>
      <c r="AI443" t="str">
        <f>_xlfn.XLOOKUP(SLEP[[#This Row],[Source.Name]],Tabla3[Nombre archivo],Tabla3[BASESLEP],"N/A",0,1)</f>
        <v>Barrancas</v>
      </c>
      <c r="AJ443" t="s">
        <v>2329</v>
      </c>
    </row>
    <row r="444" spans="1:36" x14ac:dyDescent="0.3">
      <c r="A444" t="s">
        <v>1948</v>
      </c>
      <c r="B444" t="s">
        <v>2042</v>
      </c>
      <c r="C444" t="s">
        <v>2043</v>
      </c>
      <c r="D444" t="s">
        <v>2044</v>
      </c>
      <c r="E444" t="s">
        <v>2045</v>
      </c>
      <c r="F444" t="s">
        <v>2046</v>
      </c>
      <c r="G444" t="s">
        <v>74</v>
      </c>
      <c r="H444" t="s">
        <v>178</v>
      </c>
      <c r="I444" t="s">
        <v>533</v>
      </c>
      <c r="J444" t="s">
        <v>1954</v>
      </c>
      <c r="K444" t="s">
        <v>48</v>
      </c>
      <c r="L444" s="3">
        <v>18812479</v>
      </c>
      <c r="M444" s="4">
        <v>22386850</v>
      </c>
      <c r="N444" s="4">
        <v>-3574371</v>
      </c>
      <c r="O444" t="s">
        <v>538</v>
      </c>
      <c r="P444" t="s">
        <v>513</v>
      </c>
      <c r="Q444" t="s">
        <v>51</v>
      </c>
      <c r="R444">
        <v>0</v>
      </c>
      <c r="S444">
        <v>0</v>
      </c>
      <c r="T444">
        <v>1</v>
      </c>
      <c r="U444">
        <v>0</v>
      </c>
      <c r="V444">
        <v>0</v>
      </c>
      <c r="W444">
        <v>0</v>
      </c>
      <c r="X444">
        <v>47</v>
      </c>
      <c r="Y444">
        <v>-93</v>
      </c>
      <c r="Z444" t="s">
        <v>65</v>
      </c>
      <c r="AA444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18812479</v>
      </c>
      <c r="AB444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22386850</v>
      </c>
      <c r="AC444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-3574371</v>
      </c>
      <c r="AD444" s="5">
        <f>VALUE(FIXED((SLEP[[#This Row],[EjecutadoCLP]]/SLEP[[#This Row],[MontoCLP]]),4,TRUE))</f>
        <v>1.19</v>
      </c>
      <c r="AE444" s="1">
        <f>IF(SLEP[[#This Row],[Termino]]=0,DATE(1992,10,11),SLEP[[#This Row],[Termino]]-SLEP[[#This Row],[Días de vigencia]])</f>
        <v>33841</v>
      </c>
      <c r="AF444" s="1">
        <f>IF(SLEP[[#This Row],[Días restantes]]&lt;1,DATE(1992,10,11),DATE(2025,8,8)+SLEP[[#This Row],[Días restantes]])</f>
        <v>33888</v>
      </c>
      <c r="AG444">
        <f ca="1">IF(SLEP[[#This Row],[Termino]]=0,0,SLEP[[#This Row],[Termino]]-TODAY())</f>
        <v>-12071</v>
      </c>
      <c r="AH444" s="7" t="str">
        <f ca="1">IF(SLEP[[#This Row],[Dias]]&gt;0,"Vigente","Vencido")</f>
        <v>Vencido</v>
      </c>
      <c r="AI444" t="str">
        <f>_xlfn.XLOOKUP(SLEP[[#This Row],[Source.Name]],Tabla3[Nombre archivo],Tabla3[BASESLEP],"N/A",0,1)</f>
        <v>Barrancas</v>
      </c>
      <c r="AJ444" t="s">
        <v>2335</v>
      </c>
    </row>
    <row r="445" spans="1:36" x14ac:dyDescent="0.3">
      <c r="A445" t="s">
        <v>1948</v>
      </c>
      <c r="B445" t="s">
        <v>2048</v>
      </c>
      <c r="C445" t="s">
        <v>2043</v>
      </c>
      <c r="D445" t="s">
        <v>2044</v>
      </c>
      <c r="E445" t="s">
        <v>2049</v>
      </c>
      <c r="F445" t="s">
        <v>2050</v>
      </c>
      <c r="G445" t="s">
        <v>74</v>
      </c>
      <c r="H445" t="s">
        <v>178</v>
      </c>
      <c r="I445" t="s">
        <v>533</v>
      </c>
      <c r="J445" t="s">
        <v>1954</v>
      </c>
      <c r="K445" t="s">
        <v>48</v>
      </c>
      <c r="L445" s="3">
        <v>140827960</v>
      </c>
      <c r="M445" s="4">
        <v>167585272</v>
      </c>
      <c r="N445" s="4">
        <v>-26757312</v>
      </c>
      <c r="O445" t="s">
        <v>538</v>
      </c>
      <c r="P445" t="s">
        <v>513</v>
      </c>
      <c r="Q445" t="s">
        <v>51</v>
      </c>
      <c r="R445">
        <v>0</v>
      </c>
      <c r="S445">
        <v>0</v>
      </c>
      <c r="T445">
        <v>1</v>
      </c>
      <c r="U445">
        <v>0</v>
      </c>
      <c r="V445">
        <v>0</v>
      </c>
      <c r="W445">
        <v>0</v>
      </c>
      <c r="X445">
        <v>47</v>
      </c>
      <c r="Y445">
        <v>0</v>
      </c>
      <c r="Z445" t="s">
        <v>65</v>
      </c>
      <c r="AA445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140827960</v>
      </c>
      <c r="AB445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167585272</v>
      </c>
      <c r="AC445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-26757312</v>
      </c>
      <c r="AD445" s="5">
        <f>VALUE(FIXED((SLEP[[#This Row],[EjecutadoCLP]]/SLEP[[#This Row],[MontoCLP]]),4,TRUE))</f>
        <v>1.19</v>
      </c>
      <c r="AE445" s="1">
        <f>IF(SLEP[[#This Row],[Termino]]=0,DATE(1992,10,11),SLEP[[#This Row],[Termino]]-SLEP[[#This Row],[Días de vigencia]])</f>
        <v>33841</v>
      </c>
      <c r="AF445" s="1">
        <f>IF(SLEP[[#This Row],[Días restantes]]&lt;1,DATE(1992,10,11),DATE(2025,8,8)+SLEP[[#This Row],[Días restantes]])</f>
        <v>33888</v>
      </c>
      <c r="AG445">
        <f ca="1">IF(SLEP[[#This Row],[Termino]]=0,0,SLEP[[#This Row],[Termino]]-TODAY())</f>
        <v>-12071</v>
      </c>
      <c r="AH445" s="7" t="str">
        <f ca="1">IF(SLEP[[#This Row],[Dias]]&gt;0,"Vigente","Vencido")</f>
        <v>Vencido</v>
      </c>
      <c r="AI445" t="str">
        <f>_xlfn.XLOOKUP(SLEP[[#This Row],[Source.Name]],Tabla3[Nombre archivo],Tabla3[BASESLEP],"N/A",0,1)</f>
        <v>Barrancas</v>
      </c>
      <c r="AJ445" t="s">
        <v>2339</v>
      </c>
    </row>
    <row r="446" spans="1:36" x14ac:dyDescent="0.3">
      <c r="A446" t="s">
        <v>1948</v>
      </c>
      <c r="B446" t="s">
        <v>2052</v>
      </c>
      <c r="C446" t="s">
        <v>2053</v>
      </c>
      <c r="D446" t="s">
        <v>2054</v>
      </c>
      <c r="E446" t="s">
        <v>2055</v>
      </c>
      <c r="F446" t="s">
        <v>2056</v>
      </c>
      <c r="G446" t="s">
        <v>44</v>
      </c>
      <c r="H446" t="s">
        <v>45</v>
      </c>
      <c r="I446" t="s">
        <v>46</v>
      </c>
      <c r="J446" t="s">
        <v>1954</v>
      </c>
      <c r="K446" t="s">
        <v>48</v>
      </c>
      <c r="L446" s="3">
        <v>205702746</v>
      </c>
      <c r="M446" s="4">
        <v>205702745</v>
      </c>
      <c r="N446" s="4">
        <v>1</v>
      </c>
      <c r="O446" t="s">
        <v>1866</v>
      </c>
      <c r="P446" t="s">
        <v>2057</v>
      </c>
      <c r="Q446" t="s">
        <v>64</v>
      </c>
      <c r="R446">
        <v>1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587</v>
      </c>
      <c r="Y446">
        <v>231</v>
      </c>
      <c r="Z446" t="s">
        <v>65</v>
      </c>
      <c r="AA446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205702746</v>
      </c>
      <c r="AB446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205702745</v>
      </c>
      <c r="AC446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1</v>
      </c>
      <c r="AD446" s="5">
        <f>VALUE(FIXED((SLEP[[#This Row],[EjecutadoCLP]]/SLEP[[#This Row],[MontoCLP]]),4,TRUE))</f>
        <v>1</v>
      </c>
      <c r="AE446" s="1">
        <f>IF(SLEP[[#This Row],[Termino]]=0,DATE(1992,10,11),SLEP[[#This Row],[Termino]]-SLEP[[#This Row],[Días de vigencia]])</f>
        <v>45521</v>
      </c>
      <c r="AF446" s="1">
        <f>IF(SLEP[[#This Row],[Días restantes]]&lt;1,DATE(1992,10,11),DATE(2025,8,8)+SLEP[[#This Row],[Días restantes]])</f>
        <v>46108</v>
      </c>
      <c r="AG446">
        <f ca="1">IF(SLEP[[#This Row],[Termino]]=0,0,SLEP[[#This Row],[Termino]]-TODAY())</f>
        <v>149</v>
      </c>
      <c r="AH446" s="7" t="str">
        <f ca="1">IF(SLEP[[#This Row],[Dias]]&gt;0,"Vigente","Vencido")</f>
        <v>Vigente</v>
      </c>
      <c r="AI446" t="str">
        <f>_xlfn.XLOOKUP(SLEP[[#This Row],[Source.Name]],Tabla3[Nombre archivo],Tabla3[BASESLEP],"N/A",0,1)</f>
        <v>Barrancas</v>
      </c>
      <c r="AJ446" t="s">
        <v>2343</v>
      </c>
    </row>
    <row r="447" spans="1:36" x14ac:dyDescent="0.3">
      <c r="A447" t="s">
        <v>1948</v>
      </c>
      <c r="B447" t="s">
        <v>2059</v>
      </c>
      <c r="C447" t="s">
        <v>2060</v>
      </c>
      <c r="D447" t="s">
        <v>2061</v>
      </c>
      <c r="E447" t="s">
        <v>2062</v>
      </c>
      <c r="F447" t="s">
        <v>2063</v>
      </c>
      <c r="G447" t="s">
        <v>44</v>
      </c>
      <c r="H447" t="s">
        <v>45</v>
      </c>
      <c r="I447" t="s">
        <v>60</v>
      </c>
      <c r="J447" t="s">
        <v>2064</v>
      </c>
      <c r="K447" t="s">
        <v>48</v>
      </c>
      <c r="L447" s="3">
        <v>36979827</v>
      </c>
      <c r="M447" s="4">
        <v>39508659</v>
      </c>
      <c r="N447" s="4">
        <v>-2528832</v>
      </c>
      <c r="O447" t="s">
        <v>566</v>
      </c>
      <c r="P447" t="s">
        <v>1866</v>
      </c>
      <c r="Q447" t="s">
        <v>51</v>
      </c>
      <c r="R447">
        <v>1</v>
      </c>
      <c r="S447">
        <v>0</v>
      </c>
      <c r="T447">
        <v>1</v>
      </c>
      <c r="U447">
        <v>0</v>
      </c>
      <c r="V447">
        <v>0</v>
      </c>
      <c r="W447">
        <v>0</v>
      </c>
      <c r="X447">
        <v>100</v>
      </c>
      <c r="Y447">
        <v>0</v>
      </c>
      <c r="Z447" t="s">
        <v>52</v>
      </c>
      <c r="AA447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36979827</v>
      </c>
      <c r="AB447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39508659</v>
      </c>
      <c r="AC447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-2528832</v>
      </c>
      <c r="AD447" s="5">
        <f>VALUE(FIXED((SLEP[[#This Row],[EjecutadoCLP]]/SLEP[[#This Row],[MontoCLP]]),4,TRUE))</f>
        <v>1.0684</v>
      </c>
      <c r="AE447" s="1">
        <f>IF(SLEP[[#This Row],[Termino]]=0,DATE(1992,10,11),SLEP[[#This Row],[Termino]]-SLEP[[#This Row],[Días de vigencia]])</f>
        <v>33788</v>
      </c>
      <c r="AF447" s="1">
        <f>IF(SLEP[[#This Row],[Días restantes]]&lt;1,DATE(1992,10,11),DATE(2025,8,8)+SLEP[[#This Row],[Días restantes]])</f>
        <v>33888</v>
      </c>
      <c r="AG447">
        <f ca="1">IF(SLEP[[#This Row],[Termino]]=0,0,SLEP[[#This Row],[Termino]]-TODAY())</f>
        <v>-12071</v>
      </c>
      <c r="AH447" s="7" t="str">
        <f ca="1">IF(SLEP[[#This Row],[Dias]]&gt;0,"Vigente","Vencido")</f>
        <v>Vencido</v>
      </c>
      <c r="AI447" t="str">
        <f>_xlfn.XLOOKUP(SLEP[[#This Row],[Source.Name]],Tabla3[Nombre archivo],Tabla3[BASESLEP],"N/A",0,1)</f>
        <v>Barrancas</v>
      </c>
      <c r="AJ447" t="s">
        <v>2349</v>
      </c>
    </row>
    <row r="448" spans="1:36" x14ac:dyDescent="0.3">
      <c r="A448" t="s">
        <v>1948</v>
      </c>
      <c r="B448" t="s">
        <v>2066</v>
      </c>
      <c r="C448" t="s">
        <v>2067</v>
      </c>
      <c r="D448" t="s">
        <v>2068</v>
      </c>
      <c r="E448" t="s">
        <v>2069</v>
      </c>
      <c r="F448" t="s">
        <v>2070</v>
      </c>
      <c r="G448" t="s">
        <v>44</v>
      </c>
      <c r="H448" t="s">
        <v>45</v>
      </c>
      <c r="I448" t="s">
        <v>222</v>
      </c>
      <c r="J448" t="s">
        <v>2064</v>
      </c>
      <c r="K448" t="s">
        <v>48</v>
      </c>
      <c r="L448" s="3">
        <v>206803512</v>
      </c>
      <c r="M448" s="4">
        <v>148494831</v>
      </c>
      <c r="N448" s="4">
        <v>58308681</v>
      </c>
      <c r="O448" t="s">
        <v>545</v>
      </c>
      <c r="P448" t="s">
        <v>636</v>
      </c>
      <c r="Q448" t="s">
        <v>64</v>
      </c>
      <c r="R448">
        <v>7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730</v>
      </c>
      <c r="Y448">
        <v>241</v>
      </c>
      <c r="Z448" t="s">
        <v>65</v>
      </c>
      <c r="AA448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206803512</v>
      </c>
      <c r="AB448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148494831</v>
      </c>
      <c r="AC448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58308681</v>
      </c>
      <c r="AD448" s="5">
        <f>VALUE(FIXED((SLEP[[#This Row],[EjecutadoCLP]]/SLEP[[#This Row],[MontoCLP]]),4,TRUE))</f>
        <v>0.71799999999999997</v>
      </c>
      <c r="AE448" s="1">
        <f>IF(SLEP[[#This Row],[Termino]]=0,DATE(1992,10,11),SLEP[[#This Row],[Termino]]-SLEP[[#This Row],[Días de vigencia]])</f>
        <v>45388</v>
      </c>
      <c r="AF448" s="1">
        <f>IF(SLEP[[#This Row],[Días restantes]]&lt;1,DATE(1992,10,11),DATE(2025,8,8)+SLEP[[#This Row],[Días restantes]])</f>
        <v>46118</v>
      </c>
      <c r="AG448">
        <f ca="1">IF(SLEP[[#This Row],[Termino]]=0,0,SLEP[[#This Row],[Termino]]-TODAY())</f>
        <v>159</v>
      </c>
      <c r="AH448" s="7" t="str">
        <f ca="1">IF(SLEP[[#This Row],[Dias]]&gt;0,"Vigente","Vencido")</f>
        <v>Vigente</v>
      </c>
      <c r="AI448" t="str">
        <f>_xlfn.XLOOKUP(SLEP[[#This Row],[Source.Name]],Tabla3[Nombre archivo],Tabla3[BASESLEP],"N/A",0,1)</f>
        <v>Barrancas</v>
      </c>
      <c r="AJ448" t="s">
        <v>2354</v>
      </c>
    </row>
    <row r="449" spans="1:36" x14ac:dyDescent="0.3">
      <c r="A449" t="s">
        <v>1948</v>
      </c>
      <c r="B449" t="s">
        <v>2072</v>
      </c>
      <c r="C449" t="s">
        <v>2073</v>
      </c>
      <c r="D449" t="s">
        <v>2074</v>
      </c>
      <c r="E449" t="s">
        <v>2075</v>
      </c>
      <c r="F449" t="s">
        <v>2076</v>
      </c>
      <c r="G449" t="s">
        <v>44</v>
      </c>
      <c r="H449" t="s">
        <v>45</v>
      </c>
      <c r="I449" t="s">
        <v>60</v>
      </c>
      <c r="J449" t="s">
        <v>1954</v>
      </c>
      <c r="K449" t="s">
        <v>48</v>
      </c>
      <c r="L449" s="3">
        <v>46529327</v>
      </c>
      <c r="M449" s="4">
        <v>41876367</v>
      </c>
      <c r="N449" s="4">
        <v>4652960</v>
      </c>
      <c r="O449" t="s">
        <v>746</v>
      </c>
      <c r="P449" t="s">
        <v>485</v>
      </c>
      <c r="Q449" t="s">
        <v>51</v>
      </c>
      <c r="R449">
        <v>1</v>
      </c>
      <c r="S449">
        <v>0</v>
      </c>
      <c r="T449">
        <v>1</v>
      </c>
      <c r="U449">
        <v>0</v>
      </c>
      <c r="V449">
        <v>0</v>
      </c>
      <c r="W449">
        <v>0</v>
      </c>
      <c r="X449">
        <v>57</v>
      </c>
      <c r="Y449">
        <v>1</v>
      </c>
      <c r="Z449" t="s">
        <v>52</v>
      </c>
      <c r="AA449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46529327</v>
      </c>
      <c r="AB449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41876367</v>
      </c>
      <c r="AC449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4652960</v>
      </c>
      <c r="AD449" s="5">
        <f>VALUE(FIXED((SLEP[[#This Row],[EjecutadoCLP]]/SLEP[[#This Row],[MontoCLP]]),4,TRUE))</f>
        <v>0.9</v>
      </c>
      <c r="AE449" s="1">
        <f>IF(SLEP[[#This Row],[Termino]]=0,DATE(1992,10,11),SLEP[[#This Row],[Termino]]-SLEP[[#This Row],[Días de vigencia]])</f>
        <v>45821</v>
      </c>
      <c r="AF449" s="1">
        <f>IF(SLEP[[#This Row],[Días restantes]]&lt;1,DATE(1992,10,11),DATE(2025,8,8)+SLEP[[#This Row],[Días restantes]])</f>
        <v>45878</v>
      </c>
      <c r="AG449">
        <f ca="1">IF(SLEP[[#This Row],[Termino]]=0,0,SLEP[[#This Row],[Termino]]-TODAY())</f>
        <v>-81</v>
      </c>
      <c r="AH449" s="7" t="str">
        <f ca="1">IF(SLEP[[#This Row],[Dias]]&gt;0,"Vigente","Vencido")</f>
        <v>Vencido</v>
      </c>
      <c r="AI449" t="str">
        <f>_xlfn.XLOOKUP(SLEP[[#This Row],[Source.Name]],Tabla3[Nombre archivo],Tabla3[BASESLEP],"N/A",0,1)</f>
        <v>Barrancas</v>
      </c>
      <c r="AJ449" t="s">
        <v>2360</v>
      </c>
    </row>
    <row r="450" spans="1:36" x14ac:dyDescent="0.3">
      <c r="A450" t="s">
        <v>1948</v>
      </c>
      <c r="B450" t="s">
        <v>2078</v>
      </c>
      <c r="C450" t="s">
        <v>2079</v>
      </c>
      <c r="D450" t="s">
        <v>2080</v>
      </c>
      <c r="E450" t="s">
        <v>2081</v>
      </c>
      <c r="F450" t="s">
        <v>2082</v>
      </c>
      <c r="G450" t="s">
        <v>44</v>
      </c>
      <c r="H450" t="s">
        <v>45</v>
      </c>
      <c r="I450" t="s">
        <v>207</v>
      </c>
      <c r="J450" t="s">
        <v>1954</v>
      </c>
      <c r="K450" t="s">
        <v>48</v>
      </c>
      <c r="L450" s="3">
        <v>120000000</v>
      </c>
      <c r="M450" s="4">
        <v>62805098</v>
      </c>
      <c r="N450" s="4">
        <v>57194902</v>
      </c>
      <c r="O450" t="s">
        <v>1142</v>
      </c>
      <c r="P450" t="s">
        <v>2083</v>
      </c>
      <c r="Q450" t="s">
        <v>64</v>
      </c>
      <c r="R450">
        <v>3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532</v>
      </c>
      <c r="Y450">
        <v>173</v>
      </c>
      <c r="Z450" t="s">
        <v>65</v>
      </c>
      <c r="AA450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120000000</v>
      </c>
      <c r="AB450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62805098</v>
      </c>
      <c r="AC450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57194902</v>
      </c>
      <c r="AD450" s="5">
        <f>VALUE(FIXED((SLEP[[#This Row],[EjecutadoCLP]]/SLEP[[#This Row],[MontoCLP]]),4,TRUE))</f>
        <v>0.52339999999999998</v>
      </c>
      <c r="AE450" s="1">
        <f>IF(SLEP[[#This Row],[Termino]]=0,DATE(1992,10,11),SLEP[[#This Row],[Termino]]-SLEP[[#This Row],[Días de vigencia]])</f>
        <v>45518</v>
      </c>
      <c r="AF450" s="1">
        <f>IF(SLEP[[#This Row],[Días restantes]]&lt;1,DATE(1992,10,11),DATE(2025,8,8)+SLEP[[#This Row],[Días restantes]])</f>
        <v>46050</v>
      </c>
      <c r="AG450">
        <f ca="1">IF(SLEP[[#This Row],[Termino]]=0,0,SLEP[[#This Row],[Termino]]-TODAY())</f>
        <v>91</v>
      </c>
      <c r="AH450" s="7" t="str">
        <f ca="1">IF(SLEP[[#This Row],[Dias]]&gt;0,"Vigente","Vencido")</f>
        <v>Vigente</v>
      </c>
      <c r="AI450" t="str">
        <f>_xlfn.XLOOKUP(SLEP[[#This Row],[Source.Name]],Tabla3[Nombre archivo],Tabla3[BASESLEP],"N/A",0,1)</f>
        <v>Barrancas</v>
      </c>
      <c r="AJ450" t="s">
        <v>2364</v>
      </c>
    </row>
    <row r="451" spans="1:36" x14ac:dyDescent="0.3">
      <c r="A451" t="s">
        <v>1948</v>
      </c>
      <c r="B451" t="s">
        <v>2085</v>
      </c>
      <c r="C451" t="s">
        <v>2086</v>
      </c>
      <c r="D451" t="s">
        <v>2087</v>
      </c>
      <c r="E451" t="s">
        <v>1457</v>
      </c>
      <c r="F451" t="s">
        <v>1458</v>
      </c>
      <c r="G451" t="s">
        <v>44</v>
      </c>
      <c r="H451" t="s">
        <v>45</v>
      </c>
      <c r="I451" t="s">
        <v>60</v>
      </c>
      <c r="J451" t="s">
        <v>1954</v>
      </c>
      <c r="K451" t="s">
        <v>48</v>
      </c>
      <c r="L451" s="3">
        <v>225000000</v>
      </c>
      <c r="M451" s="4">
        <v>176881658</v>
      </c>
      <c r="N451" s="4">
        <v>48118342</v>
      </c>
      <c r="O451" t="s">
        <v>463</v>
      </c>
      <c r="P451" t="s">
        <v>2088</v>
      </c>
      <c r="Q451" t="s">
        <v>64</v>
      </c>
      <c r="R451">
        <v>1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511</v>
      </c>
      <c r="Y451">
        <v>141</v>
      </c>
      <c r="Z451" t="s">
        <v>65</v>
      </c>
      <c r="AA451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225000000</v>
      </c>
      <c r="AB451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176881658</v>
      </c>
      <c r="AC451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48118342</v>
      </c>
      <c r="AD451" s="5">
        <f>VALUE(FIXED((SLEP[[#This Row],[EjecutadoCLP]]/SLEP[[#This Row],[MontoCLP]]),4,TRUE))</f>
        <v>0.78610000000000002</v>
      </c>
      <c r="AE451" s="1">
        <f>IF(SLEP[[#This Row],[Termino]]=0,DATE(1992,10,11),SLEP[[#This Row],[Termino]]-SLEP[[#This Row],[Días de vigencia]])</f>
        <v>45507</v>
      </c>
      <c r="AF451" s="1">
        <f>IF(SLEP[[#This Row],[Días restantes]]&lt;1,DATE(1992,10,11),DATE(2025,8,8)+SLEP[[#This Row],[Días restantes]])</f>
        <v>46018</v>
      </c>
      <c r="AG451">
        <f ca="1">IF(SLEP[[#This Row],[Termino]]=0,0,SLEP[[#This Row],[Termino]]-TODAY())</f>
        <v>59</v>
      </c>
      <c r="AH451" s="7" t="str">
        <f ca="1">IF(SLEP[[#This Row],[Dias]]&gt;0,"Vigente","Vencido")</f>
        <v>Vigente</v>
      </c>
      <c r="AI451" t="str">
        <f>_xlfn.XLOOKUP(SLEP[[#This Row],[Source.Name]],Tabla3[Nombre archivo],Tabla3[BASESLEP],"N/A",0,1)</f>
        <v>Barrancas</v>
      </c>
      <c r="AJ451" t="s">
        <v>2368</v>
      </c>
    </row>
    <row r="452" spans="1:36" x14ac:dyDescent="0.3">
      <c r="A452" t="s">
        <v>1948</v>
      </c>
      <c r="B452" t="s">
        <v>2090</v>
      </c>
      <c r="C452" t="s">
        <v>2091</v>
      </c>
      <c r="D452" t="s">
        <v>2092</v>
      </c>
      <c r="E452" t="s">
        <v>2093</v>
      </c>
      <c r="F452" t="s">
        <v>2094</v>
      </c>
      <c r="G452" t="s">
        <v>44</v>
      </c>
      <c r="H452" t="s">
        <v>45</v>
      </c>
      <c r="I452" t="s">
        <v>60</v>
      </c>
      <c r="J452" t="s">
        <v>1954</v>
      </c>
      <c r="K452" t="s">
        <v>48</v>
      </c>
      <c r="L452" s="3">
        <v>128640000</v>
      </c>
      <c r="M452" s="4">
        <v>152311481</v>
      </c>
      <c r="N452" s="4">
        <v>-23671481</v>
      </c>
      <c r="O452" t="s">
        <v>463</v>
      </c>
      <c r="P452" t="s">
        <v>2017</v>
      </c>
      <c r="Q452" t="s">
        <v>51</v>
      </c>
      <c r="R452">
        <v>3</v>
      </c>
      <c r="S452">
        <v>0</v>
      </c>
      <c r="T452">
        <v>1</v>
      </c>
      <c r="U452">
        <v>0</v>
      </c>
      <c r="V452">
        <v>0</v>
      </c>
      <c r="W452">
        <v>0</v>
      </c>
      <c r="X452">
        <v>365</v>
      </c>
      <c r="Y452">
        <v>-1</v>
      </c>
      <c r="Z452" t="s">
        <v>52</v>
      </c>
      <c r="AA452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128640000</v>
      </c>
      <c r="AB452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152311481</v>
      </c>
      <c r="AC452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-23671481</v>
      </c>
      <c r="AD452" s="5">
        <f>VALUE(FIXED((SLEP[[#This Row],[EjecutadoCLP]]/SLEP[[#This Row],[MontoCLP]]),4,TRUE))</f>
        <v>1.1839999999999999</v>
      </c>
      <c r="AE452" s="1">
        <f>IF(SLEP[[#This Row],[Termino]]=0,DATE(1992,10,11),SLEP[[#This Row],[Termino]]-SLEP[[#This Row],[Días de vigencia]])</f>
        <v>33523</v>
      </c>
      <c r="AF452" s="1">
        <f>IF(SLEP[[#This Row],[Días restantes]]&lt;1,DATE(1992,10,11),DATE(2025,8,8)+SLEP[[#This Row],[Días restantes]])</f>
        <v>33888</v>
      </c>
      <c r="AG452">
        <f ca="1">IF(SLEP[[#This Row],[Termino]]=0,0,SLEP[[#This Row],[Termino]]-TODAY())</f>
        <v>-12071</v>
      </c>
      <c r="AH452" s="7" t="str">
        <f ca="1">IF(SLEP[[#This Row],[Dias]]&gt;0,"Vigente","Vencido")</f>
        <v>Vencido</v>
      </c>
      <c r="AI452" t="str">
        <f>_xlfn.XLOOKUP(SLEP[[#This Row],[Source.Name]],Tabla3[Nombre archivo],Tabla3[BASESLEP],"N/A",0,1)</f>
        <v>Barrancas</v>
      </c>
      <c r="AJ452" t="s">
        <v>2374</v>
      </c>
    </row>
    <row r="453" spans="1:36" x14ac:dyDescent="0.3">
      <c r="A453" t="s">
        <v>1948</v>
      </c>
      <c r="B453" t="s">
        <v>2096</v>
      </c>
      <c r="C453" t="s">
        <v>2097</v>
      </c>
      <c r="D453" t="s">
        <v>2098</v>
      </c>
      <c r="E453" t="s">
        <v>2099</v>
      </c>
      <c r="F453" t="s">
        <v>2100</v>
      </c>
      <c r="G453" t="s">
        <v>44</v>
      </c>
      <c r="H453" t="s">
        <v>45</v>
      </c>
      <c r="I453" t="s">
        <v>60</v>
      </c>
      <c r="J453" t="s">
        <v>1954</v>
      </c>
      <c r="K453" t="s">
        <v>48</v>
      </c>
      <c r="L453" s="3">
        <v>307791930</v>
      </c>
      <c r="M453" s="4">
        <v>376992066</v>
      </c>
      <c r="N453" s="4">
        <v>-69200136</v>
      </c>
      <c r="O453" t="s">
        <v>478</v>
      </c>
      <c r="P453" t="s">
        <v>646</v>
      </c>
      <c r="Q453" t="s">
        <v>51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156</v>
      </c>
      <c r="Y453">
        <v>-19</v>
      </c>
      <c r="Z453" t="s">
        <v>52</v>
      </c>
      <c r="AA453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307791930</v>
      </c>
      <c r="AB453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376992066</v>
      </c>
      <c r="AC453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-69200136</v>
      </c>
      <c r="AD453" s="5">
        <f>VALUE(FIXED((SLEP[[#This Row],[EjecutadoCLP]]/SLEP[[#This Row],[MontoCLP]]),4,TRUE))</f>
        <v>1.2248000000000001</v>
      </c>
      <c r="AE453" s="1">
        <f>IF(SLEP[[#This Row],[Termino]]=0,DATE(1992,10,11),SLEP[[#This Row],[Termino]]-SLEP[[#This Row],[Días de vigencia]])</f>
        <v>33732</v>
      </c>
      <c r="AF453" s="1">
        <f>IF(SLEP[[#This Row],[Días restantes]]&lt;1,DATE(1992,10,11),DATE(2025,8,8)+SLEP[[#This Row],[Días restantes]])</f>
        <v>33888</v>
      </c>
      <c r="AG453">
        <f ca="1">IF(SLEP[[#This Row],[Termino]]=0,0,SLEP[[#This Row],[Termino]]-TODAY())</f>
        <v>-12071</v>
      </c>
      <c r="AH453" s="7" t="str">
        <f ca="1">IF(SLEP[[#This Row],[Dias]]&gt;0,"Vigente","Vencido")</f>
        <v>Vencido</v>
      </c>
      <c r="AI453" t="str">
        <f>_xlfn.XLOOKUP(SLEP[[#This Row],[Source.Name]],Tabla3[Nombre archivo],Tabla3[BASESLEP],"N/A",0,1)</f>
        <v>Barrancas</v>
      </c>
      <c r="AJ453" t="s">
        <v>2378</v>
      </c>
    </row>
    <row r="454" spans="1:36" x14ac:dyDescent="0.3">
      <c r="A454" t="s">
        <v>1948</v>
      </c>
      <c r="B454" t="s">
        <v>2102</v>
      </c>
      <c r="C454" t="s">
        <v>2103</v>
      </c>
      <c r="D454" t="s">
        <v>2104</v>
      </c>
      <c r="E454" t="s">
        <v>2099</v>
      </c>
      <c r="F454" t="s">
        <v>2100</v>
      </c>
      <c r="G454" t="s">
        <v>44</v>
      </c>
      <c r="H454" t="s">
        <v>45</v>
      </c>
      <c r="I454" t="s">
        <v>46</v>
      </c>
      <c r="J454" t="s">
        <v>1954</v>
      </c>
      <c r="K454" t="s">
        <v>48</v>
      </c>
      <c r="L454" s="3">
        <v>439599939</v>
      </c>
      <c r="M454" s="4">
        <v>383970158</v>
      </c>
      <c r="N454" s="4">
        <v>55629781</v>
      </c>
      <c r="O454" t="s">
        <v>552</v>
      </c>
      <c r="P454" t="s">
        <v>545</v>
      </c>
      <c r="Q454" t="s">
        <v>51</v>
      </c>
      <c r="R454">
        <v>1</v>
      </c>
      <c r="S454">
        <v>0</v>
      </c>
      <c r="T454">
        <v>1</v>
      </c>
      <c r="U454">
        <v>0</v>
      </c>
      <c r="V454">
        <v>0</v>
      </c>
      <c r="W454">
        <v>0</v>
      </c>
      <c r="X454">
        <v>124</v>
      </c>
      <c r="Y454">
        <v>-1</v>
      </c>
      <c r="Z454" t="s">
        <v>52</v>
      </c>
      <c r="AA454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439599939</v>
      </c>
      <c r="AB454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383970158</v>
      </c>
      <c r="AC454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55629781</v>
      </c>
      <c r="AD454" s="5">
        <f>VALUE(FIXED((SLEP[[#This Row],[EjecutadoCLP]]/SLEP[[#This Row],[MontoCLP]]),4,TRUE))</f>
        <v>0.87350000000000005</v>
      </c>
      <c r="AE454" s="1">
        <f>IF(SLEP[[#This Row],[Termino]]=0,DATE(1992,10,11),SLEP[[#This Row],[Termino]]-SLEP[[#This Row],[Días de vigencia]])</f>
        <v>33764</v>
      </c>
      <c r="AF454" s="1">
        <f>IF(SLEP[[#This Row],[Días restantes]]&lt;1,DATE(1992,10,11),DATE(2025,8,8)+SLEP[[#This Row],[Días restantes]])</f>
        <v>33888</v>
      </c>
      <c r="AG454">
        <f ca="1">IF(SLEP[[#This Row],[Termino]]=0,0,SLEP[[#This Row],[Termino]]-TODAY())</f>
        <v>-12071</v>
      </c>
      <c r="AH454" s="7" t="str">
        <f ca="1">IF(SLEP[[#This Row],[Dias]]&gt;0,"Vigente","Vencido")</f>
        <v>Vencido</v>
      </c>
      <c r="AI454" t="str">
        <f>_xlfn.XLOOKUP(SLEP[[#This Row],[Source.Name]],Tabla3[Nombre archivo],Tabla3[BASESLEP],"N/A",0,1)</f>
        <v>Barrancas</v>
      </c>
      <c r="AJ454" t="s">
        <v>2382</v>
      </c>
    </row>
    <row r="455" spans="1:36" x14ac:dyDescent="0.3">
      <c r="A455" t="s">
        <v>1948</v>
      </c>
      <c r="B455" t="s">
        <v>2106</v>
      </c>
      <c r="C455" t="s">
        <v>2107</v>
      </c>
      <c r="D455" t="s">
        <v>2108</v>
      </c>
      <c r="E455" t="s">
        <v>2109</v>
      </c>
      <c r="F455" t="s">
        <v>2110</v>
      </c>
      <c r="G455" t="s">
        <v>44</v>
      </c>
      <c r="H455" t="s">
        <v>45</v>
      </c>
      <c r="I455" t="s">
        <v>60</v>
      </c>
      <c r="J455" t="s">
        <v>1954</v>
      </c>
      <c r="K455" t="s">
        <v>48</v>
      </c>
      <c r="L455" s="3">
        <v>150000000</v>
      </c>
      <c r="M455" s="4">
        <v>96363736</v>
      </c>
      <c r="N455" s="4">
        <v>53636264</v>
      </c>
      <c r="O455" t="s">
        <v>1056</v>
      </c>
      <c r="P455" t="s">
        <v>2083</v>
      </c>
      <c r="Q455" t="s">
        <v>64</v>
      </c>
      <c r="R455">
        <v>3</v>
      </c>
      <c r="S455">
        <v>0</v>
      </c>
      <c r="T455">
        <v>1</v>
      </c>
      <c r="U455">
        <v>0</v>
      </c>
      <c r="V455">
        <v>0</v>
      </c>
      <c r="W455">
        <v>0</v>
      </c>
      <c r="X455">
        <v>810</v>
      </c>
      <c r="Y455">
        <v>252</v>
      </c>
      <c r="Z455" t="s">
        <v>65</v>
      </c>
      <c r="AA455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150000000</v>
      </c>
      <c r="AB455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96363736</v>
      </c>
      <c r="AC455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53636264</v>
      </c>
      <c r="AD455" s="5">
        <f>VALUE(FIXED((SLEP[[#This Row],[EjecutadoCLP]]/SLEP[[#This Row],[MontoCLP]]),4,TRUE))</f>
        <v>0.64239999999999997</v>
      </c>
      <c r="AE455" s="1">
        <f>IF(SLEP[[#This Row],[Termino]]=0,DATE(1992,10,11),SLEP[[#This Row],[Termino]]-SLEP[[#This Row],[Días de vigencia]])</f>
        <v>45319</v>
      </c>
      <c r="AF455" s="1">
        <f>IF(SLEP[[#This Row],[Días restantes]]&lt;1,DATE(1992,10,11),DATE(2025,8,8)+SLEP[[#This Row],[Días restantes]])</f>
        <v>46129</v>
      </c>
      <c r="AG455">
        <f ca="1">IF(SLEP[[#This Row],[Termino]]=0,0,SLEP[[#This Row],[Termino]]-TODAY())</f>
        <v>170</v>
      </c>
      <c r="AH455" s="7" t="str">
        <f ca="1">IF(SLEP[[#This Row],[Dias]]&gt;0,"Vigente","Vencido")</f>
        <v>Vigente</v>
      </c>
      <c r="AI455" t="str">
        <f>_xlfn.XLOOKUP(SLEP[[#This Row],[Source.Name]],Tabla3[Nombre archivo],Tabla3[BASESLEP],"N/A",0,1)</f>
        <v>Barrancas</v>
      </c>
      <c r="AJ455" t="s">
        <v>2386</v>
      </c>
    </row>
    <row r="456" spans="1:36" x14ac:dyDescent="0.3">
      <c r="A456" t="s">
        <v>1948</v>
      </c>
      <c r="B456" t="s">
        <v>2118</v>
      </c>
      <c r="C456" t="s">
        <v>2119</v>
      </c>
      <c r="D456" t="s">
        <v>2120</v>
      </c>
      <c r="E456" t="s">
        <v>2121</v>
      </c>
      <c r="F456" t="s">
        <v>2122</v>
      </c>
      <c r="G456" t="s">
        <v>44</v>
      </c>
      <c r="H456" t="s">
        <v>45</v>
      </c>
      <c r="I456" t="s">
        <v>60</v>
      </c>
      <c r="J456" t="s">
        <v>1954</v>
      </c>
      <c r="K456" t="s">
        <v>48</v>
      </c>
      <c r="L456" s="3">
        <v>547000</v>
      </c>
      <c r="M456" s="4">
        <v>276146500</v>
      </c>
      <c r="N456" s="4">
        <v>-275599500</v>
      </c>
      <c r="O456" t="s">
        <v>478</v>
      </c>
      <c r="P456" t="s">
        <v>513</v>
      </c>
      <c r="Q456" t="s">
        <v>51</v>
      </c>
      <c r="R456">
        <v>5</v>
      </c>
      <c r="S456">
        <v>0</v>
      </c>
      <c r="T456">
        <v>1</v>
      </c>
      <c r="U456">
        <v>0</v>
      </c>
      <c r="V456">
        <v>0</v>
      </c>
      <c r="W456">
        <v>0</v>
      </c>
      <c r="X456">
        <v>259</v>
      </c>
      <c r="Y456">
        <v>-1</v>
      </c>
      <c r="Z456" t="s">
        <v>65</v>
      </c>
      <c r="AA456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547000</v>
      </c>
      <c r="AB456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276146500</v>
      </c>
      <c r="AC456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-275599500</v>
      </c>
      <c r="AD456" s="5">
        <f>VALUE(FIXED((SLEP[[#This Row],[EjecutadoCLP]]/SLEP[[#This Row],[MontoCLP]]),4,TRUE))</f>
        <v>504.83819999999997</v>
      </c>
      <c r="AE456" s="1">
        <f>IF(SLEP[[#This Row],[Termino]]=0,DATE(1992,10,11),SLEP[[#This Row],[Termino]]-SLEP[[#This Row],[Días de vigencia]])</f>
        <v>33629</v>
      </c>
      <c r="AF456" s="1">
        <f>IF(SLEP[[#This Row],[Días restantes]]&lt;1,DATE(1992,10,11),DATE(2025,8,8)+SLEP[[#This Row],[Días restantes]])</f>
        <v>33888</v>
      </c>
      <c r="AG456">
        <f ca="1">IF(SLEP[[#This Row],[Termino]]=0,0,SLEP[[#This Row],[Termino]]-TODAY())</f>
        <v>-12071</v>
      </c>
      <c r="AH456" s="7" t="str">
        <f ca="1">IF(SLEP[[#This Row],[Dias]]&gt;0,"Vigente","Vencido")</f>
        <v>Vencido</v>
      </c>
      <c r="AI456" t="str">
        <f>_xlfn.XLOOKUP(SLEP[[#This Row],[Source.Name]],Tabla3[Nombre archivo],Tabla3[BASESLEP],"N/A",0,1)</f>
        <v>Barrancas</v>
      </c>
      <c r="AJ456" t="s">
        <v>2390</v>
      </c>
    </row>
    <row r="457" spans="1:36" x14ac:dyDescent="0.3">
      <c r="A457" t="s">
        <v>1948</v>
      </c>
      <c r="B457" t="s">
        <v>2112</v>
      </c>
      <c r="C457" t="s">
        <v>2113</v>
      </c>
      <c r="D457" t="s">
        <v>2114</v>
      </c>
      <c r="E457" t="s">
        <v>2115</v>
      </c>
      <c r="F457" t="s">
        <v>2116</v>
      </c>
      <c r="G457" t="s">
        <v>44</v>
      </c>
      <c r="H457" t="s">
        <v>45</v>
      </c>
      <c r="I457" t="s">
        <v>60</v>
      </c>
      <c r="J457" t="s">
        <v>1954</v>
      </c>
      <c r="K457" t="s">
        <v>48</v>
      </c>
      <c r="L457" s="3">
        <v>76000000</v>
      </c>
      <c r="M457" s="4">
        <v>19022400</v>
      </c>
      <c r="N457" s="4">
        <v>56977600</v>
      </c>
      <c r="O457" t="s">
        <v>478</v>
      </c>
      <c r="P457" t="s">
        <v>545</v>
      </c>
      <c r="Q457" t="s">
        <v>51</v>
      </c>
      <c r="R457">
        <v>2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71</v>
      </c>
      <c r="Y457">
        <v>-62</v>
      </c>
      <c r="Z457" t="s">
        <v>52</v>
      </c>
      <c r="AA457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76000000</v>
      </c>
      <c r="AB457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19022400</v>
      </c>
      <c r="AC457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56977600</v>
      </c>
      <c r="AD457" s="5">
        <f>VALUE(FIXED((SLEP[[#This Row],[EjecutadoCLP]]/SLEP[[#This Row],[MontoCLP]]),4,TRUE))</f>
        <v>0.25030000000000002</v>
      </c>
      <c r="AE457" s="1">
        <f>IF(SLEP[[#This Row],[Termino]]=0,DATE(1992,10,11),SLEP[[#This Row],[Termino]]-SLEP[[#This Row],[Días de vigencia]])</f>
        <v>33817</v>
      </c>
      <c r="AF457" s="1">
        <f>IF(SLEP[[#This Row],[Días restantes]]&lt;1,DATE(1992,10,11),DATE(2025,8,8)+SLEP[[#This Row],[Días restantes]])</f>
        <v>33888</v>
      </c>
      <c r="AG457">
        <f ca="1">IF(SLEP[[#This Row],[Termino]]=0,0,SLEP[[#This Row],[Termino]]-TODAY())</f>
        <v>-12071</v>
      </c>
      <c r="AH457" s="7" t="str">
        <f ca="1">IF(SLEP[[#This Row],[Dias]]&gt;0,"Vigente","Vencido")</f>
        <v>Vencido</v>
      </c>
      <c r="AI457" t="str">
        <f>_xlfn.XLOOKUP(SLEP[[#This Row],[Source.Name]],Tabla3[Nombre archivo],Tabla3[BASESLEP],"N/A",0,1)</f>
        <v>Barrancas</v>
      </c>
      <c r="AJ457" t="s">
        <v>2394</v>
      </c>
    </row>
    <row r="458" spans="1:36" x14ac:dyDescent="0.3">
      <c r="A458" t="s">
        <v>1948</v>
      </c>
      <c r="B458" t="s">
        <v>2124</v>
      </c>
      <c r="C458" t="s">
        <v>2125</v>
      </c>
      <c r="D458" t="s">
        <v>2126</v>
      </c>
      <c r="E458" t="s">
        <v>2127</v>
      </c>
      <c r="F458" t="s">
        <v>2128</v>
      </c>
      <c r="G458" t="s">
        <v>44</v>
      </c>
      <c r="H458" t="s">
        <v>45</v>
      </c>
      <c r="I458" t="s">
        <v>60</v>
      </c>
      <c r="J458" t="s">
        <v>1954</v>
      </c>
      <c r="K458" t="s">
        <v>48</v>
      </c>
      <c r="L458" s="3">
        <v>160458852</v>
      </c>
      <c r="M458" s="4">
        <v>203420059</v>
      </c>
      <c r="N458" s="4">
        <v>-42961207</v>
      </c>
      <c r="O458" t="s">
        <v>715</v>
      </c>
      <c r="P458" t="s">
        <v>463</v>
      </c>
      <c r="Q458" t="s">
        <v>51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161</v>
      </c>
      <c r="Y458">
        <v>-71</v>
      </c>
      <c r="Z458" t="s">
        <v>52</v>
      </c>
      <c r="AA458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160458852</v>
      </c>
      <c r="AB458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203420059</v>
      </c>
      <c r="AC458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-42961207</v>
      </c>
      <c r="AD458" s="5">
        <f>VALUE(FIXED((SLEP[[#This Row],[EjecutadoCLP]]/SLEP[[#This Row],[MontoCLP]]),4,TRUE))</f>
        <v>1.2677</v>
      </c>
      <c r="AE458" s="1">
        <f>IF(SLEP[[#This Row],[Termino]]=0,DATE(1992,10,11),SLEP[[#This Row],[Termino]]-SLEP[[#This Row],[Días de vigencia]])</f>
        <v>33727</v>
      </c>
      <c r="AF458" s="1">
        <f>IF(SLEP[[#This Row],[Días restantes]]&lt;1,DATE(1992,10,11),DATE(2025,8,8)+SLEP[[#This Row],[Días restantes]])</f>
        <v>33888</v>
      </c>
      <c r="AG458">
        <f ca="1">IF(SLEP[[#This Row],[Termino]]=0,0,SLEP[[#This Row],[Termino]]-TODAY())</f>
        <v>-12071</v>
      </c>
      <c r="AH458" s="7" t="str">
        <f ca="1">IF(SLEP[[#This Row],[Dias]]&gt;0,"Vigente","Vencido")</f>
        <v>Vencido</v>
      </c>
      <c r="AI458" t="str">
        <f>_xlfn.XLOOKUP(SLEP[[#This Row],[Source.Name]],Tabla3[Nombre archivo],Tabla3[BASESLEP],"N/A",0,1)</f>
        <v>Barrancas</v>
      </c>
      <c r="AJ458" t="s">
        <v>2400</v>
      </c>
    </row>
    <row r="459" spans="1:36" x14ac:dyDescent="0.3">
      <c r="A459" t="s">
        <v>1948</v>
      </c>
      <c r="B459" t="s">
        <v>2130</v>
      </c>
      <c r="C459" t="s">
        <v>2131</v>
      </c>
      <c r="D459" t="s">
        <v>2132</v>
      </c>
      <c r="E459" t="s">
        <v>2133</v>
      </c>
      <c r="F459" t="s">
        <v>2134</v>
      </c>
      <c r="G459" t="s">
        <v>44</v>
      </c>
      <c r="H459" t="s">
        <v>45</v>
      </c>
      <c r="I459" t="s">
        <v>60</v>
      </c>
      <c r="J459" t="s">
        <v>2064</v>
      </c>
      <c r="K459" t="s">
        <v>48</v>
      </c>
      <c r="L459" s="3">
        <v>170163330</v>
      </c>
      <c r="M459" s="4">
        <v>133486315</v>
      </c>
      <c r="N459" s="4">
        <v>36677015</v>
      </c>
      <c r="O459" t="s">
        <v>715</v>
      </c>
      <c r="P459" t="s">
        <v>2135</v>
      </c>
      <c r="Q459" t="s">
        <v>64</v>
      </c>
      <c r="R459">
        <v>1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1095</v>
      </c>
      <c r="Y459">
        <v>534</v>
      </c>
      <c r="Z459" t="s">
        <v>65</v>
      </c>
      <c r="AA459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170163330</v>
      </c>
      <c r="AB459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133486315</v>
      </c>
      <c r="AC459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36677015</v>
      </c>
      <c r="AD459" s="5">
        <f>VALUE(FIXED((SLEP[[#This Row],[EjecutadoCLP]]/SLEP[[#This Row],[MontoCLP]]),4,TRUE))</f>
        <v>0.78449999999999998</v>
      </c>
      <c r="AE459" s="1">
        <f>IF(SLEP[[#This Row],[Termino]]=0,DATE(1992,10,11),SLEP[[#This Row],[Termino]]-SLEP[[#This Row],[Días de vigencia]])</f>
        <v>45316</v>
      </c>
      <c r="AF459" s="1">
        <f>IF(SLEP[[#This Row],[Días restantes]]&lt;1,DATE(1992,10,11),DATE(2025,8,8)+SLEP[[#This Row],[Días restantes]])</f>
        <v>46411</v>
      </c>
      <c r="AG459">
        <f ca="1">IF(SLEP[[#This Row],[Termino]]=0,0,SLEP[[#This Row],[Termino]]-TODAY())</f>
        <v>452</v>
      </c>
      <c r="AH459" s="7" t="str">
        <f ca="1">IF(SLEP[[#This Row],[Dias]]&gt;0,"Vigente","Vencido")</f>
        <v>Vigente</v>
      </c>
      <c r="AI459" t="str">
        <f>_xlfn.XLOOKUP(SLEP[[#This Row],[Source.Name]],Tabla3[Nombre archivo],Tabla3[BASESLEP],"N/A",0,1)</f>
        <v>Barrancas</v>
      </c>
      <c r="AJ459" t="s">
        <v>2406</v>
      </c>
    </row>
    <row r="460" spans="1:36" x14ac:dyDescent="0.3">
      <c r="A460" t="s">
        <v>1948</v>
      </c>
      <c r="B460" t="s">
        <v>2137</v>
      </c>
      <c r="C460" t="s">
        <v>2138</v>
      </c>
      <c r="D460" t="s">
        <v>2139</v>
      </c>
      <c r="E460" t="s">
        <v>2140</v>
      </c>
      <c r="F460" t="s">
        <v>2141</v>
      </c>
      <c r="G460" t="s">
        <v>74</v>
      </c>
      <c r="H460" t="s">
        <v>45</v>
      </c>
      <c r="I460" t="s">
        <v>60</v>
      </c>
      <c r="J460" t="s">
        <v>2064</v>
      </c>
      <c r="K460" t="s">
        <v>48</v>
      </c>
      <c r="L460" s="3">
        <v>1</v>
      </c>
      <c r="M460" s="4">
        <v>29072963</v>
      </c>
      <c r="N460" s="4">
        <v>-29072962</v>
      </c>
      <c r="O460" t="s">
        <v>566</v>
      </c>
      <c r="P460" t="s">
        <v>337</v>
      </c>
      <c r="Q460" t="s">
        <v>64</v>
      </c>
      <c r="R460">
        <v>6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1095</v>
      </c>
      <c r="Y460">
        <v>529</v>
      </c>
      <c r="Z460" t="s">
        <v>65</v>
      </c>
      <c r="AA460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</v>
      </c>
      <c r="AB460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29072963</v>
      </c>
      <c r="AC460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-29072962</v>
      </c>
      <c r="AD460" s="5">
        <f>VALUE(FIXED((SLEP[[#This Row],[EjecutadoCLP]]/SLEP[[#This Row],[MontoCLP]]),4,TRUE))</f>
        <v>29072963</v>
      </c>
      <c r="AE460" s="1">
        <f>IF(SLEP[[#This Row],[Termino]]=0,DATE(1992,10,11),SLEP[[#This Row],[Termino]]-SLEP[[#This Row],[Días de vigencia]])</f>
        <v>45311</v>
      </c>
      <c r="AF460" s="1">
        <f>IF(SLEP[[#This Row],[Días restantes]]&lt;1,DATE(1992,10,11),DATE(2025,8,8)+SLEP[[#This Row],[Días restantes]])</f>
        <v>46406</v>
      </c>
      <c r="AG460">
        <f ca="1">IF(SLEP[[#This Row],[Termino]]=0,0,SLEP[[#This Row],[Termino]]-TODAY())</f>
        <v>447</v>
      </c>
      <c r="AH460" s="7" t="str">
        <f ca="1">IF(SLEP[[#This Row],[Dias]]&gt;0,"Vigente","Vencido")</f>
        <v>Vigente</v>
      </c>
      <c r="AI460" t="str">
        <f>_xlfn.XLOOKUP(SLEP[[#This Row],[Source.Name]],Tabla3[Nombre archivo],Tabla3[BASESLEP],"N/A",0,1)</f>
        <v>Barrancas</v>
      </c>
      <c r="AJ460" t="s">
        <v>2412</v>
      </c>
    </row>
    <row r="461" spans="1:36" x14ac:dyDescent="0.3">
      <c r="A461" t="s">
        <v>1948</v>
      </c>
      <c r="B461" t="s">
        <v>2143</v>
      </c>
      <c r="C461" t="s">
        <v>2144</v>
      </c>
      <c r="D461" t="s">
        <v>2145</v>
      </c>
      <c r="E461" t="s">
        <v>2146</v>
      </c>
      <c r="F461" t="s">
        <v>2147</v>
      </c>
      <c r="G461" t="s">
        <v>44</v>
      </c>
      <c r="H461" t="s">
        <v>45</v>
      </c>
      <c r="I461" t="s">
        <v>60</v>
      </c>
      <c r="J461" t="s">
        <v>1954</v>
      </c>
      <c r="K461" t="s">
        <v>48</v>
      </c>
      <c r="L461" s="3">
        <v>419898900</v>
      </c>
      <c r="M461" s="4">
        <v>419898900</v>
      </c>
      <c r="N461" s="4">
        <v>0</v>
      </c>
      <c r="O461" t="s">
        <v>485</v>
      </c>
      <c r="P461" t="s">
        <v>513</v>
      </c>
      <c r="Q461" t="s">
        <v>51</v>
      </c>
      <c r="R461">
        <v>1</v>
      </c>
      <c r="S461">
        <v>0</v>
      </c>
      <c r="T461">
        <v>1</v>
      </c>
      <c r="U461">
        <v>0</v>
      </c>
      <c r="V461">
        <v>0</v>
      </c>
      <c r="W461">
        <v>0</v>
      </c>
      <c r="X461">
        <v>271</v>
      </c>
      <c r="Y461">
        <v>-1</v>
      </c>
      <c r="Z461" t="s">
        <v>52</v>
      </c>
      <c r="AA461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419898900</v>
      </c>
      <c r="AB461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419898900</v>
      </c>
      <c r="AC461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0</v>
      </c>
      <c r="AD461" s="5">
        <f>VALUE(FIXED((SLEP[[#This Row],[EjecutadoCLP]]/SLEP[[#This Row],[MontoCLP]]),4,TRUE))</f>
        <v>1</v>
      </c>
      <c r="AE461" s="1">
        <f>IF(SLEP[[#This Row],[Termino]]=0,DATE(1992,10,11),SLEP[[#This Row],[Termino]]-SLEP[[#This Row],[Días de vigencia]])</f>
        <v>33617</v>
      </c>
      <c r="AF461" s="1">
        <f>IF(SLEP[[#This Row],[Días restantes]]&lt;1,DATE(1992,10,11),DATE(2025,8,8)+SLEP[[#This Row],[Días restantes]])</f>
        <v>33888</v>
      </c>
      <c r="AG461">
        <f ca="1">IF(SLEP[[#This Row],[Termino]]=0,0,SLEP[[#This Row],[Termino]]-TODAY())</f>
        <v>-12071</v>
      </c>
      <c r="AH461" s="7" t="str">
        <f ca="1">IF(SLEP[[#This Row],[Dias]]&gt;0,"Vigente","Vencido")</f>
        <v>Vencido</v>
      </c>
      <c r="AI461" t="str">
        <f>_xlfn.XLOOKUP(SLEP[[#This Row],[Source.Name]],Tabla3[Nombre archivo],Tabla3[BASESLEP],"N/A",0,1)</f>
        <v>Barrancas</v>
      </c>
      <c r="AJ461" t="s">
        <v>2416</v>
      </c>
    </row>
    <row r="462" spans="1:36" x14ac:dyDescent="0.3">
      <c r="A462" t="s">
        <v>1948</v>
      </c>
      <c r="B462" t="s">
        <v>2149</v>
      </c>
      <c r="C462" t="s">
        <v>2150</v>
      </c>
      <c r="D462" t="s">
        <v>2151</v>
      </c>
      <c r="E462" t="s">
        <v>2152</v>
      </c>
      <c r="F462" t="s">
        <v>2153</v>
      </c>
      <c r="G462" t="s">
        <v>74</v>
      </c>
      <c r="H462" t="s">
        <v>45</v>
      </c>
      <c r="I462" t="s">
        <v>60</v>
      </c>
      <c r="J462" t="s">
        <v>1954</v>
      </c>
      <c r="K462" t="s">
        <v>48</v>
      </c>
      <c r="L462" s="3">
        <v>150000000</v>
      </c>
      <c r="M462" s="4">
        <v>130459000</v>
      </c>
      <c r="N462" s="4">
        <v>19541000</v>
      </c>
      <c r="O462" t="s">
        <v>255</v>
      </c>
      <c r="P462" t="s">
        <v>513</v>
      </c>
      <c r="Q462" t="s">
        <v>51</v>
      </c>
      <c r="R462">
        <v>4</v>
      </c>
      <c r="S462">
        <v>0</v>
      </c>
      <c r="T462">
        <v>1</v>
      </c>
      <c r="U462">
        <v>0</v>
      </c>
      <c r="V462">
        <v>0</v>
      </c>
      <c r="W462">
        <v>0</v>
      </c>
      <c r="X462">
        <v>185</v>
      </c>
      <c r="Y462">
        <v>0</v>
      </c>
      <c r="Z462" t="s">
        <v>65</v>
      </c>
      <c r="AA462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150000000</v>
      </c>
      <c r="AB462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130459000</v>
      </c>
      <c r="AC462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19541000</v>
      </c>
      <c r="AD462" s="5">
        <f>VALUE(FIXED((SLEP[[#This Row],[EjecutadoCLP]]/SLEP[[#This Row],[MontoCLP]]),4,TRUE))</f>
        <v>0.86970000000000003</v>
      </c>
      <c r="AE462" s="1">
        <f>IF(SLEP[[#This Row],[Termino]]=0,DATE(1992,10,11),SLEP[[#This Row],[Termino]]-SLEP[[#This Row],[Días de vigencia]])</f>
        <v>33703</v>
      </c>
      <c r="AF462" s="1">
        <f>IF(SLEP[[#This Row],[Días restantes]]&lt;1,DATE(1992,10,11),DATE(2025,8,8)+SLEP[[#This Row],[Días restantes]])</f>
        <v>33888</v>
      </c>
      <c r="AG462">
        <f ca="1">IF(SLEP[[#This Row],[Termino]]=0,0,SLEP[[#This Row],[Termino]]-TODAY())</f>
        <v>-12071</v>
      </c>
      <c r="AH462" s="7" t="str">
        <f ca="1">IF(SLEP[[#This Row],[Dias]]&gt;0,"Vigente","Vencido")</f>
        <v>Vencido</v>
      </c>
      <c r="AI462" t="str">
        <f>_xlfn.XLOOKUP(SLEP[[#This Row],[Source.Name]],Tabla3[Nombre archivo],Tabla3[BASESLEP],"N/A",0,1)</f>
        <v>Barrancas</v>
      </c>
      <c r="AJ462" t="s">
        <v>2422</v>
      </c>
    </row>
    <row r="463" spans="1:36" x14ac:dyDescent="0.3">
      <c r="A463" t="s">
        <v>1948</v>
      </c>
      <c r="B463" t="s">
        <v>2155</v>
      </c>
      <c r="C463" t="s">
        <v>2156</v>
      </c>
      <c r="D463" t="s">
        <v>2157</v>
      </c>
      <c r="E463" t="s">
        <v>2158</v>
      </c>
      <c r="F463" t="s">
        <v>2159</v>
      </c>
      <c r="G463" t="s">
        <v>44</v>
      </c>
      <c r="H463" t="s">
        <v>45</v>
      </c>
      <c r="I463" t="s">
        <v>60</v>
      </c>
      <c r="J463" t="s">
        <v>1954</v>
      </c>
      <c r="K463" t="s">
        <v>48</v>
      </c>
      <c r="L463" s="3">
        <v>35712000</v>
      </c>
      <c r="M463" s="4">
        <v>31227024</v>
      </c>
      <c r="N463" s="4">
        <v>4484976</v>
      </c>
      <c r="O463" t="s">
        <v>1142</v>
      </c>
      <c r="P463" t="s">
        <v>2083</v>
      </c>
      <c r="Q463" t="s">
        <v>64</v>
      </c>
      <c r="R463">
        <v>30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730</v>
      </c>
      <c r="Y463">
        <v>130</v>
      </c>
      <c r="Z463" t="s">
        <v>65</v>
      </c>
      <c r="AA463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35712000</v>
      </c>
      <c r="AB463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31227024</v>
      </c>
      <c r="AC463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4484976</v>
      </c>
      <c r="AD463" s="5">
        <f>VALUE(FIXED((SLEP[[#This Row],[EjecutadoCLP]]/SLEP[[#This Row],[MontoCLP]]),4,TRUE))</f>
        <v>0.87439999999999996</v>
      </c>
      <c r="AE463" s="1">
        <f>IF(SLEP[[#This Row],[Termino]]=0,DATE(1992,10,11),SLEP[[#This Row],[Termino]]-SLEP[[#This Row],[Días de vigencia]])</f>
        <v>45277</v>
      </c>
      <c r="AF463" s="1">
        <f>IF(SLEP[[#This Row],[Días restantes]]&lt;1,DATE(1992,10,11),DATE(2025,8,8)+SLEP[[#This Row],[Días restantes]])</f>
        <v>46007</v>
      </c>
      <c r="AG463">
        <f ca="1">IF(SLEP[[#This Row],[Termino]]=0,0,SLEP[[#This Row],[Termino]]-TODAY())</f>
        <v>48</v>
      </c>
      <c r="AH463" s="7" t="str">
        <f ca="1">IF(SLEP[[#This Row],[Dias]]&gt;0,"Vigente","Vencido")</f>
        <v>Vigente</v>
      </c>
      <c r="AI463" t="str">
        <f>_xlfn.XLOOKUP(SLEP[[#This Row],[Source.Name]],Tabla3[Nombre archivo],Tabla3[BASESLEP],"N/A",0,1)</f>
        <v>Barrancas</v>
      </c>
      <c r="AJ463" t="s">
        <v>2428</v>
      </c>
    </row>
    <row r="464" spans="1:36" x14ac:dyDescent="0.3">
      <c r="A464" t="s">
        <v>1948</v>
      </c>
      <c r="B464" t="s">
        <v>2161</v>
      </c>
      <c r="C464" t="s">
        <v>2162</v>
      </c>
      <c r="D464" t="s">
        <v>2163</v>
      </c>
      <c r="E464" t="s">
        <v>2164</v>
      </c>
      <c r="F464" t="s">
        <v>2165</v>
      </c>
      <c r="G464" t="s">
        <v>74</v>
      </c>
      <c r="H464" t="s">
        <v>45</v>
      </c>
      <c r="I464" t="s">
        <v>60</v>
      </c>
      <c r="J464" t="s">
        <v>1954</v>
      </c>
      <c r="K464" t="s">
        <v>48</v>
      </c>
      <c r="L464" s="3">
        <v>10190000</v>
      </c>
      <c r="M464" s="4">
        <v>10190000</v>
      </c>
      <c r="N464" s="4">
        <v>0</v>
      </c>
      <c r="O464" t="s">
        <v>2166</v>
      </c>
      <c r="P464" t="s">
        <v>728</v>
      </c>
      <c r="Q464" t="s">
        <v>51</v>
      </c>
      <c r="R464">
        <v>4</v>
      </c>
      <c r="S464">
        <v>0</v>
      </c>
      <c r="T464">
        <v>1</v>
      </c>
      <c r="U464">
        <v>0</v>
      </c>
      <c r="V464">
        <v>0</v>
      </c>
      <c r="W464">
        <v>0</v>
      </c>
      <c r="X464">
        <v>10</v>
      </c>
      <c r="Y464">
        <v>-35</v>
      </c>
      <c r="Z464" t="s">
        <v>65</v>
      </c>
      <c r="AA464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10190000</v>
      </c>
      <c r="AB464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10190000</v>
      </c>
      <c r="AC464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0</v>
      </c>
      <c r="AD464" s="5">
        <f>VALUE(FIXED((SLEP[[#This Row],[EjecutadoCLP]]/SLEP[[#This Row],[MontoCLP]]),4,TRUE))</f>
        <v>1</v>
      </c>
      <c r="AE464" s="1">
        <f>IF(SLEP[[#This Row],[Termino]]=0,DATE(1992,10,11),SLEP[[#This Row],[Termino]]-SLEP[[#This Row],[Días de vigencia]])</f>
        <v>33878</v>
      </c>
      <c r="AF464" s="1">
        <f>IF(SLEP[[#This Row],[Días restantes]]&lt;1,DATE(1992,10,11),DATE(2025,8,8)+SLEP[[#This Row],[Días restantes]])</f>
        <v>33888</v>
      </c>
      <c r="AG464">
        <f ca="1">IF(SLEP[[#This Row],[Termino]]=0,0,SLEP[[#This Row],[Termino]]-TODAY())</f>
        <v>-12071</v>
      </c>
      <c r="AH464" s="7" t="str">
        <f ca="1">IF(SLEP[[#This Row],[Dias]]&gt;0,"Vigente","Vencido")</f>
        <v>Vencido</v>
      </c>
      <c r="AI464" t="str">
        <f>_xlfn.XLOOKUP(SLEP[[#This Row],[Source.Name]],Tabla3[Nombre archivo],Tabla3[BASESLEP],"N/A",0,1)</f>
        <v>Barrancas</v>
      </c>
      <c r="AJ464" t="s">
        <v>2434</v>
      </c>
    </row>
    <row r="465" spans="1:36" x14ac:dyDescent="0.3">
      <c r="A465" t="s">
        <v>1948</v>
      </c>
      <c r="B465" t="s">
        <v>2168</v>
      </c>
      <c r="C465" t="s">
        <v>2169</v>
      </c>
      <c r="D465" t="s">
        <v>2170</v>
      </c>
      <c r="E465" t="s">
        <v>1987</v>
      </c>
      <c r="F465" t="s">
        <v>1988</v>
      </c>
      <c r="G465" t="s">
        <v>74</v>
      </c>
      <c r="H465" t="s">
        <v>45</v>
      </c>
      <c r="I465" t="s">
        <v>60</v>
      </c>
      <c r="J465" t="s">
        <v>1954</v>
      </c>
      <c r="K465" t="s">
        <v>48</v>
      </c>
      <c r="L465" s="3">
        <v>19193324</v>
      </c>
      <c r="M465" s="4">
        <v>24131830</v>
      </c>
      <c r="N465" s="4">
        <v>-4938506</v>
      </c>
      <c r="O465" t="s">
        <v>843</v>
      </c>
      <c r="P465" t="s">
        <v>728</v>
      </c>
      <c r="Q465" t="s">
        <v>51</v>
      </c>
      <c r="R465">
        <v>0</v>
      </c>
      <c r="S465">
        <v>0</v>
      </c>
      <c r="T465">
        <v>1</v>
      </c>
      <c r="U465">
        <v>0</v>
      </c>
      <c r="V465">
        <v>1</v>
      </c>
      <c r="W465">
        <v>0</v>
      </c>
      <c r="X465">
        <v>21</v>
      </c>
      <c r="Y465">
        <v>-35</v>
      </c>
      <c r="Z465" t="s">
        <v>52</v>
      </c>
      <c r="AA465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19193324</v>
      </c>
      <c r="AB465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24131830</v>
      </c>
      <c r="AC465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-4938506</v>
      </c>
      <c r="AD465" s="5">
        <f>VALUE(FIXED((SLEP[[#This Row],[EjecutadoCLP]]/SLEP[[#This Row],[MontoCLP]]),4,TRUE))</f>
        <v>1.2573000000000001</v>
      </c>
      <c r="AE465" s="1">
        <f>IF(SLEP[[#This Row],[Termino]]=0,DATE(1992,10,11),SLEP[[#This Row],[Termino]]-SLEP[[#This Row],[Días de vigencia]])</f>
        <v>33867</v>
      </c>
      <c r="AF465" s="1">
        <f>IF(SLEP[[#This Row],[Días restantes]]&lt;1,DATE(1992,10,11),DATE(2025,8,8)+SLEP[[#This Row],[Días restantes]])</f>
        <v>33888</v>
      </c>
      <c r="AG465">
        <f ca="1">IF(SLEP[[#This Row],[Termino]]=0,0,SLEP[[#This Row],[Termino]]-TODAY())</f>
        <v>-12071</v>
      </c>
      <c r="AH465" s="7" t="str">
        <f ca="1">IF(SLEP[[#This Row],[Dias]]&gt;0,"Vigente","Vencido")</f>
        <v>Vencido</v>
      </c>
      <c r="AI465" t="str">
        <f>_xlfn.XLOOKUP(SLEP[[#This Row],[Source.Name]],Tabla3[Nombre archivo],Tabla3[BASESLEP],"N/A",0,1)</f>
        <v>Barrancas</v>
      </c>
      <c r="AJ465" t="s">
        <v>2440</v>
      </c>
    </row>
    <row r="466" spans="1:36" x14ac:dyDescent="0.3">
      <c r="A466" t="s">
        <v>1948</v>
      </c>
      <c r="B466" t="s">
        <v>2172</v>
      </c>
      <c r="C466" t="s">
        <v>2173</v>
      </c>
      <c r="D466" t="s">
        <v>2174</v>
      </c>
      <c r="E466" t="s">
        <v>2099</v>
      </c>
      <c r="F466" t="s">
        <v>2100</v>
      </c>
      <c r="G466" t="s">
        <v>44</v>
      </c>
      <c r="H466" t="s">
        <v>45</v>
      </c>
      <c r="I466" t="s">
        <v>60</v>
      </c>
      <c r="J466" t="s">
        <v>1954</v>
      </c>
      <c r="K466" t="s">
        <v>48</v>
      </c>
      <c r="L466" s="3">
        <v>41569034</v>
      </c>
      <c r="M466" s="4">
        <v>282959059</v>
      </c>
      <c r="N466" s="4">
        <v>-241390025</v>
      </c>
      <c r="O466" t="s">
        <v>758</v>
      </c>
      <c r="P466" t="s">
        <v>1252</v>
      </c>
      <c r="Q466" t="s">
        <v>51</v>
      </c>
      <c r="R466">
        <v>1</v>
      </c>
      <c r="S466">
        <v>0</v>
      </c>
      <c r="T466">
        <v>2</v>
      </c>
      <c r="U466">
        <v>0</v>
      </c>
      <c r="V466">
        <v>0</v>
      </c>
      <c r="W466">
        <v>0</v>
      </c>
      <c r="X466">
        <v>120</v>
      </c>
      <c r="Y466">
        <v>-1</v>
      </c>
      <c r="Z466" t="s">
        <v>52</v>
      </c>
      <c r="AA466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41569034</v>
      </c>
      <c r="AB466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282959059</v>
      </c>
      <c r="AC466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-241390025</v>
      </c>
      <c r="AD466" s="5">
        <f>VALUE(FIXED((SLEP[[#This Row],[EjecutadoCLP]]/SLEP[[#This Row],[MontoCLP]]),4,TRUE))</f>
        <v>6.8070000000000004</v>
      </c>
      <c r="AE466" s="1">
        <f>IF(SLEP[[#This Row],[Termino]]=0,DATE(1992,10,11),SLEP[[#This Row],[Termino]]-SLEP[[#This Row],[Días de vigencia]])</f>
        <v>33768</v>
      </c>
      <c r="AF466" s="1">
        <f>IF(SLEP[[#This Row],[Días restantes]]&lt;1,DATE(1992,10,11),DATE(2025,8,8)+SLEP[[#This Row],[Días restantes]])</f>
        <v>33888</v>
      </c>
      <c r="AG466">
        <f ca="1">IF(SLEP[[#This Row],[Termino]]=0,0,SLEP[[#This Row],[Termino]]-TODAY())</f>
        <v>-12071</v>
      </c>
      <c r="AH466" s="7" t="str">
        <f ca="1">IF(SLEP[[#This Row],[Dias]]&gt;0,"Vigente","Vencido")</f>
        <v>Vencido</v>
      </c>
      <c r="AI466" t="str">
        <f>_xlfn.XLOOKUP(SLEP[[#This Row],[Source.Name]],Tabla3[Nombre archivo],Tabla3[BASESLEP],"N/A",0,1)</f>
        <v>Barrancas</v>
      </c>
      <c r="AJ466" t="s">
        <v>2444</v>
      </c>
    </row>
    <row r="467" spans="1:36" x14ac:dyDescent="0.3">
      <c r="A467" t="s">
        <v>1948</v>
      </c>
      <c r="B467" t="s">
        <v>2176</v>
      </c>
      <c r="C467" t="s">
        <v>2177</v>
      </c>
      <c r="D467" t="s">
        <v>2178</v>
      </c>
      <c r="E467" t="s">
        <v>2179</v>
      </c>
      <c r="F467" t="s">
        <v>2180</v>
      </c>
      <c r="G467" t="s">
        <v>74</v>
      </c>
      <c r="H467" t="s">
        <v>45</v>
      </c>
      <c r="I467" t="s">
        <v>60</v>
      </c>
      <c r="J467" t="s">
        <v>2064</v>
      </c>
      <c r="K467" t="s">
        <v>48</v>
      </c>
      <c r="L467" s="3">
        <v>48291167</v>
      </c>
      <c r="M467" s="4">
        <v>209454119</v>
      </c>
      <c r="N467" s="4">
        <v>-161162952</v>
      </c>
      <c r="O467" t="s">
        <v>896</v>
      </c>
      <c r="P467" t="s">
        <v>1946</v>
      </c>
      <c r="Q467" t="s">
        <v>51</v>
      </c>
      <c r="R467">
        <v>1</v>
      </c>
      <c r="S467">
        <v>0</v>
      </c>
      <c r="T467">
        <v>1</v>
      </c>
      <c r="U467">
        <v>0</v>
      </c>
      <c r="V467">
        <v>0</v>
      </c>
      <c r="W467">
        <v>0</v>
      </c>
      <c r="X467">
        <v>16</v>
      </c>
      <c r="Y467">
        <v>-41</v>
      </c>
      <c r="Z467" t="s">
        <v>65</v>
      </c>
      <c r="AA467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48291167</v>
      </c>
      <c r="AB467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209454119</v>
      </c>
      <c r="AC467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-161162952</v>
      </c>
      <c r="AD467" s="5">
        <f>VALUE(FIXED((SLEP[[#This Row],[EjecutadoCLP]]/SLEP[[#This Row],[MontoCLP]]),4,TRUE))</f>
        <v>4.3372999999999999</v>
      </c>
      <c r="AE467" s="1">
        <f>IF(SLEP[[#This Row],[Termino]]=0,DATE(1992,10,11),SLEP[[#This Row],[Termino]]-SLEP[[#This Row],[Días de vigencia]])</f>
        <v>33872</v>
      </c>
      <c r="AF467" s="1">
        <f>IF(SLEP[[#This Row],[Días restantes]]&lt;1,DATE(1992,10,11),DATE(2025,8,8)+SLEP[[#This Row],[Días restantes]])</f>
        <v>33888</v>
      </c>
      <c r="AG467">
        <f ca="1">IF(SLEP[[#This Row],[Termino]]=0,0,SLEP[[#This Row],[Termino]]-TODAY())</f>
        <v>-12071</v>
      </c>
      <c r="AH467" s="7" t="str">
        <f ca="1">IF(SLEP[[#This Row],[Dias]]&gt;0,"Vigente","Vencido")</f>
        <v>Vencido</v>
      </c>
      <c r="AI467" t="str">
        <f>_xlfn.XLOOKUP(SLEP[[#This Row],[Source.Name]],Tabla3[Nombre archivo],Tabla3[BASESLEP],"N/A",0,1)</f>
        <v>Barrancas</v>
      </c>
      <c r="AJ467" t="s">
        <v>2448</v>
      </c>
    </row>
    <row r="468" spans="1:36" x14ac:dyDescent="0.3">
      <c r="A468" t="s">
        <v>1948</v>
      </c>
      <c r="B468" t="s">
        <v>2182</v>
      </c>
      <c r="C468" t="s">
        <v>2183</v>
      </c>
      <c r="D468" t="s">
        <v>2184</v>
      </c>
      <c r="E468" t="s">
        <v>2185</v>
      </c>
      <c r="F468" t="s">
        <v>2186</v>
      </c>
      <c r="G468" t="s">
        <v>74</v>
      </c>
      <c r="H468" t="s">
        <v>45</v>
      </c>
      <c r="I468" t="s">
        <v>60</v>
      </c>
      <c r="J468" t="s">
        <v>1954</v>
      </c>
      <c r="K468" t="s">
        <v>48</v>
      </c>
      <c r="L468" s="3">
        <v>295713026</v>
      </c>
      <c r="M468" s="4">
        <v>87928642</v>
      </c>
      <c r="N468" s="4">
        <v>207784384</v>
      </c>
      <c r="O468" t="s">
        <v>831</v>
      </c>
      <c r="P468" t="s">
        <v>1866</v>
      </c>
      <c r="Q468" t="s">
        <v>51</v>
      </c>
      <c r="R468">
        <v>0</v>
      </c>
      <c r="S468">
        <v>0</v>
      </c>
      <c r="T468">
        <v>2</v>
      </c>
      <c r="U468">
        <v>0</v>
      </c>
      <c r="V468">
        <v>0</v>
      </c>
      <c r="W468">
        <v>0</v>
      </c>
      <c r="X468">
        <v>121</v>
      </c>
      <c r="Y468">
        <v>-113</v>
      </c>
      <c r="Z468" t="s">
        <v>52</v>
      </c>
      <c r="AA468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295713026</v>
      </c>
      <c r="AB468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87928642</v>
      </c>
      <c r="AC468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207784384</v>
      </c>
      <c r="AD468" s="5">
        <f>VALUE(FIXED((SLEP[[#This Row],[EjecutadoCLP]]/SLEP[[#This Row],[MontoCLP]]),4,TRUE))</f>
        <v>0.29730000000000001</v>
      </c>
      <c r="AE468" s="1">
        <f>IF(SLEP[[#This Row],[Termino]]=0,DATE(1992,10,11),SLEP[[#This Row],[Termino]]-SLEP[[#This Row],[Días de vigencia]])</f>
        <v>33767</v>
      </c>
      <c r="AF468" s="1">
        <f>IF(SLEP[[#This Row],[Días restantes]]&lt;1,DATE(1992,10,11),DATE(2025,8,8)+SLEP[[#This Row],[Días restantes]])</f>
        <v>33888</v>
      </c>
      <c r="AG468">
        <f ca="1">IF(SLEP[[#This Row],[Termino]]=0,0,SLEP[[#This Row],[Termino]]-TODAY())</f>
        <v>-12071</v>
      </c>
      <c r="AH468" s="7" t="str">
        <f ca="1">IF(SLEP[[#This Row],[Dias]]&gt;0,"Vigente","Vencido")</f>
        <v>Vencido</v>
      </c>
      <c r="AI468" t="str">
        <f>_xlfn.XLOOKUP(SLEP[[#This Row],[Source.Name]],Tabla3[Nombre archivo],Tabla3[BASESLEP],"N/A",0,1)</f>
        <v>Barrancas</v>
      </c>
      <c r="AJ468" t="s">
        <v>2452</v>
      </c>
    </row>
    <row r="469" spans="1:36" x14ac:dyDescent="0.3">
      <c r="A469" t="s">
        <v>1948</v>
      </c>
      <c r="B469" t="s">
        <v>2188</v>
      </c>
      <c r="C469" t="s">
        <v>2189</v>
      </c>
      <c r="D469" t="s">
        <v>2190</v>
      </c>
      <c r="E469" t="s">
        <v>2191</v>
      </c>
      <c r="F469" t="s">
        <v>2192</v>
      </c>
      <c r="G469" t="s">
        <v>74</v>
      </c>
      <c r="H469" t="s">
        <v>178</v>
      </c>
      <c r="I469" t="s">
        <v>533</v>
      </c>
      <c r="J469" t="s">
        <v>1954</v>
      </c>
      <c r="K469" t="s">
        <v>48</v>
      </c>
      <c r="L469" s="3">
        <v>4493440</v>
      </c>
      <c r="M469" s="4">
        <v>4493440</v>
      </c>
      <c r="N469" s="4">
        <v>0</v>
      </c>
      <c r="O469" t="s">
        <v>950</v>
      </c>
      <c r="P469" t="s">
        <v>1563</v>
      </c>
      <c r="Q469" t="s">
        <v>51</v>
      </c>
      <c r="R469">
        <v>0</v>
      </c>
      <c r="S469">
        <v>0</v>
      </c>
      <c r="T469">
        <v>1</v>
      </c>
      <c r="U469">
        <v>0</v>
      </c>
      <c r="V469">
        <v>0</v>
      </c>
      <c r="W469">
        <v>0</v>
      </c>
      <c r="X469">
        <v>10</v>
      </c>
      <c r="Y469">
        <v>-83</v>
      </c>
      <c r="Z469" t="s">
        <v>65</v>
      </c>
      <c r="AA469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4493440</v>
      </c>
      <c r="AB469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4493440</v>
      </c>
      <c r="AC469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0</v>
      </c>
      <c r="AD469" s="5">
        <f>VALUE(FIXED((SLEP[[#This Row],[EjecutadoCLP]]/SLEP[[#This Row],[MontoCLP]]),4,TRUE))</f>
        <v>1</v>
      </c>
      <c r="AE469" s="1">
        <f>IF(SLEP[[#This Row],[Termino]]=0,DATE(1992,10,11),SLEP[[#This Row],[Termino]]-SLEP[[#This Row],[Días de vigencia]])</f>
        <v>33878</v>
      </c>
      <c r="AF469" s="1">
        <f>IF(SLEP[[#This Row],[Días restantes]]&lt;1,DATE(1992,10,11),DATE(2025,8,8)+SLEP[[#This Row],[Días restantes]])</f>
        <v>33888</v>
      </c>
      <c r="AG469">
        <f ca="1">IF(SLEP[[#This Row],[Termino]]=0,0,SLEP[[#This Row],[Termino]]-TODAY())</f>
        <v>-12071</v>
      </c>
      <c r="AH469" s="7" t="str">
        <f ca="1">IF(SLEP[[#This Row],[Dias]]&gt;0,"Vigente","Vencido")</f>
        <v>Vencido</v>
      </c>
      <c r="AI469" t="str">
        <f>_xlfn.XLOOKUP(SLEP[[#This Row],[Source.Name]],Tabla3[Nombre archivo],Tabla3[BASESLEP],"N/A",0,1)</f>
        <v>Barrancas</v>
      </c>
      <c r="AJ469" t="s">
        <v>2456</v>
      </c>
    </row>
    <row r="470" spans="1:36" x14ac:dyDescent="0.3">
      <c r="A470" t="s">
        <v>1948</v>
      </c>
      <c r="B470" t="s">
        <v>2194</v>
      </c>
      <c r="C470" t="s">
        <v>2195</v>
      </c>
      <c r="D470" t="s">
        <v>2196</v>
      </c>
      <c r="E470" t="s">
        <v>2197</v>
      </c>
      <c r="F470" t="s">
        <v>2198</v>
      </c>
      <c r="G470" t="s">
        <v>44</v>
      </c>
      <c r="H470" t="s">
        <v>45</v>
      </c>
      <c r="I470" t="s">
        <v>60</v>
      </c>
      <c r="J470" t="s">
        <v>1954</v>
      </c>
      <c r="K470" t="s">
        <v>48</v>
      </c>
      <c r="L470" s="3">
        <v>1170000000</v>
      </c>
      <c r="M470" s="4">
        <v>1134188437</v>
      </c>
      <c r="N470" s="4">
        <v>35811563</v>
      </c>
      <c r="O470" t="s">
        <v>764</v>
      </c>
      <c r="P470" t="s">
        <v>90</v>
      </c>
      <c r="Q470" t="s">
        <v>51</v>
      </c>
      <c r="R470">
        <v>18</v>
      </c>
      <c r="S470">
        <v>0</v>
      </c>
      <c r="T470">
        <v>2</v>
      </c>
      <c r="U470">
        <v>0</v>
      </c>
      <c r="V470">
        <v>0</v>
      </c>
      <c r="W470">
        <v>0</v>
      </c>
      <c r="X470">
        <v>637</v>
      </c>
      <c r="Y470">
        <v>-1</v>
      </c>
      <c r="Z470" t="s">
        <v>52</v>
      </c>
      <c r="AA470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1170000000</v>
      </c>
      <c r="AB470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1134188437</v>
      </c>
      <c r="AC470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35811563</v>
      </c>
      <c r="AD470" s="5">
        <f>VALUE(FIXED((SLEP[[#This Row],[EjecutadoCLP]]/SLEP[[#This Row],[MontoCLP]]),4,TRUE))</f>
        <v>0.96940000000000004</v>
      </c>
      <c r="AE470" s="1">
        <f>IF(SLEP[[#This Row],[Termino]]=0,DATE(1992,10,11),SLEP[[#This Row],[Termino]]-SLEP[[#This Row],[Días de vigencia]])</f>
        <v>33251</v>
      </c>
      <c r="AF470" s="1">
        <f>IF(SLEP[[#This Row],[Días restantes]]&lt;1,DATE(1992,10,11),DATE(2025,8,8)+SLEP[[#This Row],[Días restantes]])</f>
        <v>33888</v>
      </c>
      <c r="AG470">
        <f ca="1">IF(SLEP[[#This Row],[Termino]]=0,0,SLEP[[#This Row],[Termino]]-TODAY())</f>
        <v>-12071</v>
      </c>
      <c r="AH470" s="7" t="str">
        <f ca="1">IF(SLEP[[#This Row],[Dias]]&gt;0,"Vigente","Vencido")</f>
        <v>Vencido</v>
      </c>
      <c r="AI470" t="str">
        <f>_xlfn.XLOOKUP(SLEP[[#This Row],[Source.Name]],Tabla3[Nombre archivo],Tabla3[BASESLEP],"N/A",0,1)</f>
        <v>Barrancas</v>
      </c>
      <c r="AJ470" t="s">
        <v>2460</v>
      </c>
    </row>
    <row r="471" spans="1:36" x14ac:dyDescent="0.3">
      <c r="A471" t="s">
        <v>1948</v>
      </c>
      <c r="B471" t="s">
        <v>2200</v>
      </c>
      <c r="C471" t="s">
        <v>2201</v>
      </c>
      <c r="D471" t="s">
        <v>2202</v>
      </c>
      <c r="E471" t="s">
        <v>2203</v>
      </c>
      <c r="F471" t="s">
        <v>2204</v>
      </c>
      <c r="G471" t="s">
        <v>44</v>
      </c>
      <c r="H471" t="s">
        <v>45</v>
      </c>
      <c r="I471" t="s">
        <v>60</v>
      </c>
      <c r="J471" t="s">
        <v>1954</v>
      </c>
      <c r="K471" t="s">
        <v>48</v>
      </c>
      <c r="L471" s="3">
        <v>330000000</v>
      </c>
      <c r="M471" s="4">
        <v>330000000</v>
      </c>
      <c r="N471" s="4">
        <v>0</v>
      </c>
      <c r="O471" t="s">
        <v>950</v>
      </c>
      <c r="P471" t="s">
        <v>907</v>
      </c>
      <c r="Q471" t="s">
        <v>51</v>
      </c>
      <c r="R471">
        <v>0</v>
      </c>
      <c r="S471">
        <v>0</v>
      </c>
      <c r="T471">
        <v>1</v>
      </c>
      <c r="U471">
        <v>0</v>
      </c>
      <c r="V471">
        <v>0</v>
      </c>
      <c r="W471">
        <v>0</v>
      </c>
      <c r="X471">
        <v>152</v>
      </c>
      <c r="Y471">
        <v>-25</v>
      </c>
      <c r="Z471" t="s">
        <v>52</v>
      </c>
      <c r="AA471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330000000</v>
      </c>
      <c r="AB471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330000000</v>
      </c>
      <c r="AC471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0</v>
      </c>
      <c r="AD471" s="5">
        <f>VALUE(FIXED((SLEP[[#This Row],[EjecutadoCLP]]/SLEP[[#This Row],[MontoCLP]]),4,TRUE))</f>
        <v>1</v>
      </c>
      <c r="AE471" s="1">
        <f>IF(SLEP[[#This Row],[Termino]]=0,DATE(1992,10,11),SLEP[[#This Row],[Termino]]-SLEP[[#This Row],[Días de vigencia]])</f>
        <v>33736</v>
      </c>
      <c r="AF471" s="1">
        <f>IF(SLEP[[#This Row],[Días restantes]]&lt;1,DATE(1992,10,11),DATE(2025,8,8)+SLEP[[#This Row],[Días restantes]])</f>
        <v>33888</v>
      </c>
      <c r="AG471">
        <f ca="1">IF(SLEP[[#This Row],[Termino]]=0,0,SLEP[[#This Row],[Termino]]-TODAY())</f>
        <v>-12071</v>
      </c>
      <c r="AH471" s="7" t="str">
        <f ca="1">IF(SLEP[[#This Row],[Dias]]&gt;0,"Vigente","Vencido")</f>
        <v>Vencido</v>
      </c>
      <c r="AI471" t="str">
        <f>_xlfn.XLOOKUP(SLEP[[#This Row],[Source.Name]],Tabla3[Nombre archivo],Tabla3[BASESLEP],"N/A",0,1)</f>
        <v>Barrancas</v>
      </c>
      <c r="AJ471" t="s">
        <v>2464</v>
      </c>
    </row>
    <row r="472" spans="1:36" x14ac:dyDescent="0.3">
      <c r="A472" t="s">
        <v>1948</v>
      </c>
      <c r="B472" t="s">
        <v>2206</v>
      </c>
      <c r="C472" t="s">
        <v>2207</v>
      </c>
      <c r="D472" t="s">
        <v>2208</v>
      </c>
      <c r="E472" t="s">
        <v>2209</v>
      </c>
      <c r="F472" t="s">
        <v>2210</v>
      </c>
      <c r="G472" t="s">
        <v>74</v>
      </c>
      <c r="H472" t="s">
        <v>178</v>
      </c>
      <c r="I472" t="s">
        <v>533</v>
      </c>
      <c r="J472" t="s">
        <v>1954</v>
      </c>
      <c r="K472" t="s">
        <v>48</v>
      </c>
      <c r="L472" s="3">
        <v>2640908</v>
      </c>
      <c r="M472" s="4">
        <v>2640908</v>
      </c>
      <c r="N472" s="4">
        <v>0</v>
      </c>
      <c r="O472" t="s">
        <v>735</v>
      </c>
      <c r="P472" t="s">
        <v>1643</v>
      </c>
      <c r="Q472" t="s">
        <v>51</v>
      </c>
      <c r="R472">
        <v>1</v>
      </c>
      <c r="S472">
        <v>0</v>
      </c>
      <c r="T472">
        <v>1</v>
      </c>
      <c r="U472">
        <v>0</v>
      </c>
      <c r="V472">
        <v>0</v>
      </c>
      <c r="W472">
        <v>0</v>
      </c>
      <c r="X472">
        <v>40</v>
      </c>
      <c r="Y472">
        <v>-142</v>
      </c>
      <c r="Z472" t="s">
        <v>52</v>
      </c>
      <c r="AA472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2640908</v>
      </c>
      <c r="AB472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2640908</v>
      </c>
      <c r="AC472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0</v>
      </c>
      <c r="AD472" s="5">
        <f>VALUE(FIXED((SLEP[[#This Row],[EjecutadoCLP]]/SLEP[[#This Row],[MontoCLP]]),4,TRUE))</f>
        <v>1</v>
      </c>
      <c r="AE472" s="1">
        <f>IF(SLEP[[#This Row],[Termino]]=0,DATE(1992,10,11),SLEP[[#This Row],[Termino]]-SLEP[[#This Row],[Días de vigencia]])</f>
        <v>33848</v>
      </c>
      <c r="AF472" s="1">
        <f>IF(SLEP[[#This Row],[Días restantes]]&lt;1,DATE(1992,10,11),DATE(2025,8,8)+SLEP[[#This Row],[Días restantes]])</f>
        <v>33888</v>
      </c>
      <c r="AG472">
        <f ca="1">IF(SLEP[[#This Row],[Termino]]=0,0,SLEP[[#This Row],[Termino]]-TODAY())</f>
        <v>-12071</v>
      </c>
      <c r="AH472" s="7" t="str">
        <f ca="1">IF(SLEP[[#This Row],[Dias]]&gt;0,"Vigente","Vencido")</f>
        <v>Vencido</v>
      </c>
      <c r="AI472" t="str">
        <f>_xlfn.XLOOKUP(SLEP[[#This Row],[Source.Name]],Tabla3[Nombre archivo],Tabla3[BASESLEP],"N/A",0,1)</f>
        <v>Barrancas</v>
      </c>
      <c r="AJ472" t="s">
        <v>2468</v>
      </c>
    </row>
    <row r="473" spans="1:36" x14ac:dyDescent="0.3">
      <c r="A473" t="s">
        <v>1948</v>
      </c>
      <c r="B473" t="s">
        <v>2212</v>
      </c>
      <c r="C473" t="s">
        <v>2213</v>
      </c>
      <c r="D473" t="s">
        <v>2214</v>
      </c>
      <c r="E473" t="s">
        <v>841</v>
      </c>
      <c r="F473" t="s">
        <v>842</v>
      </c>
      <c r="G473" t="s">
        <v>44</v>
      </c>
      <c r="H473" t="s">
        <v>178</v>
      </c>
      <c r="I473" t="s">
        <v>560</v>
      </c>
      <c r="J473" t="s">
        <v>1954</v>
      </c>
      <c r="K473" t="s">
        <v>48</v>
      </c>
      <c r="L473" s="3">
        <v>222540948</v>
      </c>
      <c r="M473" s="4">
        <v>0</v>
      </c>
      <c r="N473" s="4">
        <v>222540948</v>
      </c>
      <c r="O473" t="s">
        <v>2166</v>
      </c>
      <c r="P473" t="s">
        <v>647</v>
      </c>
      <c r="Q473" t="s">
        <v>64</v>
      </c>
      <c r="R473">
        <v>12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1096</v>
      </c>
      <c r="Y473">
        <v>264</v>
      </c>
      <c r="Z473" t="s">
        <v>65</v>
      </c>
      <c r="AA473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222540948</v>
      </c>
      <c r="AB473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0</v>
      </c>
      <c r="AC473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222540948</v>
      </c>
      <c r="AD473" s="5">
        <f>VALUE(FIXED((SLEP[[#This Row],[EjecutadoCLP]]/SLEP[[#This Row],[MontoCLP]]),4,TRUE))</f>
        <v>0</v>
      </c>
      <c r="AE473" s="1">
        <f>IF(SLEP[[#This Row],[Termino]]=0,DATE(1992,10,11),SLEP[[#This Row],[Termino]]-SLEP[[#This Row],[Días de vigencia]])</f>
        <v>45045</v>
      </c>
      <c r="AF473" s="1">
        <f>IF(SLEP[[#This Row],[Días restantes]]&lt;1,DATE(1992,10,11),DATE(2025,8,8)+SLEP[[#This Row],[Días restantes]])</f>
        <v>46141</v>
      </c>
      <c r="AG473">
        <f ca="1">IF(SLEP[[#This Row],[Termino]]=0,0,SLEP[[#This Row],[Termino]]-TODAY())</f>
        <v>182</v>
      </c>
      <c r="AH473" s="7" t="str">
        <f ca="1">IF(SLEP[[#This Row],[Dias]]&gt;0,"Vigente","Vencido")</f>
        <v>Vigente</v>
      </c>
      <c r="AI473" t="str">
        <f>_xlfn.XLOOKUP(SLEP[[#This Row],[Source.Name]],Tabla3[Nombre archivo],Tabla3[BASESLEP],"N/A",0,1)</f>
        <v>Barrancas</v>
      </c>
      <c r="AJ473" t="s">
        <v>2472</v>
      </c>
    </row>
    <row r="474" spans="1:36" x14ac:dyDescent="0.3">
      <c r="A474" t="s">
        <v>1948</v>
      </c>
      <c r="B474" t="s">
        <v>2216</v>
      </c>
      <c r="C474" t="s">
        <v>2217</v>
      </c>
      <c r="D474" t="s">
        <v>2218</v>
      </c>
      <c r="E474" t="s">
        <v>2219</v>
      </c>
      <c r="F474" t="s">
        <v>2220</v>
      </c>
      <c r="G474" t="s">
        <v>44</v>
      </c>
      <c r="H474" t="s">
        <v>45</v>
      </c>
      <c r="I474" t="s">
        <v>60</v>
      </c>
      <c r="J474" t="s">
        <v>1954</v>
      </c>
      <c r="K474" t="s">
        <v>48</v>
      </c>
      <c r="L474" s="3">
        <v>18750001</v>
      </c>
      <c r="M474" s="4">
        <v>9912700</v>
      </c>
      <c r="N474" s="4">
        <v>8837301</v>
      </c>
      <c r="O474" t="s">
        <v>884</v>
      </c>
      <c r="P474" t="s">
        <v>907</v>
      </c>
      <c r="Q474" t="s">
        <v>51</v>
      </c>
      <c r="R474">
        <v>3</v>
      </c>
      <c r="S474">
        <v>0</v>
      </c>
      <c r="T474">
        <v>2</v>
      </c>
      <c r="U474">
        <v>0</v>
      </c>
      <c r="V474">
        <v>0</v>
      </c>
      <c r="W474">
        <v>0</v>
      </c>
      <c r="X474">
        <v>170</v>
      </c>
      <c r="Y474">
        <v>-33</v>
      </c>
      <c r="Z474" t="s">
        <v>52</v>
      </c>
      <c r="AA474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18750001</v>
      </c>
      <c r="AB474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9912700</v>
      </c>
      <c r="AC474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8837301</v>
      </c>
      <c r="AD474" s="5">
        <f>VALUE(FIXED((SLEP[[#This Row],[EjecutadoCLP]]/SLEP[[#This Row],[MontoCLP]]),4,TRUE))</f>
        <v>0.52869999999999995</v>
      </c>
      <c r="AE474" s="1">
        <f>IF(SLEP[[#This Row],[Termino]]=0,DATE(1992,10,11),SLEP[[#This Row],[Termino]]-SLEP[[#This Row],[Días de vigencia]])</f>
        <v>33718</v>
      </c>
      <c r="AF474" s="1">
        <f>IF(SLEP[[#This Row],[Días restantes]]&lt;1,DATE(1992,10,11),DATE(2025,8,8)+SLEP[[#This Row],[Días restantes]])</f>
        <v>33888</v>
      </c>
      <c r="AG474">
        <f ca="1">IF(SLEP[[#This Row],[Termino]]=0,0,SLEP[[#This Row],[Termino]]-TODAY())</f>
        <v>-12071</v>
      </c>
      <c r="AH474" s="7" t="str">
        <f ca="1">IF(SLEP[[#This Row],[Dias]]&gt;0,"Vigente","Vencido")</f>
        <v>Vencido</v>
      </c>
      <c r="AI474" t="str">
        <f>_xlfn.XLOOKUP(SLEP[[#This Row],[Source.Name]],Tabla3[Nombre archivo],Tabla3[BASESLEP],"N/A",0,1)</f>
        <v>Barrancas</v>
      </c>
      <c r="AJ474" t="s">
        <v>2478</v>
      </c>
    </row>
    <row r="475" spans="1:36" x14ac:dyDescent="0.3">
      <c r="A475" t="s">
        <v>1948</v>
      </c>
      <c r="B475" t="s">
        <v>2222</v>
      </c>
      <c r="C475" t="s">
        <v>2223</v>
      </c>
      <c r="D475" t="s">
        <v>2224</v>
      </c>
      <c r="E475" t="s">
        <v>1474</v>
      </c>
      <c r="F475" t="s">
        <v>1475</v>
      </c>
      <c r="G475" t="s">
        <v>44</v>
      </c>
      <c r="H475" t="s">
        <v>45</v>
      </c>
      <c r="I475" t="s">
        <v>60</v>
      </c>
      <c r="J475" t="s">
        <v>1954</v>
      </c>
      <c r="K475" t="s">
        <v>48</v>
      </c>
      <c r="L475" s="3">
        <v>8600000</v>
      </c>
      <c r="M475" s="4">
        <v>7346656</v>
      </c>
      <c r="N475" s="4">
        <v>1253344</v>
      </c>
      <c r="O475" t="s">
        <v>751</v>
      </c>
      <c r="P475" t="s">
        <v>62</v>
      </c>
      <c r="Q475" t="s">
        <v>51</v>
      </c>
      <c r="R475">
        <v>3</v>
      </c>
      <c r="S475">
        <v>0</v>
      </c>
      <c r="T475">
        <v>1</v>
      </c>
      <c r="U475">
        <v>0</v>
      </c>
      <c r="V475">
        <v>0</v>
      </c>
      <c r="W475">
        <v>0</v>
      </c>
      <c r="X475">
        <v>810</v>
      </c>
      <c r="Y475">
        <v>-1</v>
      </c>
      <c r="Z475" t="s">
        <v>52</v>
      </c>
      <c r="AA475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8600000</v>
      </c>
      <c r="AB475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7346656</v>
      </c>
      <c r="AC475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1253344</v>
      </c>
      <c r="AD475" s="5">
        <f>VALUE(FIXED((SLEP[[#This Row],[EjecutadoCLP]]/SLEP[[#This Row],[MontoCLP]]),4,TRUE))</f>
        <v>0.85429999999999995</v>
      </c>
      <c r="AE475" s="1">
        <f>IF(SLEP[[#This Row],[Termino]]=0,DATE(1992,10,11),SLEP[[#This Row],[Termino]]-SLEP[[#This Row],[Días de vigencia]])</f>
        <v>33078</v>
      </c>
      <c r="AF475" s="1">
        <f>IF(SLEP[[#This Row],[Días restantes]]&lt;1,DATE(1992,10,11),DATE(2025,8,8)+SLEP[[#This Row],[Días restantes]])</f>
        <v>33888</v>
      </c>
      <c r="AG475">
        <f ca="1">IF(SLEP[[#This Row],[Termino]]=0,0,SLEP[[#This Row],[Termino]]-TODAY())</f>
        <v>-12071</v>
      </c>
      <c r="AH475" s="7" t="str">
        <f ca="1">IF(SLEP[[#This Row],[Dias]]&gt;0,"Vigente","Vencido")</f>
        <v>Vencido</v>
      </c>
      <c r="AI475" t="str">
        <f>_xlfn.XLOOKUP(SLEP[[#This Row],[Source.Name]],Tabla3[Nombre archivo],Tabla3[BASESLEP],"N/A",0,1)</f>
        <v>Barrancas</v>
      </c>
      <c r="AJ475" t="s">
        <v>2484</v>
      </c>
    </row>
    <row r="476" spans="1:36" x14ac:dyDescent="0.3">
      <c r="A476" t="s">
        <v>1948</v>
      </c>
      <c r="B476" t="s">
        <v>2226</v>
      </c>
      <c r="C476" t="s">
        <v>2227</v>
      </c>
      <c r="D476" t="s">
        <v>2228</v>
      </c>
      <c r="E476" t="s">
        <v>2081</v>
      </c>
      <c r="F476" t="s">
        <v>2082</v>
      </c>
      <c r="G476" t="s">
        <v>74</v>
      </c>
      <c r="H476" t="s">
        <v>45</v>
      </c>
      <c r="I476" t="s">
        <v>46</v>
      </c>
      <c r="J476" t="s">
        <v>1954</v>
      </c>
      <c r="K476" t="s">
        <v>48</v>
      </c>
      <c r="L476" s="3">
        <v>55648387</v>
      </c>
      <c r="M476" s="4">
        <v>59360949</v>
      </c>
      <c r="N476" s="4">
        <v>-3712562</v>
      </c>
      <c r="O476" t="s">
        <v>1563</v>
      </c>
      <c r="P476" t="s">
        <v>867</v>
      </c>
      <c r="Q476" t="s">
        <v>51</v>
      </c>
      <c r="R476">
        <v>1</v>
      </c>
      <c r="S476">
        <v>0</v>
      </c>
      <c r="T476">
        <v>1</v>
      </c>
      <c r="U476">
        <v>0</v>
      </c>
      <c r="V476">
        <v>0</v>
      </c>
      <c r="W476">
        <v>0</v>
      </c>
      <c r="X476">
        <v>101</v>
      </c>
      <c r="Y476">
        <v>-97</v>
      </c>
      <c r="Z476" t="s">
        <v>52</v>
      </c>
      <c r="AA476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55648387</v>
      </c>
      <c r="AB476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59360949</v>
      </c>
      <c r="AC476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-3712562</v>
      </c>
      <c r="AD476" s="5">
        <f>VALUE(FIXED((SLEP[[#This Row],[EjecutadoCLP]]/SLEP[[#This Row],[MontoCLP]]),4,TRUE))</f>
        <v>1.0667</v>
      </c>
      <c r="AE476" s="1">
        <f>IF(SLEP[[#This Row],[Termino]]=0,DATE(1992,10,11),SLEP[[#This Row],[Termino]]-SLEP[[#This Row],[Días de vigencia]])</f>
        <v>33787</v>
      </c>
      <c r="AF476" s="1">
        <f>IF(SLEP[[#This Row],[Días restantes]]&lt;1,DATE(1992,10,11),DATE(2025,8,8)+SLEP[[#This Row],[Días restantes]])</f>
        <v>33888</v>
      </c>
      <c r="AG476">
        <f ca="1">IF(SLEP[[#This Row],[Termino]]=0,0,SLEP[[#This Row],[Termino]]-TODAY())</f>
        <v>-12071</v>
      </c>
      <c r="AH476" s="7" t="str">
        <f ca="1">IF(SLEP[[#This Row],[Dias]]&gt;0,"Vigente","Vencido")</f>
        <v>Vencido</v>
      </c>
      <c r="AI476" t="str">
        <f>_xlfn.XLOOKUP(SLEP[[#This Row],[Source.Name]],Tabla3[Nombre archivo],Tabla3[BASESLEP],"N/A",0,1)</f>
        <v>Barrancas</v>
      </c>
      <c r="AJ476" s="2" t="s">
        <v>2491</v>
      </c>
    </row>
    <row r="477" spans="1:36" x14ac:dyDescent="0.3">
      <c r="A477" t="s">
        <v>1948</v>
      </c>
      <c r="B477" t="s">
        <v>2230</v>
      </c>
      <c r="C477" t="s">
        <v>2231</v>
      </c>
      <c r="D477" t="s">
        <v>2232</v>
      </c>
      <c r="E477" t="s">
        <v>2099</v>
      </c>
      <c r="F477" t="s">
        <v>2100</v>
      </c>
      <c r="G477" t="s">
        <v>44</v>
      </c>
      <c r="H477" t="s">
        <v>45</v>
      </c>
      <c r="I477" t="s">
        <v>60</v>
      </c>
      <c r="J477" t="s">
        <v>1954</v>
      </c>
      <c r="K477" t="s">
        <v>48</v>
      </c>
      <c r="L477" s="3">
        <v>54683646</v>
      </c>
      <c r="M477" s="4">
        <v>54683645</v>
      </c>
      <c r="N477" s="4">
        <v>1</v>
      </c>
      <c r="O477" t="s">
        <v>831</v>
      </c>
      <c r="P477" t="s">
        <v>728</v>
      </c>
      <c r="Q477" t="s">
        <v>51</v>
      </c>
      <c r="R477">
        <v>1</v>
      </c>
      <c r="S477">
        <v>0</v>
      </c>
      <c r="T477">
        <v>1</v>
      </c>
      <c r="U477">
        <v>0</v>
      </c>
      <c r="V477">
        <v>0</v>
      </c>
      <c r="W477">
        <v>0</v>
      </c>
      <c r="X477">
        <v>54</v>
      </c>
      <c r="Y477">
        <v>-157</v>
      </c>
      <c r="Z477" t="s">
        <v>52</v>
      </c>
      <c r="AA477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54683646</v>
      </c>
      <c r="AB477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54683645</v>
      </c>
      <c r="AC477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1</v>
      </c>
      <c r="AD477" s="5">
        <f>VALUE(FIXED((SLEP[[#This Row],[EjecutadoCLP]]/SLEP[[#This Row],[MontoCLP]]),4,TRUE))</f>
        <v>1</v>
      </c>
      <c r="AE477" s="1">
        <f>IF(SLEP[[#This Row],[Termino]]=0,DATE(1992,10,11),SLEP[[#This Row],[Termino]]-SLEP[[#This Row],[Días de vigencia]])</f>
        <v>33834</v>
      </c>
      <c r="AF477" s="1">
        <f>IF(SLEP[[#This Row],[Días restantes]]&lt;1,DATE(1992,10,11),DATE(2025,8,8)+SLEP[[#This Row],[Días restantes]])</f>
        <v>33888</v>
      </c>
      <c r="AG477">
        <f ca="1">IF(SLEP[[#This Row],[Termino]]=0,0,SLEP[[#This Row],[Termino]]-TODAY())</f>
        <v>-12071</v>
      </c>
      <c r="AH477" s="7" t="str">
        <f ca="1">IF(SLEP[[#This Row],[Dias]]&gt;0,"Vigente","Vencido")</f>
        <v>Vencido</v>
      </c>
      <c r="AI477" t="str">
        <f>_xlfn.XLOOKUP(SLEP[[#This Row],[Source.Name]],Tabla3[Nombre archivo],Tabla3[BASESLEP],"N/A",0,1)</f>
        <v>Barrancas</v>
      </c>
      <c r="AJ477" t="s">
        <v>2496</v>
      </c>
    </row>
    <row r="478" spans="1:36" x14ac:dyDescent="0.3">
      <c r="A478" t="s">
        <v>1948</v>
      </c>
      <c r="B478" t="s">
        <v>2234</v>
      </c>
      <c r="C478" t="s">
        <v>2235</v>
      </c>
      <c r="D478" t="s">
        <v>2236</v>
      </c>
      <c r="E478" t="s">
        <v>2146</v>
      </c>
      <c r="F478" t="s">
        <v>2147</v>
      </c>
      <c r="G478" t="s">
        <v>74</v>
      </c>
      <c r="H478" t="s">
        <v>45</v>
      </c>
      <c r="I478" t="s">
        <v>60</v>
      </c>
      <c r="J478" t="s">
        <v>1954</v>
      </c>
      <c r="K478" t="s">
        <v>48</v>
      </c>
      <c r="L478" s="3">
        <v>309892200</v>
      </c>
      <c r="M478" s="4">
        <v>309892200</v>
      </c>
      <c r="N478" s="4">
        <v>0</v>
      </c>
      <c r="O478" t="s">
        <v>906</v>
      </c>
      <c r="P478" t="s">
        <v>907</v>
      </c>
      <c r="Q478" t="s">
        <v>51</v>
      </c>
      <c r="R478">
        <v>2</v>
      </c>
      <c r="S478">
        <v>0</v>
      </c>
      <c r="T478">
        <v>1</v>
      </c>
      <c r="U478">
        <v>0</v>
      </c>
      <c r="V478">
        <v>0</v>
      </c>
      <c r="W478">
        <v>0</v>
      </c>
      <c r="X478">
        <v>181</v>
      </c>
      <c r="Y478">
        <v>-1</v>
      </c>
      <c r="Z478" t="s">
        <v>52</v>
      </c>
      <c r="AA478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309892200</v>
      </c>
      <c r="AB478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309892200</v>
      </c>
      <c r="AC478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0</v>
      </c>
      <c r="AD478" s="5">
        <f>VALUE(FIXED((SLEP[[#This Row],[EjecutadoCLP]]/SLEP[[#This Row],[MontoCLP]]),4,TRUE))</f>
        <v>1</v>
      </c>
      <c r="AE478" s="1">
        <f>IF(SLEP[[#This Row],[Termino]]=0,DATE(1992,10,11),SLEP[[#This Row],[Termino]]-SLEP[[#This Row],[Días de vigencia]])</f>
        <v>33707</v>
      </c>
      <c r="AF478" s="1">
        <f>IF(SLEP[[#This Row],[Días restantes]]&lt;1,DATE(1992,10,11),DATE(2025,8,8)+SLEP[[#This Row],[Días restantes]])</f>
        <v>33888</v>
      </c>
      <c r="AG478">
        <f ca="1">IF(SLEP[[#This Row],[Termino]]=0,0,SLEP[[#This Row],[Termino]]-TODAY())</f>
        <v>-12071</v>
      </c>
      <c r="AH478" s="7" t="str">
        <f ca="1">IF(SLEP[[#This Row],[Dias]]&gt;0,"Vigente","Vencido")</f>
        <v>Vencido</v>
      </c>
      <c r="AI478" t="str">
        <f>_xlfn.XLOOKUP(SLEP[[#This Row],[Source.Name]],Tabla3[Nombre archivo],Tabla3[BASESLEP],"N/A",0,1)</f>
        <v>Barrancas</v>
      </c>
      <c r="AJ478" t="s">
        <v>2501</v>
      </c>
    </row>
    <row r="479" spans="1:36" x14ac:dyDescent="0.3">
      <c r="A479" t="s">
        <v>1948</v>
      </c>
      <c r="B479" t="s">
        <v>2238</v>
      </c>
      <c r="C479" t="s">
        <v>2239</v>
      </c>
      <c r="D479" t="s">
        <v>2240</v>
      </c>
      <c r="E479" t="s">
        <v>2099</v>
      </c>
      <c r="F479" t="s">
        <v>2100</v>
      </c>
      <c r="G479" t="s">
        <v>74</v>
      </c>
      <c r="H479" t="s">
        <v>45</v>
      </c>
      <c r="I479" t="s">
        <v>60</v>
      </c>
      <c r="J479" t="s">
        <v>1954</v>
      </c>
      <c r="K479" t="s">
        <v>48</v>
      </c>
      <c r="L479" s="3">
        <v>833520861</v>
      </c>
      <c r="M479" s="4">
        <v>950218149</v>
      </c>
      <c r="N479" s="4">
        <v>-116697288</v>
      </c>
      <c r="O479" t="s">
        <v>817</v>
      </c>
      <c r="P479" t="s">
        <v>2241</v>
      </c>
      <c r="Q479" t="s">
        <v>51</v>
      </c>
      <c r="R479">
        <v>3</v>
      </c>
      <c r="S479">
        <v>0</v>
      </c>
      <c r="T479">
        <v>5</v>
      </c>
      <c r="U479">
        <v>0</v>
      </c>
      <c r="V479">
        <v>0</v>
      </c>
      <c r="W479">
        <v>0</v>
      </c>
      <c r="X479">
        <v>149</v>
      </c>
      <c r="Y479">
        <v>-1</v>
      </c>
      <c r="Z479" t="s">
        <v>52</v>
      </c>
      <c r="AA479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833520861</v>
      </c>
      <c r="AB479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950218149</v>
      </c>
      <c r="AC479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-116697288</v>
      </c>
      <c r="AD479" s="5">
        <f>VALUE(FIXED((SLEP[[#This Row],[EjecutadoCLP]]/SLEP[[#This Row],[MontoCLP]]),4,TRUE))</f>
        <v>1.1399999999999999</v>
      </c>
      <c r="AE479" s="1">
        <f>IF(SLEP[[#This Row],[Termino]]=0,DATE(1992,10,11),SLEP[[#This Row],[Termino]]-SLEP[[#This Row],[Días de vigencia]])</f>
        <v>33739</v>
      </c>
      <c r="AF479" s="1">
        <f>IF(SLEP[[#This Row],[Días restantes]]&lt;1,DATE(1992,10,11),DATE(2025,8,8)+SLEP[[#This Row],[Días restantes]])</f>
        <v>33888</v>
      </c>
      <c r="AG479">
        <f ca="1">IF(SLEP[[#This Row],[Termino]]=0,0,SLEP[[#This Row],[Termino]]-TODAY())</f>
        <v>-12071</v>
      </c>
      <c r="AH479" s="7" t="str">
        <f ca="1">IF(SLEP[[#This Row],[Dias]]&gt;0,"Vigente","Vencido")</f>
        <v>Vencido</v>
      </c>
      <c r="AI479" t="str">
        <f>_xlfn.XLOOKUP(SLEP[[#This Row],[Source.Name]],Tabla3[Nombre archivo],Tabla3[BASESLEP],"N/A",0,1)</f>
        <v>Barrancas</v>
      </c>
      <c r="AJ479" t="s">
        <v>2505</v>
      </c>
    </row>
    <row r="480" spans="1:36" x14ac:dyDescent="0.3">
      <c r="A480" t="s">
        <v>1948</v>
      </c>
      <c r="B480" t="s">
        <v>2243</v>
      </c>
      <c r="C480" t="s">
        <v>2244</v>
      </c>
      <c r="D480" t="s">
        <v>2245</v>
      </c>
      <c r="E480" t="s">
        <v>2185</v>
      </c>
      <c r="F480" t="s">
        <v>2246</v>
      </c>
      <c r="G480" t="s">
        <v>74</v>
      </c>
      <c r="H480" t="s">
        <v>45</v>
      </c>
      <c r="I480" t="s">
        <v>60</v>
      </c>
      <c r="J480" t="s">
        <v>1954</v>
      </c>
      <c r="K480" t="s">
        <v>48</v>
      </c>
      <c r="L480" s="3">
        <v>60090770</v>
      </c>
      <c r="M480" s="4">
        <v>60090770</v>
      </c>
      <c r="N480" s="4">
        <v>0</v>
      </c>
      <c r="O480" t="s">
        <v>751</v>
      </c>
      <c r="P480" t="s">
        <v>740</v>
      </c>
      <c r="Q480" t="s">
        <v>51</v>
      </c>
      <c r="R480">
        <v>0</v>
      </c>
      <c r="S480">
        <v>0</v>
      </c>
      <c r="T480">
        <v>1</v>
      </c>
      <c r="U480">
        <v>0</v>
      </c>
      <c r="V480">
        <v>0</v>
      </c>
      <c r="W480">
        <v>0</v>
      </c>
      <c r="X480">
        <v>44</v>
      </c>
      <c r="Y480">
        <v>-9</v>
      </c>
      <c r="Z480" t="s">
        <v>52</v>
      </c>
      <c r="AA480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60090770</v>
      </c>
      <c r="AB480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60090770</v>
      </c>
      <c r="AC480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0</v>
      </c>
      <c r="AD480" s="5">
        <f>VALUE(FIXED((SLEP[[#This Row],[EjecutadoCLP]]/SLEP[[#This Row],[MontoCLP]]),4,TRUE))</f>
        <v>1</v>
      </c>
      <c r="AE480" s="1">
        <f>IF(SLEP[[#This Row],[Termino]]=0,DATE(1992,10,11),SLEP[[#This Row],[Termino]]-SLEP[[#This Row],[Días de vigencia]])</f>
        <v>33844</v>
      </c>
      <c r="AF480" s="1">
        <f>IF(SLEP[[#This Row],[Días restantes]]&lt;1,DATE(1992,10,11),DATE(2025,8,8)+SLEP[[#This Row],[Días restantes]])</f>
        <v>33888</v>
      </c>
      <c r="AG480">
        <f ca="1">IF(SLEP[[#This Row],[Termino]]=0,0,SLEP[[#This Row],[Termino]]-TODAY())</f>
        <v>-12071</v>
      </c>
      <c r="AH480" s="7" t="str">
        <f ca="1">IF(SLEP[[#This Row],[Dias]]&gt;0,"Vigente","Vencido")</f>
        <v>Vencido</v>
      </c>
      <c r="AI480" t="str">
        <f>_xlfn.XLOOKUP(SLEP[[#This Row],[Source.Name]],Tabla3[Nombre archivo],Tabla3[BASESLEP],"N/A",0,1)</f>
        <v>Barrancas</v>
      </c>
      <c r="AJ480" t="s">
        <v>2509</v>
      </c>
    </row>
    <row r="481" spans="1:36" x14ac:dyDescent="0.3">
      <c r="A481" t="s">
        <v>1948</v>
      </c>
      <c r="B481" t="s">
        <v>2248</v>
      </c>
      <c r="C481" t="s">
        <v>2249</v>
      </c>
      <c r="D481" t="s">
        <v>2250</v>
      </c>
      <c r="E481" t="s">
        <v>2152</v>
      </c>
      <c r="F481" t="s">
        <v>2153</v>
      </c>
      <c r="G481" t="s">
        <v>74</v>
      </c>
      <c r="H481" t="s">
        <v>45</v>
      </c>
      <c r="I481" t="s">
        <v>60</v>
      </c>
      <c r="J481" t="s">
        <v>1954</v>
      </c>
      <c r="K481" t="s">
        <v>48</v>
      </c>
      <c r="L481" s="3">
        <v>325400000</v>
      </c>
      <c r="M481" s="4">
        <v>320046088</v>
      </c>
      <c r="N481" s="4">
        <v>5353912</v>
      </c>
      <c r="O481" t="s">
        <v>950</v>
      </c>
      <c r="P481" t="s">
        <v>907</v>
      </c>
      <c r="Q481" t="s">
        <v>51</v>
      </c>
      <c r="R481">
        <v>31</v>
      </c>
      <c r="S481">
        <v>0</v>
      </c>
      <c r="T481">
        <v>2</v>
      </c>
      <c r="U481">
        <v>0</v>
      </c>
      <c r="V481">
        <v>0</v>
      </c>
      <c r="W481">
        <v>0</v>
      </c>
      <c r="X481">
        <v>213</v>
      </c>
      <c r="Y481">
        <v>-1</v>
      </c>
      <c r="Z481" t="s">
        <v>52</v>
      </c>
      <c r="AA481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325400000</v>
      </c>
      <c r="AB481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320046088</v>
      </c>
      <c r="AC481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5353912</v>
      </c>
      <c r="AD481" s="5">
        <f>VALUE(FIXED((SLEP[[#This Row],[EjecutadoCLP]]/SLEP[[#This Row],[MontoCLP]]),4,TRUE))</f>
        <v>0.98350000000000004</v>
      </c>
      <c r="AE481" s="1">
        <f>IF(SLEP[[#This Row],[Termino]]=0,DATE(1992,10,11),SLEP[[#This Row],[Termino]]-SLEP[[#This Row],[Días de vigencia]])</f>
        <v>33675</v>
      </c>
      <c r="AF481" s="1">
        <f>IF(SLEP[[#This Row],[Días restantes]]&lt;1,DATE(1992,10,11),DATE(2025,8,8)+SLEP[[#This Row],[Días restantes]])</f>
        <v>33888</v>
      </c>
      <c r="AG481">
        <f ca="1">IF(SLEP[[#This Row],[Termino]]=0,0,SLEP[[#This Row],[Termino]]-TODAY())</f>
        <v>-12071</v>
      </c>
      <c r="AH481" s="7" t="str">
        <f ca="1">IF(SLEP[[#This Row],[Dias]]&gt;0,"Vigente","Vencido")</f>
        <v>Vencido</v>
      </c>
      <c r="AI481" t="str">
        <f>_xlfn.XLOOKUP(SLEP[[#This Row],[Source.Name]],Tabla3[Nombre archivo],Tabla3[BASESLEP],"N/A",0,1)</f>
        <v>Barrancas</v>
      </c>
      <c r="AJ481" t="s">
        <v>2515</v>
      </c>
    </row>
    <row r="482" spans="1:36" x14ac:dyDescent="0.3">
      <c r="A482" t="s">
        <v>1948</v>
      </c>
      <c r="B482" t="s">
        <v>2252</v>
      </c>
      <c r="C482" t="s">
        <v>2253</v>
      </c>
      <c r="D482" t="s">
        <v>2254</v>
      </c>
      <c r="E482" t="s">
        <v>2152</v>
      </c>
      <c r="F482" t="s">
        <v>2153</v>
      </c>
      <c r="G482" t="s">
        <v>74</v>
      </c>
      <c r="H482" t="s">
        <v>45</v>
      </c>
      <c r="I482" t="s">
        <v>207</v>
      </c>
      <c r="J482" t="s">
        <v>1954</v>
      </c>
      <c r="K482" t="s">
        <v>48</v>
      </c>
      <c r="L482" s="3">
        <v>617000</v>
      </c>
      <c r="M482" s="4">
        <v>64518000</v>
      </c>
      <c r="N482" s="4">
        <v>-63901000</v>
      </c>
      <c r="O482" t="s">
        <v>822</v>
      </c>
      <c r="P482" t="s">
        <v>907</v>
      </c>
      <c r="Q482" t="s">
        <v>51</v>
      </c>
      <c r="R482">
        <v>5</v>
      </c>
      <c r="S482">
        <v>0</v>
      </c>
      <c r="T482">
        <v>1</v>
      </c>
      <c r="U482">
        <v>0</v>
      </c>
      <c r="V482">
        <v>0</v>
      </c>
      <c r="W482">
        <v>0</v>
      </c>
      <c r="X482">
        <v>220</v>
      </c>
      <c r="Y482">
        <v>-1</v>
      </c>
      <c r="Z482" t="s">
        <v>52</v>
      </c>
      <c r="AA482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617000</v>
      </c>
      <c r="AB482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64518000</v>
      </c>
      <c r="AC482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-63901000</v>
      </c>
      <c r="AD482" s="5">
        <f>VALUE(FIXED((SLEP[[#This Row],[EjecutadoCLP]]/SLEP[[#This Row],[MontoCLP]]),4,TRUE))</f>
        <v>104.5673</v>
      </c>
      <c r="AE482" s="1">
        <f>IF(SLEP[[#This Row],[Termino]]=0,DATE(1992,10,11),SLEP[[#This Row],[Termino]]-SLEP[[#This Row],[Días de vigencia]])</f>
        <v>33668</v>
      </c>
      <c r="AF482" s="1">
        <f>IF(SLEP[[#This Row],[Días restantes]]&lt;1,DATE(1992,10,11),DATE(2025,8,8)+SLEP[[#This Row],[Días restantes]])</f>
        <v>33888</v>
      </c>
      <c r="AG482">
        <f ca="1">IF(SLEP[[#This Row],[Termino]]=0,0,SLEP[[#This Row],[Termino]]-TODAY())</f>
        <v>-12071</v>
      </c>
      <c r="AH482" s="7" t="str">
        <f ca="1">IF(SLEP[[#This Row],[Dias]]&gt;0,"Vigente","Vencido")</f>
        <v>Vencido</v>
      </c>
      <c r="AI482" t="str">
        <f>_xlfn.XLOOKUP(SLEP[[#This Row],[Source.Name]],Tabla3[Nombre archivo],Tabla3[BASESLEP],"N/A",0,1)</f>
        <v>Barrancas</v>
      </c>
      <c r="AJ482" t="s">
        <v>2519</v>
      </c>
    </row>
    <row r="483" spans="1:36" x14ac:dyDescent="0.3">
      <c r="A483" t="s">
        <v>1948</v>
      </c>
      <c r="B483" t="s">
        <v>2256</v>
      </c>
      <c r="C483" t="s">
        <v>2257</v>
      </c>
      <c r="D483" t="s">
        <v>2258</v>
      </c>
      <c r="E483" t="s">
        <v>2140</v>
      </c>
      <c r="F483" t="s">
        <v>2141</v>
      </c>
      <c r="G483" t="s">
        <v>44</v>
      </c>
      <c r="H483" t="s">
        <v>45</v>
      </c>
      <c r="I483" t="s">
        <v>60</v>
      </c>
      <c r="J483" t="s">
        <v>1954</v>
      </c>
      <c r="K483" t="s">
        <v>48</v>
      </c>
      <c r="L483" s="3">
        <v>371536926</v>
      </c>
      <c r="M483" s="4">
        <v>319776953</v>
      </c>
      <c r="N483" s="4">
        <v>51759973</v>
      </c>
      <c r="O483" t="s">
        <v>822</v>
      </c>
      <c r="P483" t="s">
        <v>456</v>
      </c>
      <c r="Q483" t="s">
        <v>51</v>
      </c>
      <c r="R483">
        <v>436</v>
      </c>
      <c r="S483">
        <v>0</v>
      </c>
      <c r="T483">
        <v>1</v>
      </c>
      <c r="U483">
        <v>0</v>
      </c>
      <c r="V483">
        <v>0</v>
      </c>
      <c r="W483">
        <v>0</v>
      </c>
      <c r="X483">
        <v>731</v>
      </c>
      <c r="Y483">
        <v>-1</v>
      </c>
      <c r="Z483" t="s">
        <v>52</v>
      </c>
      <c r="AA483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371536926</v>
      </c>
      <c r="AB483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319776953</v>
      </c>
      <c r="AC483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51759973</v>
      </c>
      <c r="AD483" s="5">
        <f>VALUE(FIXED((SLEP[[#This Row],[EjecutadoCLP]]/SLEP[[#This Row],[MontoCLP]]),4,TRUE))</f>
        <v>0.86070000000000002</v>
      </c>
      <c r="AE483" s="1">
        <f>IF(SLEP[[#This Row],[Termino]]=0,DATE(1992,10,11),SLEP[[#This Row],[Termino]]-SLEP[[#This Row],[Días de vigencia]])</f>
        <v>33157</v>
      </c>
      <c r="AF483" s="1">
        <f>IF(SLEP[[#This Row],[Días restantes]]&lt;1,DATE(1992,10,11),DATE(2025,8,8)+SLEP[[#This Row],[Días restantes]])</f>
        <v>33888</v>
      </c>
      <c r="AG483">
        <f ca="1">IF(SLEP[[#This Row],[Termino]]=0,0,SLEP[[#This Row],[Termino]]-TODAY())</f>
        <v>-12071</v>
      </c>
      <c r="AH483" s="7" t="str">
        <f ca="1">IF(SLEP[[#This Row],[Dias]]&gt;0,"Vigente","Vencido")</f>
        <v>Vencido</v>
      </c>
      <c r="AI483" t="str">
        <f>_xlfn.XLOOKUP(SLEP[[#This Row],[Source.Name]],Tabla3[Nombre archivo],Tabla3[BASESLEP],"N/A",0,1)</f>
        <v>Barrancas</v>
      </c>
      <c r="AJ483" t="s">
        <v>2523</v>
      </c>
    </row>
    <row r="484" spans="1:36" x14ac:dyDescent="0.3">
      <c r="A484" t="s">
        <v>1948</v>
      </c>
      <c r="B484" t="s">
        <v>2260</v>
      </c>
      <c r="C484" t="s">
        <v>2261</v>
      </c>
      <c r="D484" t="s">
        <v>2262</v>
      </c>
      <c r="E484" t="s">
        <v>2263</v>
      </c>
      <c r="F484" t="s">
        <v>2264</v>
      </c>
      <c r="G484" t="s">
        <v>74</v>
      </c>
      <c r="H484" t="s">
        <v>45</v>
      </c>
      <c r="I484" t="s">
        <v>60</v>
      </c>
      <c r="J484" t="s">
        <v>1954</v>
      </c>
      <c r="K484" t="s">
        <v>48</v>
      </c>
      <c r="L484" s="3">
        <v>81000000</v>
      </c>
      <c r="M484" s="4">
        <v>79200000</v>
      </c>
      <c r="N484" s="4">
        <v>1800000</v>
      </c>
      <c r="O484" t="s">
        <v>799</v>
      </c>
      <c r="P484" t="s">
        <v>907</v>
      </c>
      <c r="Q484" t="s">
        <v>51</v>
      </c>
      <c r="R484">
        <v>5</v>
      </c>
      <c r="S484">
        <v>0</v>
      </c>
      <c r="T484">
        <v>1</v>
      </c>
      <c r="U484">
        <v>0</v>
      </c>
      <c r="V484">
        <v>0</v>
      </c>
      <c r="W484">
        <v>0</v>
      </c>
      <c r="X484">
        <v>223</v>
      </c>
      <c r="Y484">
        <v>-1</v>
      </c>
      <c r="Z484" t="s">
        <v>52</v>
      </c>
      <c r="AA484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81000000</v>
      </c>
      <c r="AB484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79200000</v>
      </c>
      <c r="AC484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1800000</v>
      </c>
      <c r="AD484" s="5">
        <f>VALUE(FIXED((SLEP[[#This Row],[EjecutadoCLP]]/SLEP[[#This Row],[MontoCLP]]),4,TRUE))</f>
        <v>0.9778</v>
      </c>
      <c r="AE484" s="1">
        <f>IF(SLEP[[#This Row],[Termino]]=0,DATE(1992,10,11),SLEP[[#This Row],[Termino]]-SLEP[[#This Row],[Días de vigencia]])</f>
        <v>33665</v>
      </c>
      <c r="AF484" s="1">
        <f>IF(SLEP[[#This Row],[Días restantes]]&lt;1,DATE(1992,10,11),DATE(2025,8,8)+SLEP[[#This Row],[Días restantes]])</f>
        <v>33888</v>
      </c>
      <c r="AG484">
        <f ca="1">IF(SLEP[[#This Row],[Termino]]=0,0,SLEP[[#This Row],[Termino]]-TODAY())</f>
        <v>-12071</v>
      </c>
      <c r="AH484" s="7" t="str">
        <f ca="1">IF(SLEP[[#This Row],[Dias]]&gt;0,"Vigente","Vencido")</f>
        <v>Vencido</v>
      </c>
      <c r="AI484" t="str">
        <f>_xlfn.XLOOKUP(SLEP[[#This Row],[Source.Name]],Tabla3[Nombre archivo],Tabla3[BASESLEP],"N/A",0,1)</f>
        <v>Barrancas</v>
      </c>
      <c r="AJ484" t="s">
        <v>2527</v>
      </c>
    </row>
    <row r="485" spans="1:36" x14ac:dyDescent="0.3">
      <c r="A485" t="s">
        <v>1948</v>
      </c>
      <c r="B485" t="s">
        <v>2266</v>
      </c>
      <c r="C485" t="s">
        <v>2267</v>
      </c>
      <c r="D485" t="s">
        <v>2268</v>
      </c>
      <c r="E485" t="s">
        <v>2164</v>
      </c>
      <c r="F485" t="s">
        <v>2165</v>
      </c>
      <c r="G485" t="s">
        <v>44</v>
      </c>
      <c r="H485" t="s">
        <v>45</v>
      </c>
      <c r="I485" t="s">
        <v>60</v>
      </c>
      <c r="J485" t="s">
        <v>2064</v>
      </c>
      <c r="K485" t="s">
        <v>48</v>
      </c>
      <c r="L485" s="3">
        <v>3108530</v>
      </c>
      <c r="M485" s="4">
        <v>3108530</v>
      </c>
      <c r="N485" s="4">
        <v>0</v>
      </c>
      <c r="O485" t="s">
        <v>2166</v>
      </c>
      <c r="P485" t="s">
        <v>758</v>
      </c>
      <c r="Q485" t="s">
        <v>51</v>
      </c>
      <c r="R485">
        <v>0</v>
      </c>
      <c r="S485">
        <v>0</v>
      </c>
      <c r="T485">
        <v>1</v>
      </c>
      <c r="U485">
        <v>0</v>
      </c>
      <c r="V485">
        <v>0</v>
      </c>
      <c r="W485">
        <v>0</v>
      </c>
      <c r="X485">
        <v>46</v>
      </c>
      <c r="Y485">
        <v>-213</v>
      </c>
      <c r="Z485" t="s">
        <v>52</v>
      </c>
      <c r="AA485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3108530</v>
      </c>
      <c r="AB485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3108530</v>
      </c>
      <c r="AC485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0</v>
      </c>
      <c r="AD485" s="5">
        <f>VALUE(FIXED((SLEP[[#This Row],[EjecutadoCLP]]/SLEP[[#This Row],[MontoCLP]]),4,TRUE))</f>
        <v>1</v>
      </c>
      <c r="AE485" s="1">
        <f>IF(SLEP[[#This Row],[Termino]]=0,DATE(1992,10,11),SLEP[[#This Row],[Termino]]-SLEP[[#This Row],[Días de vigencia]])</f>
        <v>33842</v>
      </c>
      <c r="AF485" s="1">
        <f>IF(SLEP[[#This Row],[Días restantes]]&lt;1,DATE(1992,10,11),DATE(2025,8,8)+SLEP[[#This Row],[Días restantes]])</f>
        <v>33888</v>
      </c>
      <c r="AG485">
        <f ca="1">IF(SLEP[[#This Row],[Termino]]=0,0,SLEP[[#This Row],[Termino]]-TODAY())</f>
        <v>-12071</v>
      </c>
      <c r="AH485" s="7" t="str">
        <f ca="1">IF(SLEP[[#This Row],[Dias]]&gt;0,"Vigente","Vencido")</f>
        <v>Vencido</v>
      </c>
      <c r="AI485" t="str">
        <f>_xlfn.XLOOKUP(SLEP[[#This Row],[Source.Name]],Tabla3[Nombre archivo],Tabla3[BASESLEP],"N/A",0,1)</f>
        <v>Barrancas</v>
      </c>
      <c r="AJ485" t="s">
        <v>2531</v>
      </c>
    </row>
    <row r="486" spans="1:36" x14ac:dyDescent="0.3">
      <c r="A486" t="s">
        <v>1948</v>
      </c>
      <c r="B486" t="s">
        <v>2270</v>
      </c>
      <c r="C486" t="s">
        <v>2271</v>
      </c>
      <c r="D486" t="s">
        <v>2272</v>
      </c>
      <c r="E486" t="s">
        <v>2273</v>
      </c>
      <c r="F486" t="s">
        <v>2274</v>
      </c>
      <c r="G486" t="s">
        <v>74</v>
      </c>
      <c r="H486" t="s">
        <v>178</v>
      </c>
      <c r="I486" t="s">
        <v>533</v>
      </c>
      <c r="J486" t="s">
        <v>1954</v>
      </c>
      <c r="K486" t="s">
        <v>48</v>
      </c>
      <c r="L486" s="3">
        <v>78541549</v>
      </c>
      <c r="M486" s="4">
        <v>78541549</v>
      </c>
      <c r="N486" s="4">
        <v>0</v>
      </c>
      <c r="O486" t="s">
        <v>2166</v>
      </c>
      <c r="P486" t="s">
        <v>891</v>
      </c>
      <c r="Q486" t="s">
        <v>51</v>
      </c>
      <c r="R486">
        <v>0</v>
      </c>
      <c r="S486">
        <v>0</v>
      </c>
      <c r="T486">
        <v>1</v>
      </c>
      <c r="U486">
        <v>0</v>
      </c>
      <c r="V486">
        <v>0</v>
      </c>
      <c r="W486">
        <v>0</v>
      </c>
      <c r="X486">
        <v>4</v>
      </c>
      <c r="Y486">
        <v>-73</v>
      </c>
      <c r="Z486" t="s">
        <v>52</v>
      </c>
      <c r="AA486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78541549</v>
      </c>
      <c r="AB486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78541549</v>
      </c>
      <c r="AC486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0</v>
      </c>
      <c r="AD486" s="5">
        <f>VALUE(FIXED((SLEP[[#This Row],[EjecutadoCLP]]/SLEP[[#This Row],[MontoCLP]]),4,TRUE))</f>
        <v>1</v>
      </c>
      <c r="AE486" s="1">
        <f>IF(SLEP[[#This Row],[Termino]]=0,DATE(1992,10,11),SLEP[[#This Row],[Termino]]-SLEP[[#This Row],[Días de vigencia]])</f>
        <v>33884</v>
      </c>
      <c r="AF486" s="1">
        <f>IF(SLEP[[#This Row],[Días restantes]]&lt;1,DATE(1992,10,11),DATE(2025,8,8)+SLEP[[#This Row],[Días restantes]])</f>
        <v>33888</v>
      </c>
      <c r="AG486">
        <f ca="1">IF(SLEP[[#This Row],[Termino]]=0,0,SLEP[[#This Row],[Termino]]-TODAY())</f>
        <v>-12071</v>
      </c>
      <c r="AH486" s="7" t="str">
        <f ca="1">IF(SLEP[[#This Row],[Dias]]&gt;0,"Vigente","Vencido")</f>
        <v>Vencido</v>
      </c>
      <c r="AI486" t="str">
        <f>_xlfn.XLOOKUP(SLEP[[#This Row],[Source.Name]],Tabla3[Nombre archivo],Tabla3[BASESLEP],"N/A",0,1)</f>
        <v>Barrancas</v>
      </c>
      <c r="AJ486" t="s">
        <v>2537</v>
      </c>
    </row>
    <row r="487" spans="1:36" x14ac:dyDescent="0.3">
      <c r="A487" t="s">
        <v>1948</v>
      </c>
      <c r="B487" t="s">
        <v>2276</v>
      </c>
      <c r="C487" t="s">
        <v>2277</v>
      </c>
      <c r="D487" t="s">
        <v>2278</v>
      </c>
      <c r="E487" t="s">
        <v>2279</v>
      </c>
      <c r="F487" t="s">
        <v>2280</v>
      </c>
      <c r="G487" t="s">
        <v>44</v>
      </c>
      <c r="H487" t="s">
        <v>45</v>
      </c>
      <c r="I487" t="s">
        <v>60</v>
      </c>
      <c r="J487" t="s">
        <v>1954</v>
      </c>
      <c r="K487" t="s">
        <v>48</v>
      </c>
      <c r="L487" s="3">
        <v>1</v>
      </c>
      <c r="M487" s="4">
        <v>42465350</v>
      </c>
      <c r="N487" s="4">
        <v>-42465349</v>
      </c>
      <c r="O487" t="s">
        <v>1552</v>
      </c>
      <c r="P487" t="s">
        <v>896</v>
      </c>
      <c r="Q487" t="s">
        <v>51</v>
      </c>
      <c r="R487">
        <v>2</v>
      </c>
      <c r="S487">
        <v>0</v>
      </c>
      <c r="T487">
        <v>1</v>
      </c>
      <c r="U487">
        <v>0</v>
      </c>
      <c r="V487">
        <v>0</v>
      </c>
      <c r="W487">
        <v>0</v>
      </c>
      <c r="X487">
        <v>197</v>
      </c>
      <c r="Y487">
        <v>-56</v>
      </c>
      <c r="Z487" t="s">
        <v>52</v>
      </c>
      <c r="AA487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</v>
      </c>
      <c r="AB487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42465350</v>
      </c>
      <c r="AC487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-42465349</v>
      </c>
      <c r="AD487" s="5">
        <f>VALUE(FIXED((SLEP[[#This Row],[EjecutadoCLP]]/SLEP[[#This Row],[MontoCLP]]),4,TRUE))</f>
        <v>42465350</v>
      </c>
      <c r="AE487" s="1">
        <f>IF(SLEP[[#This Row],[Termino]]=0,DATE(1992,10,11),SLEP[[#This Row],[Termino]]-SLEP[[#This Row],[Días de vigencia]])</f>
        <v>33691</v>
      </c>
      <c r="AF487" s="1">
        <f>IF(SLEP[[#This Row],[Días restantes]]&lt;1,DATE(1992,10,11),DATE(2025,8,8)+SLEP[[#This Row],[Días restantes]])</f>
        <v>33888</v>
      </c>
      <c r="AG487">
        <f ca="1">IF(SLEP[[#This Row],[Termino]]=0,0,SLEP[[#This Row],[Termino]]-TODAY())</f>
        <v>-12071</v>
      </c>
      <c r="AH487" s="7" t="str">
        <f ca="1">IF(SLEP[[#This Row],[Dias]]&gt;0,"Vigente","Vencido")</f>
        <v>Vencido</v>
      </c>
      <c r="AI487" t="str">
        <f>_xlfn.XLOOKUP(SLEP[[#This Row],[Source.Name]],Tabla3[Nombre archivo],Tabla3[BASESLEP],"N/A",0,1)</f>
        <v>Barrancas</v>
      </c>
      <c r="AJ487" t="s">
        <v>2543</v>
      </c>
    </row>
    <row r="488" spans="1:36" x14ac:dyDescent="0.3">
      <c r="A488" t="s">
        <v>1948</v>
      </c>
      <c r="B488" t="s">
        <v>2282</v>
      </c>
      <c r="C488" t="s">
        <v>2283</v>
      </c>
      <c r="D488" t="s">
        <v>2284</v>
      </c>
      <c r="E488" t="s">
        <v>2179</v>
      </c>
      <c r="F488" t="s">
        <v>2180</v>
      </c>
      <c r="G488" t="s">
        <v>74</v>
      </c>
      <c r="H488" t="s">
        <v>45</v>
      </c>
      <c r="I488" t="s">
        <v>60</v>
      </c>
      <c r="J488" t="s">
        <v>2064</v>
      </c>
      <c r="K488" t="s">
        <v>48</v>
      </c>
      <c r="L488" s="3">
        <v>11136000</v>
      </c>
      <c r="M488" s="4">
        <v>13251840</v>
      </c>
      <c r="N488" s="4">
        <v>-2115840</v>
      </c>
      <c r="O488" t="s">
        <v>745</v>
      </c>
      <c r="P488" t="s">
        <v>2241</v>
      </c>
      <c r="Q488" t="s">
        <v>51</v>
      </c>
      <c r="R488">
        <v>0</v>
      </c>
      <c r="S488">
        <v>0</v>
      </c>
      <c r="T488">
        <v>1</v>
      </c>
      <c r="U488">
        <v>0</v>
      </c>
      <c r="V488">
        <v>0</v>
      </c>
      <c r="W488">
        <v>0</v>
      </c>
      <c r="X488">
        <v>11</v>
      </c>
      <c r="Y488">
        <v>-7</v>
      </c>
      <c r="Z488" t="s">
        <v>52</v>
      </c>
      <c r="AA488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11136000</v>
      </c>
      <c r="AB488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13251840</v>
      </c>
      <c r="AC488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-2115840</v>
      </c>
      <c r="AD488" s="5">
        <f>VALUE(FIXED((SLEP[[#This Row],[EjecutadoCLP]]/SLEP[[#This Row],[MontoCLP]]),4,TRUE))</f>
        <v>1.19</v>
      </c>
      <c r="AE488" s="1">
        <f>IF(SLEP[[#This Row],[Termino]]=0,DATE(1992,10,11),SLEP[[#This Row],[Termino]]-SLEP[[#This Row],[Días de vigencia]])</f>
        <v>33877</v>
      </c>
      <c r="AF488" s="1">
        <f>IF(SLEP[[#This Row],[Días restantes]]&lt;1,DATE(1992,10,11),DATE(2025,8,8)+SLEP[[#This Row],[Días restantes]])</f>
        <v>33888</v>
      </c>
      <c r="AG488">
        <f ca="1">IF(SLEP[[#This Row],[Termino]]=0,0,SLEP[[#This Row],[Termino]]-TODAY())</f>
        <v>-12071</v>
      </c>
      <c r="AH488" s="7" t="str">
        <f ca="1">IF(SLEP[[#This Row],[Dias]]&gt;0,"Vigente","Vencido")</f>
        <v>Vencido</v>
      </c>
      <c r="AI488" t="str">
        <f>_xlfn.XLOOKUP(SLEP[[#This Row],[Source.Name]],Tabla3[Nombre archivo],Tabla3[BASESLEP],"N/A",0,1)</f>
        <v>Barrancas</v>
      </c>
      <c r="AJ488" t="s">
        <v>2547</v>
      </c>
    </row>
    <row r="489" spans="1:36" x14ac:dyDescent="0.3">
      <c r="A489" t="s">
        <v>1948</v>
      </c>
      <c r="B489" t="s">
        <v>2286</v>
      </c>
      <c r="C489" t="s">
        <v>2287</v>
      </c>
      <c r="D489" t="s">
        <v>2288</v>
      </c>
      <c r="E489" t="s">
        <v>2289</v>
      </c>
      <c r="F489" t="s">
        <v>2290</v>
      </c>
      <c r="G489" t="s">
        <v>74</v>
      </c>
      <c r="H489" t="s">
        <v>45</v>
      </c>
      <c r="I489" t="s">
        <v>60</v>
      </c>
      <c r="J489" t="s">
        <v>1954</v>
      </c>
      <c r="K489" t="s">
        <v>48</v>
      </c>
      <c r="L489" s="3">
        <v>1393959</v>
      </c>
      <c r="M489" s="4">
        <v>1393959</v>
      </c>
      <c r="N489" s="4">
        <v>0</v>
      </c>
      <c r="O489" t="s">
        <v>764</v>
      </c>
      <c r="P489" t="s">
        <v>751</v>
      </c>
      <c r="Q489" t="s">
        <v>51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10</v>
      </c>
      <c r="Y489">
        <v>-14</v>
      </c>
      <c r="Z489" t="s">
        <v>52</v>
      </c>
      <c r="AA489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1393959</v>
      </c>
      <c r="AB489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1393959</v>
      </c>
      <c r="AC489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0</v>
      </c>
      <c r="AD489" s="5">
        <f>VALUE(FIXED((SLEP[[#This Row],[EjecutadoCLP]]/SLEP[[#This Row],[MontoCLP]]),4,TRUE))</f>
        <v>1</v>
      </c>
      <c r="AE489" s="1">
        <f>IF(SLEP[[#This Row],[Termino]]=0,DATE(1992,10,11),SLEP[[#This Row],[Termino]]-SLEP[[#This Row],[Días de vigencia]])</f>
        <v>33878</v>
      </c>
      <c r="AF489" s="1">
        <f>IF(SLEP[[#This Row],[Días restantes]]&lt;1,DATE(1992,10,11),DATE(2025,8,8)+SLEP[[#This Row],[Días restantes]])</f>
        <v>33888</v>
      </c>
      <c r="AG489">
        <f ca="1">IF(SLEP[[#This Row],[Termino]]=0,0,SLEP[[#This Row],[Termino]]-TODAY())</f>
        <v>-12071</v>
      </c>
      <c r="AH489" s="7" t="str">
        <f ca="1">IF(SLEP[[#This Row],[Dias]]&gt;0,"Vigente","Vencido")</f>
        <v>Vencido</v>
      </c>
      <c r="AI489" t="str">
        <f>_xlfn.XLOOKUP(SLEP[[#This Row],[Source.Name]],Tabla3[Nombre archivo],Tabla3[BASESLEP],"N/A",0,1)</f>
        <v>Barrancas</v>
      </c>
      <c r="AJ489" t="s">
        <v>2551</v>
      </c>
    </row>
    <row r="490" spans="1:36" x14ac:dyDescent="0.3">
      <c r="A490" t="s">
        <v>1948</v>
      </c>
      <c r="B490" t="s">
        <v>2292</v>
      </c>
      <c r="C490" t="s">
        <v>2293</v>
      </c>
      <c r="D490" t="s">
        <v>2294</v>
      </c>
      <c r="E490" t="s">
        <v>2295</v>
      </c>
      <c r="F490" t="s">
        <v>2296</v>
      </c>
      <c r="G490" t="s">
        <v>74</v>
      </c>
      <c r="H490" t="s">
        <v>178</v>
      </c>
      <c r="I490" t="s">
        <v>179</v>
      </c>
      <c r="J490" t="s">
        <v>1954</v>
      </c>
      <c r="K490" t="s">
        <v>48</v>
      </c>
      <c r="L490" s="3">
        <v>219191483</v>
      </c>
      <c r="M490" s="4">
        <v>209393856</v>
      </c>
      <c r="N490" s="4">
        <v>9797627</v>
      </c>
      <c r="O490" t="s">
        <v>740</v>
      </c>
      <c r="P490" t="s">
        <v>740</v>
      </c>
      <c r="Q490" t="s">
        <v>51</v>
      </c>
      <c r="R490">
        <v>5</v>
      </c>
      <c r="S490">
        <v>0</v>
      </c>
      <c r="T490">
        <v>1</v>
      </c>
      <c r="U490">
        <v>0</v>
      </c>
      <c r="V490">
        <v>0</v>
      </c>
      <c r="W490">
        <v>0</v>
      </c>
      <c r="X490">
        <v>214</v>
      </c>
      <c r="Y490">
        <v>-1</v>
      </c>
      <c r="Z490" t="s">
        <v>52</v>
      </c>
      <c r="AA490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219191483</v>
      </c>
      <c r="AB490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209393856</v>
      </c>
      <c r="AC490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9797627</v>
      </c>
      <c r="AD490" s="5">
        <f>VALUE(FIXED((SLEP[[#This Row],[EjecutadoCLP]]/SLEP[[#This Row],[MontoCLP]]),4,TRUE))</f>
        <v>0.95530000000000004</v>
      </c>
      <c r="AE490" s="1">
        <f>IF(SLEP[[#This Row],[Termino]]=0,DATE(1992,10,11),SLEP[[#This Row],[Termino]]-SLEP[[#This Row],[Días de vigencia]])</f>
        <v>33674</v>
      </c>
      <c r="AF490" s="1">
        <f>IF(SLEP[[#This Row],[Días restantes]]&lt;1,DATE(1992,10,11),DATE(2025,8,8)+SLEP[[#This Row],[Días restantes]])</f>
        <v>33888</v>
      </c>
      <c r="AG490">
        <f ca="1">IF(SLEP[[#This Row],[Termino]]=0,0,SLEP[[#This Row],[Termino]]-TODAY())</f>
        <v>-12071</v>
      </c>
      <c r="AH490" s="7" t="str">
        <f ca="1">IF(SLEP[[#This Row],[Dias]]&gt;0,"Vigente","Vencido")</f>
        <v>Vencido</v>
      </c>
      <c r="AI490" t="str">
        <f>_xlfn.XLOOKUP(SLEP[[#This Row],[Source.Name]],Tabla3[Nombre archivo],Tabla3[BASESLEP],"N/A",0,1)</f>
        <v>Barrancas</v>
      </c>
      <c r="AJ490" t="s">
        <v>2554</v>
      </c>
    </row>
    <row r="491" spans="1:36" x14ac:dyDescent="0.3">
      <c r="A491" t="s">
        <v>1948</v>
      </c>
      <c r="B491" t="s">
        <v>2298</v>
      </c>
      <c r="C491" t="s">
        <v>2299</v>
      </c>
      <c r="D491" t="s">
        <v>2300</v>
      </c>
      <c r="E491" t="s">
        <v>2301</v>
      </c>
      <c r="F491" t="s">
        <v>2302</v>
      </c>
      <c r="G491" t="s">
        <v>74</v>
      </c>
      <c r="H491" t="s">
        <v>45</v>
      </c>
      <c r="I491" t="s">
        <v>207</v>
      </c>
      <c r="J491" t="s">
        <v>1954</v>
      </c>
      <c r="K491" t="s">
        <v>48</v>
      </c>
      <c r="L491" s="3">
        <v>75000000</v>
      </c>
      <c r="M491" s="4">
        <v>70392117</v>
      </c>
      <c r="N491" s="4">
        <v>4607883</v>
      </c>
      <c r="O491" t="s">
        <v>804</v>
      </c>
      <c r="P491" t="s">
        <v>907</v>
      </c>
      <c r="Q491" t="s">
        <v>51</v>
      </c>
      <c r="R491">
        <v>21</v>
      </c>
      <c r="S491">
        <v>0</v>
      </c>
      <c r="T491">
        <v>1</v>
      </c>
      <c r="U491">
        <v>0</v>
      </c>
      <c r="V491">
        <v>0</v>
      </c>
      <c r="W491">
        <v>0</v>
      </c>
      <c r="X491">
        <v>254</v>
      </c>
      <c r="Y491">
        <v>-1</v>
      </c>
      <c r="Z491" t="s">
        <v>52</v>
      </c>
      <c r="AA491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75000000</v>
      </c>
      <c r="AB491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70392117</v>
      </c>
      <c r="AC491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4607883</v>
      </c>
      <c r="AD491" s="5">
        <f>VALUE(FIXED((SLEP[[#This Row],[EjecutadoCLP]]/SLEP[[#This Row],[MontoCLP]]),4,TRUE))</f>
        <v>0.93859999999999999</v>
      </c>
      <c r="AE491" s="1">
        <f>IF(SLEP[[#This Row],[Termino]]=0,DATE(1992,10,11),SLEP[[#This Row],[Termino]]-SLEP[[#This Row],[Días de vigencia]])</f>
        <v>33634</v>
      </c>
      <c r="AF491" s="1">
        <f>IF(SLEP[[#This Row],[Días restantes]]&lt;1,DATE(1992,10,11),DATE(2025,8,8)+SLEP[[#This Row],[Días restantes]])</f>
        <v>33888</v>
      </c>
      <c r="AG491">
        <f ca="1">IF(SLEP[[#This Row],[Termino]]=0,0,SLEP[[#This Row],[Termino]]-TODAY())</f>
        <v>-12071</v>
      </c>
      <c r="AH491" s="7" t="str">
        <f ca="1">IF(SLEP[[#This Row],[Dias]]&gt;0,"Vigente","Vencido")</f>
        <v>Vencido</v>
      </c>
      <c r="AI491" t="str">
        <f>_xlfn.XLOOKUP(SLEP[[#This Row],[Source.Name]],Tabla3[Nombre archivo],Tabla3[BASESLEP],"N/A",0,1)</f>
        <v>Barrancas</v>
      </c>
      <c r="AJ491" t="s">
        <v>2560</v>
      </c>
    </row>
    <row r="492" spans="1:36" x14ac:dyDescent="0.3">
      <c r="A492" t="s">
        <v>1948</v>
      </c>
      <c r="B492" t="s">
        <v>2304</v>
      </c>
      <c r="C492" t="s">
        <v>2305</v>
      </c>
      <c r="D492" t="s">
        <v>2306</v>
      </c>
      <c r="E492" t="s">
        <v>2301</v>
      </c>
      <c r="F492" t="s">
        <v>2302</v>
      </c>
      <c r="G492" t="s">
        <v>44</v>
      </c>
      <c r="H492" t="s">
        <v>45</v>
      </c>
      <c r="I492" t="s">
        <v>207</v>
      </c>
      <c r="J492" t="s">
        <v>1954</v>
      </c>
      <c r="K492" t="s">
        <v>48</v>
      </c>
      <c r="L492" s="3">
        <v>75000000</v>
      </c>
      <c r="M492" s="4">
        <v>70392117</v>
      </c>
      <c r="N492" s="4">
        <v>4607883</v>
      </c>
      <c r="O492" t="s">
        <v>804</v>
      </c>
      <c r="P492" t="s">
        <v>907</v>
      </c>
      <c r="Q492" t="s">
        <v>51</v>
      </c>
      <c r="R492">
        <v>21</v>
      </c>
      <c r="S492">
        <v>0</v>
      </c>
      <c r="T492">
        <v>1</v>
      </c>
      <c r="U492">
        <v>0</v>
      </c>
      <c r="V492">
        <v>0</v>
      </c>
      <c r="W492">
        <v>0</v>
      </c>
      <c r="X492">
        <v>254</v>
      </c>
      <c r="Y492">
        <v>-1</v>
      </c>
      <c r="Z492" t="s">
        <v>52</v>
      </c>
      <c r="AA492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75000000</v>
      </c>
      <c r="AB492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70392117</v>
      </c>
      <c r="AC492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4607883</v>
      </c>
      <c r="AD492" s="5">
        <f>VALUE(FIXED((SLEP[[#This Row],[EjecutadoCLP]]/SLEP[[#This Row],[MontoCLP]]),4,TRUE))</f>
        <v>0.93859999999999999</v>
      </c>
      <c r="AE492" s="1">
        <f>IF(SLEP[[#This Row],[Termino]]=0,DATE(1992,10,11),SLEP[[#This Row],[Termino]]-SLEP[[#This Row],[Días de vigencia]])</f>
        <v>33634</v>
      </c>
      <c r="AF492" s="1">
        <f>IF(SLEP[[#This Row],[Días restantes]]&lt;1,DATE(1992,10,11),DATE(2025,8,8)+SLEP[[#This Row],[Días restantes]])</f>
        <v>33888</v>
      </c>
      <c r="AG492">
        <f ca="1">IF(SLEP[[#This Row],[Termino]]=0,0,SLEP[[#This Row],[Termino]]-TODAY())</f>
        <v>-12071</v>
      </c>
      <c r="AH492" s="7" t="str">
        <f ca="1">IF(SLEP[[#This Row],[Dias]]&gt;0,"Vigente","Vencido")</f>
        <v>Vencido</v>
      </c>
      <c r="AI492" t="str">
        <f>_xlfn.XLOOKUP(SLEP[[#This Row],[Source.Name]],Tabla3[Nombre archivo],Tabla3[BASESLEP],"N/A",0,1)</f>
        <v>Barrancas</v>
      </c>
      <c r="AJ492" t="s">
        <v>2564</v>
      </c>
    </row>
    <row r="493" spans="1:36" x14ac:dyDescent="0.3">
      <c r="A493" t="s">
        <v>1948</v>
      </c>
      <c r="B493" t="s">
        <v>2308</v>
      </c>
      <c r="C493" t="s">
        <v>2309</v>
      </c>
      <c r="D493" t="s">
        <v>2310</v>
      </c>
      <c r="E493" t="s">
        <v>2093</v>
      </c>
      <c r="F493" t="s">
        <v>2094</v>
      </c>
      <c r="G493" t="s">
        <v>74</v>
      </c>
      <c r="H493" t="s">
        <v>45</v>
      </c>
      <c r="I493" t="s">
        <v>60</v>
      </c>
      <c r="J493" t="s">
        <v>1954</v>
      </c>
      <c r="K493" t="s">
        <v>48</v>
      </c>
      <c r="L493" s="3">
        <v>128650868</v>
      </c>
      <c r="M493" s="4">
        <v>85767240</v>
      </c>
      <c r="N493" s="4">
        <v>42883628</v>
      </c>
      <c r="O493" t="s">
        <v>1552</v>
      </c>
      <c r="P493" t="s">
        <v>473</v>
      </c>
      <c r="Q493" t="s">
        <v>51</v>
      </c>
      <c r="R493">
        <v>7</v>
      </c>
      <c r="S493">
        <v>0</v>
      </c>
      <c r="T493">
        <v>1</v>
      </c>
      <c r="U493">
        <v>0</v>
      </c>
      <c r="V493">
        <v>0</v>
      </c>
      <c r="W493">
        <v>0</v>
      </c>
      <c r="X493">
        <v>396</v>
      </c>
      <c r="Y493">
        <v>-1</v>
      </c>
      <c r="Z493" t="s">
        <v>65</v>
      </c>
      <c r="AA493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128650868</v>
      </c>
      <c r="AB493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85767240</v>
      </c>
      <c r="AC493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42883628</v>
      </c>
      <c r="AD493" s="5">
        <f>VALUE(FIXED((SLEP[[#This Row],[EjecutadoCLP]]/SLEP[[#This Row],[MontoCLP]]),4,TRUE))</f>
        <v>0.66669999999999996</v>
      </c>
      <c r="AE493" s="1">
        <f>IF(SLEP[[#This Row],[Termino]]=0,DATE(1992,10,11),SLEP[[#This Row],[Termino]]-SLEP[[#This Row],[Días de vigencia]])</f>
        <v>33492</v>
      </c>
      <c r="AF493" s="1">
        <f>IF(SLEP[[#This Row],[Días restantes]]&lt;1,DATE(1992,10,11),DATE(2025,8,8)+SLEP[[#This Row],[Días restantes]])</f>
        <v>33888</v>
      </c>
      <c r="AG493">
        <f ca="1">IF(SLEP[[#This Row],[Termino]]=0,0,SLEP[[#This Row],[Termino]]-TODAY())</f>
        <v>-12071</v>
      </c>
      <c r="AH493" s="7" t="str">
        <f ca="1">IF(SLEP[[#This Row],[Dias]]&gt;0,"Vigente","Vencido")</f>
        <v>Vencido</v>
      </c>
      <c r="AI493" t="str">
        <f>_xlfn.XLOOKUP(SLEP[[#This Row],[Source.Name]],Tabla3[Nombre archivo],Tabla3[BASESLEP],"N/A",0,1)</f>
        <v>Barrancas</v>
      </c>
      <c r="AJ493" t="s">
        <v>2570</v>
      </c>
    </row>
    <row r="494" spans="1:36" x14ac:dyDescent="0.3">
      <c r="A494" t="s">
        <v>1948</v>
      </c>
      <c r="B494" t="s">
        <v>2312</v>
      </c>
      <c r="C494" t="s">
        <v>2313</v>
      </c>
      <c r="D494" t="s">
        <v>2314</v>
      </c>
      <c r="E494" t="s">
        <v>2315</v>
      </c>
      <c r="F494" t="s">
        <v>2316</v>
      </c>
      <c r="G494" t="s">
        <v>74</v>
      </c>
      <c r="H494" t="s">
        <v>45</v>
      </c>
      <c r="I494" t="s">
        <v>60</v>
      </c>
      <c r="J494" t="s">
        <v>1954</v>
      </c>
      <c r="K494" t="s">
        <v>48</v>
      </c>
      <c r="L494" s="3">
        <v>23592301</v>
      </c>
      <c r="M494" s="4">
        <v>28074838</v>
      </c>
      <c r="N494" s="4">
        <v>-4482537</v>
      </c>
      <c r="O494" t="s">
        <v>751</v>
      </c>
      <c r="P494" t="s">
        <v>2241</v>
      </c>
      <c r="Q494" t="s">
        <v>51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12</v>
      </c>
      <c r="Y494">
        <v>-33</v>
      </c>
      <c r="Z494" t="s">
        <v>52</v>
      </c>
      <c r="AA494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23592301</v>
      </c>
      <c r="AB494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28074838</v>
      </c>
      <c r="AC494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-4482537</v>
      </c>
      <c r="AD494" s="5">
        <f>VALUE(FIXED((SLEP[[#This Row],[EjecutadoCLP]]/SLEP[[#This Row],[MontoCLP]]),4,TRUE))</f>
        <v>1.19</v>
      </c>
      <c r="AE494" s="1">
        <f>IF(SLEP[[#This Row],[Termino]]=0,DATE(1992,10,11),SLEP[[#This Row],[Termino]]-SLEP[[#This Row],[Días de vigencia]])</f>
        <v>33876</v>
      </c>
      <c r="AF494" s="1">
        <f>IF(SLEP[[#This Row],[Días restantes]]&lt;1,DATE(1992,10,11),DATE(2025,8,8)+SLEP[[#This Row],[Días restantes]])</f>
        <v>33888</v>
      </c>
      <c r="AG494">
        <f ca="1">IF(SLEP[[#This Row],[Termino]]=0,0,SLEP[[#This Row],[Termino]]-TODAY())</f>
        <v>-12071</v>
      </c>
      <c r="AH494" s="7" t="str">
        <f ca="1">IF(SLEP[[#This Row],[Dias]]&gt;0,"Vigente","Vencido")</f>
        <v>Vencido</v>
      </c>
      <c r="AI494" t="str">
        <f>_xlfn.XLOOKUP(SLEP[[#This Row],[Source.Name]],Tabla3[Nombre archivo],Tabla3[BASESLEP],"N/A",0,1)</f>
        <v>Barrancas</v>
      </c>
      <c r="AJ494" t="s">
        <v>2574</v>
      </c>
    </row>
    <row r="495" spans="1:36" x14ac:dyDescent="0.3">
      <c r="A495" t="s">
        <v>1948</v>
      </c>
      <c r="B495" t="s">
        <v>2318</v>
      </c>
      <c r="C495" t="s">
        <v>2319</v>
      </c>
      <c r="D495" t="s">
        <v>2320</v>
      </c>
      <c r="E495" t="s">
        <v>2321</v>
      </c>
      <c r="F495" t="s">
        <v>2322</v>
      </c>
      <c r="G495" t="s">
        <v>74</v>
      </c>
      <c r="H495" t="s">
        <v>178</v>
      </c>
      <c r="I495" t="s">
        <v>533</v>
      </c>
      <c r="J495" t="s">
        <v>2064</v>
      </c>
      <c r="K495" t="s">
        <v>48</v>
      </c>
      <c r="L495" s="3">
        <v>5711405</v>
      </c>
      <c r="M495" s="4">
        <v>5711405</v>
      </c>
      <c r="N495" s="4">
        <v>0</v>
      </c>
      <c r="O495" t="s">
        <v>970</v>
      </c>
      <c r="P495" t="s">
        <v>728</v>
      </c>
      <c r="Q495" t="s">
        <v>51</v>
      </c>
      <c r="R495">
        <v>0</v>
      </c>
      <c r="S495">
        <v>0</v>
      </c>
      <c r="T495">
        <v>1</v>
      </c>
      <c r="U495">
        <v>0</v>
      </c>
      <c r="V495">
        <v>0</v>
      </c>
      <c r="W495">
        <v>0</v>
      </c>
      <c r="X495">
        <v>19</v>
      </c>
      <c r="Y495">
        <v>-279</v>
      </c>
      <c r="Z495" t="s">
        <v>52</v>
      </c>
      <c r="AA495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5711405</v>
      </c>
      <c r="AB495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5711405</v>
      </c>
      <c r="AC495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0</v>
      </c>
      <c r="AD495" s="5">
        <f>VALUE(FIXED((SLEP[[#This Row],[EjecutadoCLP]]/SLEP[[#This Row],[MontoCLP]]),4,TRUE))</f>
        <v>1</v>
      </c>
      <c r="AE495" s="1">
        <f>IF(SLEP[[#This Row],[Termino]]=0,DATE(1992,10,11),SLEP[[#This Row],[Termino]]-SLEP[[#This Row],[Días de vigencia]])</f>
        <v>33869</v>
      </c>
      <c r="AF495" s="1">
        <f>IF(SLEP[[#This Row],[Días restantes]]&lt;1,DATE(1992,10,11),DATE(2025,8,8)+SLEP[[#This Row],[Días restantes]])</f>
        <v>33888</v>
      </c>
      <c r="AG495">
        <f ca="1">IF(SLEP[[#This Row],[Termino]]=0,0,SLEP[[#This Row],[Termino]]-TODAY())</f>
        <v>-12071</v>
      </c>
      <c r="AH495" s="7" t="str">
        <f ca="1">IF(SLEP[[#This Row],[Dias]]&gt;0,"Vigente","Vencido")</f>
        <v>Vencido</v>
      </c>
      <c r="AI495" t="str">
        <f>_xlfn.XLOOKUP(SLEP[[#This Row],[Source.Name]],Tabla3[Nombre archivo],Tabla3[BASESLEP],"N/A",0,1)</f>
        <v>Barrancas</v>
      </c>
      <c r="AJ495" t="s">
        <v>2581</v>
      </c>
    </row>
    <row r="496" spans="1:36" x14ac:dyDescent="0.3">
      <c r="A496" t="s">
        <v>1948</v>
      </c>
      <c r="B496" t="s">
        <v>2324</v>
      </c>
      <c r="C496" t="s">
        <v>2325</v>
      </c>
      <c r="D496" t="s">
        <v>2326</v>
      </c>
      <c r="E496" t="s">
        <v>2327</v>
      </c>
      <c r="F496" t="s">
        <v>2328</v>
      </c>
      <c r="G496" t="s">
        <v>74</v>
      </c>
      <c r="H496" t="s">
        <v>45</v>
      </c>
      <c r="I496" t="s">
        <v>60</v>
      </c>
      <c r="J496" t="s">
        <v>1954</v>
      </c>
      <c r="K496" t="s">
        <v>48</v>
      </c>
      <c r="L496" s="3">
        <v>83453084</v>
      </c>
      <c r="M496" s="4">
        <v>62117877</v>
      </c>
      <c r="N496" s="4">
        <v>21335207</v>
      </c>
      <c r="O496" t="s">
        <v>907</v>
      </c>
      <c r="P496" t="s">
        <v>98</v>
      </c>
      <c r="Q496" t="s">
        <v>64</v>
      </c>
      <c r="R496">
        <v>3</v>
      </c>
      <c r="S496">
        <v>1</v>
      </c>
      <c r="T496">
        <v>0</v>
      </c>
      <c r="U496">
        <v>0</v>
      </c>
      <c r="V496">
        <v>0</v>
      </c>
      <c r="W496">
        <v>0</v>
      </c>
      <c r="X496">
        <v>1096</v>
      </c>
      <c r="Y496">
        <v>154</v>
      </c>
      <c r="Z496" t="s">
        <v>65</v>
      </c>
      <c r="AA496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83453084</v>
      </c>
      <c r="AB496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62117877</v>
      </c>
      <c r="AC496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21335207</v>
      </c>
      <c r="AD496" s="5">
        <f>VALUE(FIXED((SLEP[[#This Row],[EjecutadoCLP]]/SLEP[[#This Row],[MontoCLP]]),4,TRUE))</f>
        <v>0.74429999999999996</v>
      </c>
      <c r="AE496" s="1">
        <f>IF(SLEP[[#This Row],[Termino]]=0,DATE(1992,10,11),SLEP[[#This Row],[Termino]]-SLEP[[#This Row],[Días de vigencia]])</f>
        <v>44935</v>
      </c>
      <c r="AF496" s="1">
        <f>IF(SLEP[[#This Row],[Días restantes]]&lt;1,DATE(1992,10,11),DATE(2025,8,8)+SLEP[[#This Row],[Días restantes]])</f>
        <v>46031</v>
      </c>
      <c r="AG496">
        <f ca="1">IF(SLEP[[#This Row],[Termino]]=0,0,SLEP[[#This Row],[Termino]]-TODAY())</f>
        <v>72</v>
      </c>
      <c r="AH496" s="7" t="str">
        <f ca="1">IF(SLEP[[#This Row],[Dias]]&gt;0,"Vigente","Vencido")</f>
        <v>Vigente</v>
      </c>
      <c r="AI496" t="str">
        <f>_xlfn.XLOOKUP(SLEP[[#This Row],[Source.Name]],Tabla3[Nombre archivo],Tabla3[BASESLEP],"N/A",0,1)</f>
        <v>Barrancas</v>
      </c>
      <c r="AJ496" t="s">
        <v>2587</v>
      </c>
    </row>
    <row r="497" spans="1:36" x14ac:dyDescent="0.3">
      <c r="A497" t="s">
        <v>1948</v>
      </c>
      <c r="B497" t="s">
        <v>2330</v>
      </c>
      <c r="C497" t="s">
        <v>2331</v>
      </c>
      <c r="D497" t="s">
        <v>2332</v>
      </c>
      <c r="E497" t="s">
        <v>2333</v>
      </c>
      <c r="F497" t="s">
        <v>2334</v>
      </c>
      <c r="G497" t="s">
        <v>44</v>
      </c>
      <c r="H497" t="s">
        <v>45</v>
      </c>
      <c r="I497" t="s">
        <v>60</v>
      </c>
      <c r="J497" t="s">
        <v>1954</v>
      </c>
      <c r="K497" t="s">
        <v>48</v>
      </c>
      <c r="L497" s="3">
        <v>32852820</v>
      </c>
      <c r="M497" s="4">
        <v>44043290</v>
      </c>
      <c r="N497" s="4">
        <v>-11190470</v>
      </c>
      <c r="O497" t="s">
        <v>728</v>
      </c>
      <c r="P497" t="s">
        <v>728</v>
      </c>
      <c r="Q497" t="s">
        <v>51</v>
      </c>
      <c r="R497">
        <v>0</v>
      </c>
      <c r="S497">
        <v>0</v>
      </c>
      <c r="T497">
        <v>1</v>
      </c>
      <c r="U497">
        <v>0</v>
      </c>
      <c r="V497">
        <v>0</v>
      </c>
      <c r="W497">
        <v>0</v>
      </c>
      <c r="X497">
        <v>31</v>
      </c>
      <c r="Y497">
        <v>-279</v>
      </c>
      <c r="Z497" t="s">
        <v>52</v>
      </c>
      <c r="AA497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32852820</v>
      </c>
      <c r="AB497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44043290</v>
      </c>
      <c r="AC497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-11190470</v>
      </c>
      <c r="AD497" s="5">
        <f>VALUE(FIXED((SLEP[[#This Row],[EjecutadoCLP]]/SLEP[[#This Row],[MontoCLP]]),4,TRUE))</f>
        <v>1.3406</v>
      </c>
      <c r="AE497" s="1">
        <f>IF(SLEP[[#This Row],[Termino]]=0,DATE(1992,10,11),SLEP[[#This Row],[Termino]]-SLEP[[#This Row],[Días de vigencia]])</f>
        <v>33857</v>
      </c>
      <c r="AF497" s="1">
        <f>IF(SLEP[[#This Row],[Días restantes]]&lt;1,DATE(1992,10,11),DATE(2025,8,8)+SLEP[[#This Row],[Días restantes]])</f>
        <v>33888</v>
      </c>
      <c r="AG497">
        <f ca="1">IF(SLEP[[#This Row],[Termino]]=0,0,SLEP[[#This Row],[Termino]]-TODAY())</f>
        <v>-12071</v>
      </c>
      <c r="AH497" s="7" t="str">
        <f ca="1">IF(SLEP[[#This Row],[Dias]]&gt;0,"Vigente","Vencido")</f>
        <v>Vencido</v>
      </c>
      <c r="AI497" t="str">
        <f>_xlfn.XLOOKUP(SLEP[[#This Row],[Source.Name]],Tabla3[Nombre archivo],Tabla3[BASESLEP],"N/A",0,1)</f>
        <v>Barrancas</v>
      </c>
      <c r="AJ497" t="s">
        <v>2593</v>
      </c>
    </row>
    <row r="498" spans="1:36" x14ac:dyDescent="0.3">
      <c r="A498" t="s">
        <v>1948</v>
      </c>
      <c r="B498" t="s">
        <v>2336</v>
      </c>
      <c r="C498" t="s">
        <v>2337</v>
      </c>
      <c r="D498" t="s">
        <v>2338</v>
      </c>
      <c r="E498" t="s">
        <v>2333</v>
      </c>
      <c r="F498" t="s">
        <v>2334</v>
      </c>
      <c r="G498" t="s">
        <v>74</v>
      </c>
      <c r="H498" t="s">
        <v>45</v>
      </c>
      <c r="I498" t="s">
        <v>60</v>
      </c>
      <c r="J498" t="s">
        <v>1954</v>
      </c>
      <c r="K498" t="s">
        <v>48</v>
      </c>
      <c r="L498" s="3">
        <v>37577820</v>
      </c>
      <c r="M498" s="4">
        <v>44056128</v>
      </c>
      <c r="N498" s="4">
        <v>-6478308</v>
      </c>
      <c r="O498" t="s">
        <v>728</v>
      </c>
      <c r="P498" t="s">
        <v>2241</v>
      </c>
      <c r="Q498" t="s">
        <v>51</v>
      </c>
      <c r="R498">
        <v>0</v>
      </c>
      <c r="S498">
        <v>0</v>
      </c>
      <c r="T498">
        <v>1</v>
      </c>
      <c r="U498">
        <v>0</v>
      </c>
      <c r="V498">
        <v>0</v>
      </c>
      <c r="W498">
        <v>0</v>
      </c>
      <c r="X498">
        <v>26</v>
      </c>
      <c r="Y498">
        <v>-15</v>
      </c>
      <c r="Z498" t="s">
        <v>52</v>
      </c>
      <c r="AA498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37577820</v>
      </c>
      <c r="AB498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44056128</v>
      </c>
      <c r="AC498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-6478308</v>
      </c>
      <c r="AD498" s="5">
        <f>VALUE(FIXED((SLEP[[#This Row],[EjecutadoCLP]]/SLEP[[#This Row],[MontoCLP]]),4,TRUE))</f>
        <v>1.1724000000000001</v>
      </c>
      <c r="AE498" s="1">
        <f>IF(SLEP[[#This Row],[Termino]]=0,DATE(1992,10,11),SLEP[[#This Row],[Termino]]-SLEP[[#This Row],[Días de vigencia]])</f>
        <v>33862</v>
      </c>
      <c r="AF498" s="1">
        <f>IF(SLEP[[#This Row],[Días restantes]]&lt;1,DATE(1992,10,11),DATE(2025,8,8)+SLEP[[#This Row],[Días restantes]])</f>
        <v>33888</v>
      </c>
      <c r="AG498">
        <f ca="1">IF(SLEP[[#This Row],[Termino]]=0,0,SLEP[[#This Row],[Termino]]-TODAY())</f>
        <v>-12071</v>
      </c>
      <c r="AH498" s="7" t="str">
        <f ca="1">IF(SLEP[[#This Row],[Dias]]&gt;0,"Vigente","Vencido")</f>
        <v>Vencido</v>
      </c>
      <c r="AI498" t="str">
        <f>_xlfn.XLOOKUP(SLEP[[#This Row],[Source.Name]],Tabla3[Nombre archivo],Tabla3[BASESLEP],"N/A",0,1)</f>
        <v>Barrancas</v>
      </c>
      <c r="AJ498" t="s">
        <v>2598</v>
      </c>
    </row>
    <row r="499" spans="1:36" x14ac:dyDescent="0.3">
      <c r="A499" t="s">
        <v>1948</v>
      </c>
      <c r="B499" t="s">
        <v>2340</v>
      </c>
      <c r="C499" t="s">
        <v>2341</v>
      </c>
      <c r="D499" t="s">
        <v>2342</v>
      </c>
      <c r="E499" t="s">
        <v>1960</v>
      </c>
      <c r="F499" t="s">
        <v>1961</v>
      </c>
      <c r="G499" t="s">
        <v>44</v>
      </c>
      <c r="H499" t="s">
        <v>178</v>
      </c>
      <c r="I499" t="s">
        <v>179</v>
      </c>
      <c r="J499" t="s">
        <v>1954</v>
      </c>
      <c r="K499" t="s">
        <v>48</v>
      </c>
      <c r="L499" s="3">
        <v>211437206</v>
      </c>
      <c r="M499" s="4">
        <v>211207586</v>
      </c>
      <c r="N499" s="4">
        <v>229620</v>
      </c>
      <c r="O499" t="s">
        <v>891</v>
      </c>
      <c r="P499" t="s">
        <v>907</v>
      </c>
      <c r="Q499" t="s">
        <v>51</v>
      </c>
      <c r="R499">
        <v>25</v>
      </c>
      <c r="S499">
        <v>0</v>
      </c>
      <c r="T499">
        <v>1</v>
      </c>
      <c r="U499">
        <v>0</v>
      </c>
      <c r="V499">
        <v>0</v>
      </c>
      <c r="W499">
        <v>0</v>
      </c>
      <c r="X499">
        <v>222</v>
      </c>
      <c r="Y499">
        <v>-1</v>
      </c>
      <c r="Z499" t="s">
        <v>52</v>
      </c>
      <c r="AA499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211437206</v>
      </c>
      <c r="AB499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211207586</v>
      </c>
      <c r="AC499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229620</v>
      </c>
      <c r="AD499" s="5">
        <f>VALUE(FIXED((SLEP[[#This Row],[EjecutadoCLP]]/SLEP[[#This Row],[MontoCLP]]),4,TRUE))</f>
        <v>0.99890000000000001</v>
      </c>
      <c r="AE499" s="1">
        <f>IF(SLEP[[#This Row],[Termino]]=0,DATE(1992,10,11),SLEP[[#This Row],[Termino]]-SLEP[[#This Row],[Días de vigencia]])</f>
        <v>33666</v>
      </c>
      <c r="AF499" s="1">
        <f>IF(SLEP[[#This Row],[Días restantes]]&lt;1,DATE(1992,10,11),DATE(2025,8,8)+SLEP[[#This Row],[Días restantes]])</f>
        <v>33888</v>
      </c>
      <c r="AG499">
        <f ca="1">IF(SLEP[[#This Row],[Termino]]=0,0,SLEP[[#This Row],[Termino]]-TODAY())</f>
        <v>-12071</v>
      </c>
      <c r="AH499" s="7" t="str">
        <f ca="1">IF(SLEP[[#This Row],[Dias]]&gt;0,"Vigente","Vencido")</f>
        <v>Vencido</v>
      </c>
      <c r="AI499" t="str">
        <f>_xlfn.XLOOKUP(SLEP[[#This Row],[Source.Name]],Tabla3[Nombre archivo],Tabla3[BASESLEP],"N/A",0,1)</f>
        <v>Barrancas</v>
      </c>
      <c r="AJ499" t="s">
        <v>2604</v>
      </c>
    </row>
    <row r="500" spans="1:36" x14ac:dyDescent="0.3">
      <c r="A500" t="s">
        <v>1948</v>
      </c>
      <c r="B500" t="s">
        <v>2344</v>
      </c>
      <c r="C500" t="s">
        <v>2345</v>
      </c>
      <c r="D500" t="s">
        <v>2346</v>
      </c>
      <c r="E500" t="s">
        <v>2347</v>
      </c>
      <c r="F500" t="s">
        <v>2348</v>
      </c>
      <c r="G500" t="s">
        <v>74</v>
      </c>
      <c r="H500" t="s">
        <v>45</v>
      </c>
      <c r="I500" t="s">
        <v>60</v>
      </c>
      <c r="J500" t="s">
        <v>1954</v>
      </c>
      <c r="K500" t="s">
        <v>48</v>
      </c>
      <c r="L500" s="3">
        <v>33494900</v>
      </c>
      <c r="M500" s="4">
        <v>39028840</v>
      </c>
      <c r="N500" s="4">
        <v>-5533940</v>
      </c>
      <c r="O500" t="s">
        <v>877</v>
      </c>
      <c r="P500" t="s">
        <v>764</v>
      </c>
      <c r="Q500" t="s">
        <v>51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76</v>
      </c>
      <c r="Y500">
        <v>-1</v>
      </c>
      <c r="Z500" t="s">
        <v>52</v>
      </c>
      <c r="AA500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33494900</v>
      </c>
      <c r="AB500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39028840</v>
      </c>
      <c r="AC500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-5533940</v>
      </c>
      <c r="AD500" s="5">
        <f>VALUE(FIXED((SLEP[[#This Row],[EjecutadoCLP]]/SLEP[[#This Row],[MontoCLP]]),4,TRUE))</f>
        <v>1.1652</v>
      </c>
      <c r="AE500" s="1">
        <f>IF(SLEP[[#This Row],[Termino]]=0,DATE(1992,10,11),SLEP[[#This Row],[Termino]]-SLEP[[#This Row],[Días de vigencia]])</f>
        <v>33812</v>
      </c>
      <c r="AF500" s="1">
        <f>IF(SLEP[[#This Row],[Días restantes]]&lt;1,DATE(1992,10,11),DATE(2025,8,8)+SLEP[[#This Row],[Días restantes]])</f>
        <v>33888</v>
      </c>
      <c r="AG500">
        <f ca="1">IF(SLEP[[#This Row],[Termino]]=0,0,SLEP[[#This Row],[Termino]]-TODAY())</f>
        <v>-12071</v>
      </c>
      <c r="AH500" s="7" t="str">
        <f ca="1">IF(SLEP[[#This Row],[Dias]]&gt;0,"Vigente","Vencido")</f>
        <v>Vencido</v>
      </c>
      <c r="AI500" t="str">
        <f>_xlfn.XLOOKUP(SLEP[[#This Row],[Source.Name]],Tabla3[Nombre archivo],Tabla3[BASESLEP],"N/A",0,1)</f>
        <v>Barrancas</v>
      </c>
      <c r="AJ500" t="s">
        <v>2610</v>
      </c>
    </row>
    <row r="501" spans="1:36" x14ac:dyDescent="0.3">
      <c r="A501" t="s">
        <v>1948</v>
      </c>
      <c r="B501" t="s">
        <v>2350</v>
      </c>
      <c r="C501" t="s">
        <v>2351</v>
      </c>
      <c r="D501" t="s">
        <v>2352</v>
      </c>
      <c r="E501" t="s">
        <v>2099</v>
      </c>
      <c r="F501" t="s">
        <v>2353</v>
      </c>
      <c r="G501" t="s">
        <v>74</v>
      </c>
      <c r="H501" t="s">
        <v>45</v>
      </c>
      <c r="I501" t="s">
        <v>60</v>
      </c>
      <c r="J501" t="s">
        <v>1954</v>
      </c>
      <c r="K501" t="s">
        <v>48</v>
      </c>
      <c r="L501" s="3">
        <v>381162896</v>
      </c>
      <c r="M501" s="4">
        <v>381162896</v>
      </c>
      <c r="N501" s="4">
        <v>0</v>
      </c>
      <c r="O501" t="s">
        <v>843</v>
      </c>
      <c r="P501" t="s">
        <v>735</v>
      </c>
      <c r="Q501" t="s">
        <v>51</v>
      </c>
      <c r="R501">
        <v>0</v>
      </c>
      <c r="S501">
        <v>0</v>
      </c>
      <c r="T501">
        <v>2</v>
      </c>
      <c r="U501">
        <v>0</v>
      </c>
      <c r="V501">
        <v>0</v>
      </c>
      <c r="W501">
        <v>0</v>
      </c>
      <c r="X501">
        <v>19</v>
      </c>
      <c r="Y501">
        <v>-23</v>
      </c>
      <c r="Z501" t="s">
        <v>52</v>
      </c>
      <c r="AA501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381162896</v>
      </c>
      <c r="AB501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381162896</v>
      </c>
      <c r="AC501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0</v>
      </c>
      <c r="AD501" s="5">
        <f>VALUE(FIXED((SLEP[[#This Row],[EjecutadoCLP]]/SLEP[[#This Row],[MontoCLP]]),4,TRUE))</f>
        <v>1</v>
      </c>
      <c r="AE501" s="1">
        <f>IF(SLEP[[#This Row],[Termino]]=0,DATE(1992,10,11),SLEP[[#This Row],[Termino]]-SLEP[[#This Row],[Días de vigencia]])</f>
        <v>33869</v>
      </c>
      <c r="AF501" s="1">
        <f>IF(SLEP[[#This Row],[Días restantes]]&lt;1,DATE(1992,10,11),DATE(2025,8,8)+SLEP[[#This Row],[Días restantes]])</f>
        <v>33888</v>
      </c>
      <c r="AG501">
        <f ca="1">IF(SLEP[[#This Row],[Termino]]=0,0,SLEP[[#This Row],[Termino]]-TODAY())</f>
        <v>-12071</v>
      </c>
      <c r="AH501" s="7" t="str">
        <f ca="1">IF(SLEP[[#This Row],[Dias]]&gt;0,"Vigente","Vencido")</f>
        <v>Vencido</v>
      </c>
      <c r="AI501" t="str">
        <f>_xlfn.XLOOKUP(SLEP[[#This Row],[Source.Name]],Tabla3[Nombre archivo],Tabla3[BASESLEP],"N/A",0,1)</f>
        <v>Barrancas</v>
      </c>
      <c r="AJ501" t="s">
        <v>2616</v>
      </c>
    </row>
    <row r="502" spans="1:36" x14ac:dyDescent="0.3">
      <c r="A502" t="s">
        <v>1948</v>
      </c>
      <c r="B502" t="s">
        <v>2355</v>
      </c>
      <c r="C502" t="s">
        <v>2356</v>
      </c>
      <c r="D502" t="s">
        <v>2357</v>
      </c>
      <c r="E502" t="s">
        <v>2358</v>
      </c>
      <c r="F502" t="s">
        <v>2359</v>
      </c>
      <c r="G502" t="s">
        <v>74</v>
      </c>
      <c r="H502" t="s">
        <v>45</v>
      </c>
      <c r="I502" t="s">
        <v>60</v>
      </c>
      <c r="J502" t="s">
        <v>2064</v>
      </c>
      <c r="K502" t="s">
        <v>48</v>
      </c>
      <c r="L502" s="3">
        <v>4000000</v>
      </c>
      <c r="M502" s="4">
        <v>4000000</v>
      </c>
      <c r="N502" s="4">
        <v>0</v>
      </c>
      <c r="O502" t="s">
        <v>817</v>
      </c>
      <c r="P502" t="s">
        <v>896</v>
      </c>
      <c r="Q502" t="s">
        <v>51</v>
      </c>
      <c r="R502">
        <v>1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122</v>
      </c>
      <c r="Y502">
        <v>-1</v>
      </c>
      <c r="Z502" t="s">
        <v>52</v>
      </c>
      <c r="AA502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4000000</v>
      </c>
      <c r="AB502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4000000</v>
      </c>
      <c r="AC502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0</v>
      </c>
      <c r="AD502" s="5">
        <f>VALUE(FIXED((SLEP[[#This Row],[EjecutadoCLP]]/SLEP[[#This Row],[MontoCLP]]),4,TRUE))</f>
        <v>1</v>
      </c>
      <c r="AE502" s="1">
        <f>IF(SLEP[[#This Row],[Termino]]=0,DATE(1992,10,11),SLEP[[#This Row],[Termino]]-SLEP[[#This Row],[Días de vigencia]])</f>
        <v>33766</v>
      </c>
      <c r="AF502" s="1">
        <f>IF(SLEP[[#This Row],[Días restantes]]&lt;1,DATE(1992,10,11),DATE(2025,8,8)+SLEP[[#This Row],[Días restantes]])</f>
        <v>33888</v>
      </c>
      <c r="AG502">
        <f ca="1">IF(SLEP[[#This Row],[Termino]]=0,0,SLEP[[#This Row],[Termino]]-TODAY())</f>
        <v>-12071</v>
      </c>
      <c r="AH502" s="7" t="str">
        <f ca="1">IF(SLEP[[#This Row],[Dias]]&gt;0,"Vigente","Vencido")</f>
        <v>Vencido</v>
      </c>
      <c r="AI502" t="str">
        <f>_xlfn.XLOOKUP(SLEP[[#This Row],[Source.Name]],Tabla3[Nombre archivo],Tabla3[BASESLEP],"N/A",0,1)</f>
        <v>Barrancas</v>
      </c>
      <c r="AJ502" t="s">
        <v>2620</v>
      </c>
    </row>
    <row r="503" spans="1:36" x14ac:dyDescent="0.3">
      <c r="A503" t="s">
        <v>1948</v>
      </c>
      <c r="B503" t="s">
        <v>2361</v>
      </c>
      <c r="C503" t="s">
        <v>2362</v>
      </c>
      <c r="D503" t="s">
        <v>2363</v>
      </c>
      <c r="E503" t="s">
        <v>2075</v>
      </c>
      <c r="F503" t="s">
        <v>2076</v>
      </c>
      <c r="G503" t="s">
        <v>44</v>
      </c>
      <c r="H503" t="s">
        <v>45</v>
      </c>
      <c r="I503" t="s">
        <v>60</v>
      </c>
      <c r="J503" t="s">
        <v>1954</v>
      </c>
      <c r="K503" t="s">
        <v>48</v>
      </c>
      <c r="L503" s="3">
        <v>98885742</v>
      </c>
      <c r="M503" s="4">
        <v>98885742</v>
      </c>
      <c r="N503" s="4">
        <v>0</v>
      </c>
      <c r="O503" t="s">
        <v>843</v>
      </c>
      <c r="P503" t="s">
        <v>896</v>
      </c>
      <c r="Q503" t="s">
        <v>51</v>
      </c>
      <c r="R503">
        <v>0</v>
      </c>
      <c r="S503">
        <v>0</v>
      </c>
      <c r="T503">
        <v>3</v>
      </c>
      <c r="U503">
        <v>0</v>
      </c>
      <c r="V503">
        <v>0</v>
      </c>
      <c r="W503">
        <v>0</v>
      </c>
      <c r="X503">
        <v>81</v>
      </c>
      <c r="Y503">
        <v>-1</v>
      </c>
      <c r="Z503" t="s">
        <v>52</v>
      </c>
      <c r="AA503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98885742</v>
      </c>
      <c r="AB503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98885742</v>
      </c>
      <c r="AC503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0</v>
      </c>
      <c r="AD503" s="5">
        <f>VALUE(FIXED((SLEP[[#This Row],[EjecutadoCLP]]/SLEP[[#This Row],[MontoCLP]]),4,TRUE))</f>
        <v>1</v>
      </c>
      <c r="AE503" s="1">
        <f>IF(SLEP[[#This Row],[Termino]]=0,DATE(1992,10,11),SLEP[[#This Row],[Termino]]-SLEP[[#This Row],[Días de vigencia]])</f>
        <v>33807</v>
      </c>
      <c r="AF503" s="1">
        <f>IF(SLEP[[#This Row],[Días restantes]]&lt;1,DATE(1992,10,11),DATE(2025,8,8)+SLEP[[#This Row],[Días restantes]])</f>
        <v>33888</v>
      </c>
      <c r="AG503">
        <f ca="1">IF(SLEP[[#This Row],[Termino]]=0,0,SLEP[[#This Row],[Termino]]-TODAY())</f>
        <v>-12071</v>
      </c>
      <c r="AH503" s="7" t="str">
        <f ca="1">IF(SLEP[[#This Row],[Dias]]&gt;0,"Vigente","Vencido")</f>
        <v>Vencido</v>
      </c>
      <c r="AI503" t="str">
        <f>_xlfn.XLOOKUP(SLEP[[#This Row],[Source.Name]],Tabla3[Nombre archivo],Tabla3[BASESLEP],"N/A",0,1)</f>
        <v>Barrancas</v>
      </c>
      <c r="AJ503" t="s">
        <v>2626</v>
      </c>
    </row>
    <row r="504" spans="1:36" x14ac:dyDescent="0.3">
      <c r="A504" t="s">
        <v>1948</v>
      </c>
      <c r="B504" t="s">
        <v>2365</v>
      </c>
      <c r="C504" t="s">
        <v>2366</v>
      </c>
      <c r="D504" t="s">
        <v>2367</v>
      </c>
      <c r="E504" t="s">
        <v>2075</v>
      </c>
      <c r="F504" t="s">
        <v>2076</v>
      </c>
      <c r="G504" t="s">
        <v>44</v>
      </c>
      <c r="H504" t="s">
        <v>45</v>
      </c>
      <c r="I504" t="s">
        <v>60</v>
      </c>
      <c r="J504" t="s">
        <v>1954</v>
      </c>
      <c r="K504" t="s">
        <v>48</v>
      </c>
      <c r="L504" s="3">
        <v>13100765</v>
      </c>
      <c r="M504" s="4">
        <v>121357757</v>
      </c>
      <c r="N504" s="4">
        <v>-108256992</v>
      </c>
      <c r="O504" t="s">
        <v>843</v>
      </c>
      <c r="P504" t="s">
        <v>884</v>
      </c>
      <c r="Q504" t="s">
        <v>51</v>
      </c>
      <c r="R504">
        <v>0</v>
      </c>
      <c r="S504">
        <v>0</v>
      </c>
      <c r="T504">
        <v>3</v>
      </c>
      <c r="U504">
        <v>0</v>
      </c>
      <c r="V504">
        <v>0</v>
      </c>
      <c r="W504">
        <v>0</v>
      </c>
      <c r="X504">
        <v>65</v>
      </c>
      <c r="Y504">
        <v>-287</v>
      </c>
      <c r="Z504" t="s">
        <v>52</v>
      </c>
      <c r="AA504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13100765</v>
      </c>
      <c r="AB504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121357757</v>
      </c>
      <c r="AC504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-108256992</v>
      </c>
      <c r="AD504" s="5">
        <f>VALUE(FIXED((SLEP[[#This Row],[EjecutadoCLP]]/SLEP[[#This Row],[MontoCLP]]),4,TRUE))</f>
        <v>9.2634000000000007</v>
      </c>
      <c r="AE504" s="1">
        <f>IF(SLEP[[#This Row],[Termino]]=0,DATE(1992,10,11),SLEP[[#This Row],[Termino]]-SLEP[[#This Row],[Días de vigencia]])</f>
        <v>33823</v>
      </c>
      <c r="AF504" s="1">
        <f>IF(SLEP[[#This Row],[Días restantes]]&lt;1,DATE(1992,10,11),DATE(2025,8,8)+SLEP[[#This Row],[Días restantes]])</f>
        <v>33888</v>
      </c>
      <c r="AG504">
        <f ca="1">IF(SLEP[[#This Row],[Termino]]=0,0,SLEP[[#This Row],[Termino]]-TODAY())</f>
        <v>-12071</v>
      </c>
      <c r="AH504" s="7" t="str">
        <f ca="1">IF(SLEP[[#This Row],[Dias]]&gt;0,"Vigente","Vencido")</f>
        <v>Vencido</v>
      </c>
      <c r="AI504" t="str">
        <f>_xlfn.XLOOKUP(SLEP[[#This Row],[Source.Name]],Tabla3[Nombre archivo],Tabla3[BASESLEP],"N/A",0,1)</f>
        <v>Barrancas</v>
      </c>
      <c r="AJ504" t="s">
        <v>2630</v>
      </c>
    </row>
    <row r="505" spans="1:36" x14ac:dyDescent="0.3">
      <c r="A505" t="s">
        <v>1948</v>
      </c>
      <c r="B505" t="s">
        <v>2369</v>
      </c>
      <c r="C505" t="s">
        <v>2370</v>
      </c>
      <c r="D505" t="s">
        <v>2371</v>
      </c>
      <c r="E505" t="s">
        <v>2372</v>
      </c>
      <c r="F505" t="s">
        <v>2373</v>
      </c>
      <c r="G505" t="s">
        <v>44</v>
      </c>
      <c r="H505" t="s">
        <v>45</v>
      </c>
      <c r="I505" t="s">
        <v>60</v>
      </c>
      <c r="J505" t="s">
        <v>2064</v>
      </c>
      <c r="K505" t="s">
        <v>48</v>
      </c>
      <c r="L505" s="3">
        <v>1618704</v>
      </c>
      <c r="M505" s="4">
        <v>1618704</v>
      </c>
      <c r="N505" s="4">
        <v>0</v>
      </c>
      <c r="O505" t="s">
        <v>1099</v>
      </c>
      <c r="P505" t="s">
        <v>799</v>
      </c>
      <c r="Q505" t="s">
        <v>51</v>
      </c>
      <c r="R505">
        <v>9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249</v>
      </c>
      <c r="Y505">
        <v>0</v>
      </c>
      <c r="Z505" t="s">
        <v>52</v>
      </c>
      <c r="AA505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1618704</v>
      </c>
      <c r="AB505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1618704</v>
      </c>
      <c r="AC505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0</v>
      </c>
      <c r="AD505" s="5">
        <f>VALUE(FIXED((SLEP[[#This Row],[EjecutadoCLP]]/SLEP[[#This Row],[MontoCLP]]),4,TRUE))</f>
        <v>1</v>
      </c>
      <c r="AE505" s="1">
        <f>IF(SLEP[[#This Row],[Termino]]=0,DATE(1992,10,11),SLEP[[#This Row],[Termino]]-SLEP[[#This Row],[Días de vigencia]])</f>
        <v>33639</v>
      </c>
      <c r="AF505" s="1">
        <f>IF(SLEP[[#This Row],[Días restantes]]&lt;1,DATE(1992,10,11),DATE(2025,8,8)+SLEP[[#This Row],[Días restantes]])</f>
        <v>33888</v>
      </c>
      <c r="AG505">
        <f ca="1">IF(SLEP[[#This Row],[Termino]]=0,0,SLEP[[#This Row],[Termino]]-TODAY())</f>
        <v>-12071</v>
      </c>
      <c r="AH505" s="7" t="str">
        <f ca="1">IF(SLEP[[#This Row],[Dias]]&gt;0,"Vigente","Vencido")</f>
        <v>Vencido</v>
      </c>
      <c r="AI505" t="str">
        <f>_xlfn.XLOOKUP(SLEP[[#This Row],[Source.Name]],Tabla3[Nombre archivo],Tabla3[BASESLEP],"N/A",0,1)</f>
        <v>Barrancas</v>
      </c>
      <c r="AJ505" t="s">
        <v>2636</v>
      </c>
    </row>
    <row r="506" spans="1:36" x14ac:dyDescent="0.3">
      <c r="A506" t="s">
        <v>1948</v>
      </c>
      <c r="B506" t="s">
        <v>2375</v>
      </c>
      <c r="C506" t="s">
        <v>2376</v>
      </c>
      <c r="D506" t="s">
        <v>2377</v>
      </c>
      <c r="E506" t="s">
        <v>2372</v>
      </c>
      <c r="F506" t="s">
        <v>2373</v>
      </c>
      <c r="G506" t="s">
        <v>44</v>
      </c>
      <c r="H506" t="s">
        <v>45</v>
      </c>
      <c r="I506" t="s">
        <v>60</v>
      </c>
      <c r="J506" t="s">
        <v>1954</v>
      </c>
      <c r="K506" t="s">
        <v>48</v>
      </c>
      <c r="L506" s="3">
        <v>1008504</v>
      </c>
      <c r="M506" s="4">
        <v>1008504</v>
      </c>
      <c r="N506" s="4">
        <v>0</v>
      </c>
      <c r="O506" t="s">
        <v>1080</v>
      </c>
      <c r="P506" t="s">
        <v>2166</v>
      </c>
      <c r="Q506" t="s">
        <v>51</v>
      </c>
      <c r="R506">
        <v>4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365</v>
      </c>
      <c r="Y506">
        <v>-1</v>
      </c>
      <c r="Z506" t="s">
        <v>52</v>
      </c>
      <c r="AA506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1008504</v>
      </c>
      <c r="AB506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1008504</v>
      </c>
      <c r="AC506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0</v>
      </c>
      <c r="AD506" s="5">
        <f>VALUE(FIXED((SLEP[[#This Row],[EjecutadoCLP]]/SLEP[[#This Row],[MontoCLP]]),4,TRUE))</f>
        <v>1</v>
      </c>
      <c r="AE506" s="1">
        <f>IF(SLEP[[#This Row],[Termino]]=0,DATE(1992,10,11),SLEP[[#This Row],[Termino]]-SLEP[[#This Row],[Días de vigencia]])</f>
        <v>33523</v>
      </c>
      <c r="AF506" s="1">
        <f>IF(SLEP[[#This Row],[Días restantes]]&lt;1,DATE(1992,10,11),DATE(2025,8,8)+SLEP[[#This Row],[Días restantes]])</f>
        <v>33888</v>
      </c>
      <c r="AG506">
        <f ca="1">IF(SLEP[[#This Row],[Termino]]=0,0,SLEP[[#This Row],[Termino]]-TODAY())</f>
        <v>-12071</v>
      </c>
      <c r="AH506" s="7" t="str">
        <f ca="1">IF(SLEP[[#This Row],[Dias]]&gt;0,"Vigente","Vencido")</f>
        <v>Vencido</v>
      </c>
      <c r="AI506" t="str">
        <f>_xlfn.XLOOKUP(SLEP[[#This Row],[Source.Name]],Tabla3[Nombre archivo],Tabla3[BASESLEP],"N/A",0,1)</f>
        <v>Barrancas</v>
      </c>
      <c r="AJ506" t="s">
        <v>2640</v>
      </c>
    </row>
    <row r="507" spans="1:36" x14ac:dyDescent="0.3">
      <c r="A507" t="s">
        <v>1948</v>
      </c>
      <c r="B507" t="s">
        <v>2379</v>
      </c>
      <c r="C507" t="s">
        <v>2380</v>
      </c>
      <c r="D507" t="s">
        <v>2381</v>
      </c>
      <c r="E507" t="s">
        <v>2372</v>
      </c>
      <c r="F507" t="s">
        <v>2373</v>
      </c>
      <c r="G507" t="s">
        <v>44</v>
      </c>
      <c r="H507" t="s">
        <v>45</v>
      </c>
      <c r="I507" t="s">
        <v>60</v>
      </c>
      <c r="J507" t="s">
        <v>1954</v>
      </c>
      <c r="K507" t="s">
        <v>48</v>
      </c>
      <c r="L507" s="3">
        <v>2367792</v>
      </c>
      <c r="M507" s="4">
        <v>2367792</v>
      </c>
      <c r="N507" s="4">
        <v>0</v>
      </c>
      <c r="O507" t="s">
        <v>1080</v>
      </c>
      <c r="P507" t="s">
        <v>2166</v>
      </c>
      <c r="Q507" t="s">
        <v>51</v>
      </c>
      <c r="R507">
        <v>4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365</v>
      </c>
      <c r="Y507">
        <v>-1</v>
      </c>
      <c r="Z507" t="s">
        <v>52</v>
      </c>
      <c r="AA507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2367792</v>
      </c>
      <c r="AB507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2367792</v>
      </c>
      <c r="AC507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0</v>
      </c>
      <c r="AD507" s="5">
        <f>VALUE(FIXED((SLEP[[#This Row],[EjecutadoCLP]]/SLEP[[#This Row],[MontoCLP]]),4,TRUE))</f>
        <v>1</v>
      </c>
      <c r="AE507" s="1">
        <f>IF(SLEP[[#This Row],[Termino]]=0,DATE(1992,10,11),SLEP[[#This Row],[Termino]]-SLEP[[#This Row],[Días de vigencia]])</f>
        <v>33523</v>
      </c>
      <c r="AF507" s="1">
        <f>IF(SLEP[[#This Row],[Días restantes]]&lt;1,DATE(1992,10,11),DATE(2025,8,8)+SLEP[[#This Row],[Días restantes]])</f>
        <v>33888</v>
      </c>
      <c r="AG507">
        <f ca="1">IF(SLEP[[#This Row],[Termino]]=0,0,SLEP[[#This Row],[Termino]]-TODAY())</f>
        <v>-12071</v>
      </c>
      <c r="AH507" s="7" t="str">
        <f ca="1">IF(SLEP[[#This Row],[Dias]]&gt;0,"Vigente","Vencido")</f>
        <v>Vencido</v>
      </c>
      <c r="AI507" t="str">
        <f>_xlfn.XLOOKUP(SLEP[[#This Row],[Source.Name]],Tabla3[Nombre archivo],Tabla3[BASESLEP],"N/A",0,1)</f>
        <v>Barrancas</v>
      </c>
      <c r="AJ507" t="s">
        <v>2644</v>
      </c>
    </row>
    <row r="508" spans="1:36" x14ac:dyDescent="0.3">
      <c r="A508" t="s">
        <v>1948</v>
      </c>
      <c r="B508" t="s">
        <v>2383</v>
      </c>
      <c r="C508" t="s">
        <v>2384</v>
      </c>
      <c r="D508" t="s">
        <v>2385</v>
      </c>
      <c r="E508" t="s">
        <v>176</v>
      </c>
      <c r="F508" t="s">
        <v>177</v>
      </c>
      <c r="G508" t="s">
        <v>74</v>
      </c>
      <c r="H508" t="s">
        <v>178</v>
      </c>
      <c r="I508" t="s">
        <v>230</v>
      </c>
      <c r="J508" t="s">
        <v>1954</v>
      </c>
      <c r="K508" t="s">
        <v>48</v>
      </c>
      <c r="L508" s="3">
        <v>41944495</v>
      </c>
      <c r="M508" s="4">
        <v>41944495</v>
      </c>
      <c r="N508" s="4">
        <v>0</v>
      </c>
      <c r="O508" t="s">
        <v>1284</v>
      </c>
      <c r="P508" t="s">
        <v>1068</v>
      </c>
      <c r="Q508" t="s">
        <v>51</v>
      </c>
      <c r="R508">
        <v>0</v>
      </c>
      <c r="S508">
        <v>0</v>
      </c>
      <c r="T508">
        <v>1</v>
      </c>
      <c r="U508">
        <v>0</v>
      </c>
      <c r="V508">
        <v>0</v>
      </c>
      <c r="W508">
        <v>0</v>
      </c>
      <c r="X508">
        <v>18</v>
      </c>
      <c r="Y508">
        <v>-412</v>
      </c>
      <c r="Z508" t="s">
        <v>52</v>
      </c>
      <c r="AA508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41944495</v>
      </c>
      <c r="AB508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41944495</v>
      </c>
      <c r="AC508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0</v>
      </c>
      <c r="AD508" s="5">
        <f>VALUE(FIXED((SLEP[[#This Row],[EjecutadoCLP]]/SLEP[[#This Row],[MontoCLP]]),4,TRUE))</f>
        <v>1</v>
      </c>
      <c r="AE508" s="1">
        <f>IF(SLEP[[#This Row],[Termino]]=0,DATE(1992,10,11),SLEP[[#This Row],[Termino]]-SLEP[[#This Row],[Días de vigencia]])</f>
        <v>33870</v>
      </c>
      <c r="AF508" s="1">
        <f>IF(SLEP[[#This Row],[Días restantes]]&lt;1,DATE(1992,10,11),DATE(2025,8,8)+SLEP[[#This Row],[Días restantes]])</f>
        <v>33888</v>
      </c>
      <c r="AG508">
        <f ca="1">IF(SLEP[[#This Row],[Termino]]=0,0,SLEP[[#This Row],[Termino]]-TODAY())</f>
        <v>-12071</v>
      </c>
      <c r="AH508" s="7" t="str">
        <f ca="1">IF(SLEP[[#This Row],[Dias]]&gt;0,"Vigente","Vencido")</f>
        <v>Vencido</v>
      </c>
      <c r="AI508" t="str">
        <f>_xlfn.XLOOKUP(SLEP[[#This Row],[Source.Name]],Tabla3[Nombre archivo],Tabla3[BASESLEP],"N/A",0,1)</f>
        <v>Barrancas</v>
      </c>
      <c r="AJ508" t="s">
        <v>2648</v>
      </c>
    </row>
    <row r="509" spans="1:36" x14ac:dyDescent="0.3">
      <c r="A509" t="s">
        <v>1948</v>
      </c>
      <c r="B509" t="s">
        <v>2387</v>
      </c>
      <c r="C509" t="s">
        <v>2388</v>
      </c>
      <c r="D509" t="s">
        <v>2389</v>
      </c>
      <c r="E509" t="s">
        <v>176</v>
      </c>
      <c r="F509" t="s">
        <v>177</v>
      </c>
      <c r="G509" t="s">
        <v>74</v>
      </c>
      <c r="H509" t="s">
        <v>178</v>
      </c>
      <c r="I509" t="s">
        <v>230</v>
      </c>
      <c r="J509" t="s">
        <v>1954</v>
      </c>
      <c r="K509" t="s">
        <v>48</v>
      </c>
      <c r="L509" s="3">
        <v>43648098</v>
      </c>
      <c r="M509" s="4">
        <v>43648098</v>
      </c>
      <c r="N509" s="4">
        <v>0</v>
      </c>
      <c r="O509" t="s">
        <v>1638</v>
      </c>
      <c r="P509" t="s">
        <v>1068</v>
      </c>
      <c r="Q509" t="s">
        <v>51</v>
      </c>
      <c r="R509">
        <v>0</v>
      </c>
      <c r="S509">
        <v>0</v>
      </c>
      <c r="T509">
        <v>1</v>
      </c>
      <c r="U509">
        <v>0</v>
      </c>
      <c r="V509">
        <v>0</v>
      </c>
      <c r="W509">
        <v>0</v>
      </c>
      <c r="X509">
        <v>25</v>
      </c>
      <c r="Y509">
        <v>-412</v>
      </c>
      <c r="Z509" t="s">
        <v>52</v>
      </c>
      <c r="AA509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43648098</v>
      </c>
      <c r="AB509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43648098</v>
      </c>
      <c r="AC509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0</v>
      </c>
      <c r="AD509" s="5">
        <f>VALUE(FIXED((SLEP[[#This Row],[EjecutadoCLP]]/SLEP[[#This Row],[MontoCLP]]),4,TRUE))</f>
        <v>1</v>
      </c>
      <c r="AE509" s="1">
        <f>IF(SLEP[[#This Row],[Termino]]=0,DATE(1992,10,11),SLEP[[#This Row],[Termino]]-SLEP[[#This Row],[Días de vigencia]])</f>
        <v>33863</v>
      </c>
      <c r="AF509" s="1">
        <f>IF(SLEP[[#This Row],[Días restantes]]&lt;1,DATE(1992,10,11),DATE(2025,8,8)+SLEP[[#This Row],[Días restantes]])</f>
        <v>33888</v>
      </c>
      <c r="AG509">
        <f ca="1">IF(SLEP[[#This Row],[Termino]]=0,0,SLEP[[#This Row],[Termino]]-TODAY())</f>
        <v>-12071</v>
      </c>
      <c r="AH509" s="7" t="str">
        <f ca="1">IF(SLEP[[#This Row],[Dias]]&gt;0,"Vigente","Vencido")</f>
        <v>Vencido</v>
      </c>
      <c r="AI509" t="str">
        <f>_xlfn.XLOOKUP(SLEP[[#This Row],[Source.Name]],Tabla3[Nombre archivo],Tabla3[BASESLEP],"N/A",0,1)</f>
        <v>Barrancas</v>
      </c>
      <c r="AJ509" t="s">
        <v>2654</v>
      </c>
    </row>
    <row r="510" spans="1:36" x14ac:dyDescent="0.3">
      <c r="A510" t="s">
        <v>1948</v>
      </c>
      <c r="B510" t="s">
        <v>2391</v>
      </c>
      <c r="C510" t="s">
        <v>2392</v>
      </c>
      <c r="D510" t="s">
        <v>2393</v>
      </c>
      <c r="E510" t="s">
        <v>176</v>
      </c>
      <c r="F510" t="s">
        <v>177</v>
      </c>
      <c r="G510" t="s">
        <v>74</v>
      </c>
      <c r="H510" t="s">
        <v>178</v>
      </c>
      <c r="I510" t="s">
        <v>230</v>
      </c>
      <c r="J510" t="s">
        <v>1954</v>
      </c>
      <c r="K510" t="s">
        <v>48</v>
      </c>
      <c r="L510" s="3">
        <v>63061879</v>
      </c>
      <c r="M510" s="4">
        <v>63061879</v>
      </c>
      <c r="N510" s="4">
        <v>0</v>
      </c>
      <c r="O510" t="s">
        <v>1006</v>
      </c>
      <c r="P510" t="s">
        <v>1068</v>
      </c>
      <c r="Q510" t="s">
        <v>51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37</v>
      </c>
      <c r="Y510">
        <v>-411</v>
      </c>
      <c r="Z510" t="s">
        <v>52</v>
      </c>
      <c r="AA510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63061879</v>
      </c>
      <c r="AB510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63061879</v>
      </c>
      <c r="AC510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0</v>
      </c>
      <c r="AD510" s="5">
        <f>VALUE(FIXED((SLEP[[#This Row],[EjecutadoCLP]]/SLEP[[#This Row],[MontoCLP]]),4,TRUE))</f>
        <v>1</v>
      </c>
      <c r="AE510" s="1">
        <f>IF(SLEP[[#This Row],[Termino]]=0,DATE(1992,10,11),SLEP[[#This Row],[Termino]]-SLEP[[#This Row],[Días de vigencia]])</f>
        <v>33851</v>
      </c>
      <c r="AF510" s="1">
        <f>IF(SLEP[[#This Row],[Días restantes]]&lt;1,DATE(1992,10,11),DATE(2025,8,8)+SLEP[[#This Row],[Días restantes]])</f>
        <v>33888</v>
      </c>
      <c r="AG510">
        <f ca="1">IF(SLEP[[#This Row],[Termino]]=0,0,SLEP[[#This Row],[Termino]]-TODAY())</f>
        <v>-12071</v>
      </c>
      <c r="AH510" s="7" t="str">
        <f ca="1">IF(SLEP[[#This Row],[Dias]]&gt;0,"Vigente","Vencido")</f>
        <v>Vencido</v>
      </c>
      <c r="AI510" t="str">
        <f>_xlfn.XLOOKUP(SLEP[[#This Row],[Source.Name]],Tabla3[Nombre archivo],Tabla3[BASESLEP],"N/A",0,1)</f>
        <v>Barrancas</v>
      </c>
      <c r="AJ510" t="s">
        <v>2660</v>
      </c>
    </row>
    <row r="511" spans="1:36" x14ac:dyDescent="0.3">
      <c r="A511" t="s">
        <v>1948</v>
      </c>
      <c r="B511" t="s">
        <v>2395</v>
      </c>
      <c r="C511" t="s">
        <v>2396</v>
      </c>
      <c r="D511" t="s">
        <v>2397</v>
      </c>
      <c r="E511" t="s">
        <v>2398</v>
      </c>
      <c r="F511" t="s">
        <v>2399</v>
      </c>
      <c r="G511" t="s">
        <v>74</v>
      </c>
      <c r="H511" t="s">
        <v>178</v>
      </c>
      <c r="I511" t="s">
        <v>533</v>
      </c>
      <c r="J511" t="s">
        <v>1954</v>
      </c>
      <c r="K511" t="s">
        <v>48</v>
      </c>
      <c r="L511" s="3">
        <v>138661088</v>
      </c>
      <c r="M511" s="4">
        <v>134926258</v>
      </c>
      <c r="N511" s="4">
        <v>3734830</v>
      </c>
      <c r="O511" t="s">
        <v>1509</v>
      </c>
      <c r="P511" t="s">
        <v>884</v>
      </c>
      <c r="Q511" t="s">
        <v>51</v>
      </c>
      <c r="R511">
        <v>2</v>
      </c>
      <c r="S511">
        <v>0</v>
      </c>
      <c r="T511">
        <v>1</v>
      </c>
      <c r="U511">
        <v>0</v>
      </c>
      <c r="V511">
        <v>0</v>
      </c>
      <c r="W511">
        <v>0</v>
      </c>
      <c r="X511">
        <v>61</v>
      </c>
      <c r="Y511">
        <v>-398</v>
      </c>
      <c r="Z511" t="s">
        <v>52</v>
      </c>
      <c r="AA511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138661088</v>
      </c>
      <c r="AB511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134926258</v>
      </c>
      <c r="AC511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3734830</v>
      </c>
      <c r="AD511" s="5">
        <f>VALUE(FIXED((SLEP[[#This Row],[EjecutadoCLP]]/SLEP[[#This Row],[MontoCLP]]),4,TRUE))</f>
        <v>0.97309999999999997</v>
      </c>
      <c r="AE511" s="1">
        <f>IF(SLEP[[#This Row],[Termino]]=0,DATE(1992,10,11),SLEP[[#This Row],[Termino]]-SLEP[[#This Row],[Días de vigencia]])</f>
        <v>33827</v>
      </c>
      <c r="AF511" s="1">
        <f>IF(SLEP[[#This Row],[Días restantes]]&lt;1,DATE(1992,10,11),DATE(2025,8,8)+SLEP[[#This Row],[Días restantes]])</f>
        <v>33888</v>
      </c>
      <c r="AG511">
        <f ca="1">IF(SLEP[[#This Row],[Termino]]=0,0,SLEP[[#This Row],[Termino]]-TODAY())</f>
        <v>-12071</v>
      </c>
      <c r="AH511" s="7" t="str">
        <f ca="1">IF(SLEP[[#This Row],[Dias]]&gt;0,"Vigente","Vencido")</f>
        <v>Vencido</v>
      </c>
      <c r="AI511" t="str">
        <f>_xlfn.XLOOKUP(SLEP[[#This Row],[Source.Name]],Tabla3[Nombre archivo],Tabla3[BASESLEP],"N/A",0,1)</f>
        <v>Barrancas</v>
      </c>
      <c r="AJ511" t="s">
        <v>2665</v>
      </c>
    </row>
    <row r="512" spans="1:36" x14ac:dyDescent="0.3">
      <c r="A512" t="s">
        <v>1948</v>
      </c>
      <c r="B512" t="s">
        <v>2401</v>
      </c>
      <c r="C512" t="s">
        <v>2402</v>
      </c>
      <c r="D512" t="s">
        <v>2403</v>
      </c>
      <c r="E512" t="s">
        <v>2404</v>
      </c>
      <c r="F512" t="s">
        <v>2405</v>
      </c>
      <c r="G512" t="s">
        <v>44</v>
      </c>
      <c r="H512" t="s">
        <v>45</v>
      </c>
      <c r="I512" t="s">
        <v>60</v>
      </c>
      <c r="J512" t="s">
        <v>1954</v>
      </c>
      <c r="K512" t="s">
        <v>48</v>
      </c>
      <c r="L512" s="3">
        <v>781732787</v>
      </c>
      <c r="M512" s="4">
        <v>781732787</v>
      </c>
      <c r="N512" s="4">
        <v>0</v>
      </c>
      <c r="O512" t="s">
        <v>1141</v>
      </c>
      <c r="P512" t="s">
        <v>831</v>
      </c>
      <c r="Q512" t="s">
        <v>51</v>
      </c>
      <c r="R512">
        <v>0</v>
      </c>
      <c r="S512">
        <v>0</v>
      </c>
      <c r="T512">
        <v>1</v>
      </c>
      <c r="U512">
        <v>0</v>
      </c>
      <c r="V512">
        <v>0</v>
      </c>
      <c r="W512">
        <v>0</v>
      </c>
      <c r="X512">
        <v>180</v>
      </c>
      <c r="Y512">
        <v>-291</v>
      </c>
      <c r="Z512" t="s">
        <v>52</v>
      </c>
      <c r="AA512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781732787</v>
      </c>
      <c r="AB512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781732787</v>
      </c>
      <c r="AC512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0</v>
      </c>
      <c r="AD512" s="5">
        <f>VALUE(FIXED((SLEP[[#This Row],[EjecutadoCLP]]/SLEP[[#This Row],[MontoCLP]]),4,TRUE))</f>
        <v>1</v>
      </c>
      <c r="AE512" s="1">
        <f>IF(SLEP[[#This Row],[Termino]]=0,DATE(1992,10,11),SLEP[[#This Row],[Termino]]-SLEP[[#This Row],[Días de vigencia]])</f>
        <v>33708</v>
      </c>
      <c r="AF512" s="1">
        <f>IF(SLEP[[#This Row],[Días restantes]]&lt;1,DATE(1992,10,11),DATE(2025,8,8)+SLEP[[#This Row],[Días restantes]])</f>
        <v>33888</v>
      </c>
      <c r="AG512">
        <f ca="1">IF(SLEP[[#This Row],[Termino]]=0,0,SLEP[[#This Row],[Termino]]-TODAY())</f>
        <v>-12071</v>
      </c>
      <c r="AH512" s="7" t="str">
        <f ca="1">IF(SLEP[[#This Row],[Dias]]&gt;0,"Vigente","Vencido")</f>
        <v>Vencido</v>
      </c>
      <c r="AI512" t="str">
        <f>_xlfn.XLOOKUP(SLEP[[#This Row],[Source.Name]],Tabla3[Nombre archivo],Tabla3[BASESLEP],"N/A",0,1)</f>
        <v>Barrancas</v>
      </c>
      <c r="AJ512" t="s">
        <v>2669</v>
      </c>
    </row>
    <row r="513" spans="1:36" x14ac:dyDescent="0.3">
      <c r="A513" t="s">
        <v>1948</v>
      </c>
      <c r="B513" t="s">
        <v>2407</v>
      </c>
      <c r="C513" t="s">
        <v>2408</v>
      </c>
      <c r="D513" t="s">
        <v>2409</v>
      </c>
      <c r="E513" t="s">
        <v>2410</v>
      </c>
      <c r="F513" t="s">
        <v>2411</v>
      </c>
      <c r="G513" t="s">
        <v>74</v>
      </c>
      <c r="H513" t="s">
        <v>45</v>
      </c>
      <c r="I513" t="s">
        <v>60</v>
      </c>
      <c r="J513" t="s">
        <v>1954</v>
      </c>
      <c r="K513" t="s">
        <v>48</v>
      </c>
      <c r="L513" s="3">
        <v>62225219</v>
      </c>
      <c r="M513" s="4">
        <v>73430259</v>
      </c>
      <c r="N513" s="4">
        <v>-11205040</v>
      </c>
      <c r="O513" t="s">
        <v>1519</v>
      </c>
      <c r="P513" t="s">
        <v>877</v>
      </c>
      <c r="Q513" t="s">
        <v>51</v>
      </c>
      <c r="R513">
        <v>0</v>
      </c>
      <c r="S513">
        <v>0</v>
      </c>
      <c r="T513">
        <v>1</v>
      </c>
      <c r="U513">
        <v>0</v>
      </c>
      <c r="V513">
        <v>0</v>
      </c>
      <c r="W513">
        <v>0</v>
      </c>
      <c r="X513">
        <v>75</v>
      </c>
      <c r="Y513">
        <v>-394</v>
      </c>
      <c r="Z513" t="s">
        <v>52</v>
      </c>
      <c r="AA513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62225219</v>
      </c>
      <c r="AB513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73430259</v>
      </c>
      <c r="AC513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-11205040</v>
      </c>
      <c r="AD513" s="5">
        <f>VALUE(FIXED((SLEP[[#This Row],[EjecutadoCLP]]/SLEP[[#This Row],[MontoCLP]]),4,TRUE))</f>
        <v>1.1800999999999999</v>
      </c>
      <c r="AE513" s="1">
        <f>IF(SLEP[[#This Row],[Termino]]=0,DATE(1992,10,11),SLEP[[#This Row],[Termino]]-SLEP[[#This Row],[Días de vigencia]])</f>
        <v>33813</v>
      </c>
      <c r="AF513" s="1">
        <f>IF(SLEP[[#This Row],[Días restantes]]&lt;1,DATE(1992,10,11),DATE(2025,8,8)+SLEP[[#This Row],[Días restantes]])</f>
        <v>33888</v>
      </c>
      <c r="AG513">
        <f ca="1">IF(SLEP[[#This Row],[Termino]]=0,0,SLEP[[#This Row],[Termino]]-TODAY())</f>
        <v>-12071</v>
      </c>
      <c r="AH513" s="7" t="str">
        <f ca="1">IF(SLEP[[#This Row],[Dias]]&gt;0,"Vigente","Vencido")</f>
        <v>Vencido</v>
      </c>
      <c r="AI513" t="str">
        <f>_xlfn.XLOOKUP(SLEP[[#This Row],[Source.Name]],Tabla3[Nombre archivo],Tabla3[BASESLEP],"N/A",0,1)</f>
        <v>Barrancas</v>
      </c>
      <c r="AJ513" t="s">
        <v>2674</v>
      </c>
    </row>
    <row r="514" spans="1:36" x14ac:dyDescent="0.3">
      <c r="A514" t="s">
        <v>1948</v>
      </c>
      <c r="B514" t="s">
        <v>2413</v>
      </c>
      <c r="C514" t="s">
        <v>2414</v>
      </c>
      <c r="D514" t="s">
        <v>2415</v>
      </c>
      <c r="E514" t="s">
        <v>2301</v>
      </c>
      <c r="F514" t="s">
        <v>2302</v>
      </c>
      <c r="G514" t="s">
        <v>44</v>
      </c>
      <c r="H514" t="s">
        <v>45</v>
      </c>
      <c r="I514" t="s">
        <v>60</v>
      </c>
      <c r="J514" t="s">
        <v>1954</v>
      </c>
      <c r="K514" t="s">
        <v>48</v>
      </c>
      <c r="L514" s="3">
        <v>70151497</v>
      </c>
      <c r="M514" s="4">
        <v>83480281</v>
      </c>
      <c r="N514" s="4">
        <v>-13328784</v>
      </c>
      <c r="O514" t="s">
        <v>1080</v>
      </c>
      <c r="P514" t="s">
        <v>751</v>
      </c>
      <c r="Q514" t="s">
        <v>51</v>
      </c>
      <c r="R514">
        <v>0</v>
      </c>
      <c r="S514">
        <v>0</v>
      </c>
      <c r="T514">
        <v>1</v>
      </c>
      <c r="U514">
        <v>0</v>
      </c>
      <c r="V514">
        <v>0</v>
      </c>
      <c r="W514">
        <v>0</v>
      </c>
      <c r="X514">
        <v>85</v>
      </c>
      <c r="Y514">
        <v>-399</v>
      </c>
      <c r="Z514" t="s">
        <v>52</v>
      </c>
      <c r="AA514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70151497</v>
      </c>
      <c r="AB514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83480281</v>
      </c>
      <c r="AC514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-13328784</v>
      </c>
      <c r="AD514" s="5">
        <f>VALUE(FIXED((SLEP[[#This Row],[EjecutadoCLP]]/SLEP[[#This Row],[MontoCLP]]),4,TRUE))</f>
        <v>1.19</v>
      </c>
      <c r="AE514" s="1">
        <f>IF(SLEP[[#This Row],[Termino]]=0,DATE(1992,10,11),SLEP[[#This Row],[Termino]]-SLEP[[#This Row],[Días de vigencia]])</f>
        <v>33803</v>
      </c>
      <c r="AF514" s="1">
        <f>IF(SLEP[[#This Row],[Días restantes]]&lt;1,DATE(1992,10,11),DATE(2025,8,8)+SLEP[[#This Row],[Días restantes]])</f>
        <v>33888</v>
      </c>
      <c r="AG514">
        <f ca="1">IF(SLEP[[#This Row],[Termino]]=0,0,SLEP[[#This Row],[Termino]]-TODAY())</f>
        <v>-12071</v>
      </c>
      <c r="AH514" s="7" t="str">
        <f ca="1">IF(SLEP[[#This Row],[Dias]]&gt;0,"Vigente","Vencido")</f>
        <v>Vencido</v>
      </c>
      <c r="AI514" t="str">
        <f>_xlfn.XLOOKUP(SLEP[[#This Row],[Source.Name]],Tabla3[Nombre archivo],Tabla3[BASESLEP],"N/A",0,1)</f>
        <v>Barrancas</v>
      </c>
      <c r="AJ514" t="s">
        <v>2678</v>
      </c>
    </row>
    <row r="515" spans="1:36" x14ac:dyDescent="0.3">
      <c r="A515" t="s">
        <v>1948</v>
      </c>
      <c r="B515" t="s">
        <v>2423</v>
      </c>
      <c r="C515" t="s">
        <v>2424</v>
      </c>
      <c r="D515" t="s">
        <v>2425</v>
      </c>
      <c r="E515" t="s">
        <v>2426</v>
      </c>
      <c r="F515" t="s">
        <v>2427</v>
      </c>
      <c r="G515" t="s">
        <v>74</v>
      </c>
      <c r="H515" t="s">
        <v>178</v>
      </c>
      <c r="I515" t="s">
        <v>484</v>
      </c>
      <c r="J515" t="s">
        <v>1954</v>
      </c>
      <c r="K515" t="s">
        <v>48</v>
      </c>
      <c r="L515" s="3">
        <v>79198479</v>
      </c>
      <c r="M515" s="4">
        <v>79198479</v>
      </c>
      <c r="N515" s="4">
        <v>0</v>
      </c>
      <c r="O515" t="s">
        <v>1080</v>
      </c>
      <c r="P515" t="s">
        <v>1019</v>
      </c>
      <c r="Q515" t="s">
        <v>51</v>
      </c>
      <c r="R515">
        <v>0</v>
      </c>
      <c r="S515">
        <v>0</v>
      </c>
      <c r="T515">
        <v>1</v>
      </c>
      <c r="U515">
        <v>0</v>
      </c>
      <c r="V515">
        <v>0</v>
      </c>
      <c r="W515">
        <v>0</v>
      </c>
      <c r="X515">
        <v>1</v>
      </c>
      <c r="Y515">
        <v>-482</v>
      </c>
      <c r="Z515" t="s">
        <v>52</v>
      </c>
      <c r="AA515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79198479</v>
      </c>
      <c r="AB515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79198479</v>
      </c>
      <c r="AC515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0</v>
      </c>
      <c r="AD515" s="5">
        <f>VALUE(FIXED((SLEP[[#This Row],[EjecutadoCLP]]/SLEP[[#This Row],[MontoCLP]]),4,TRUE))</f>
        <v>1</v>
      </c>
      <c r="AE515" s="1">
        <f>IF(SLEP[[#This Row],[Termino]]=0,DATE(1992,10,11),SLEP[[#This Row],[Termino]]-SLEP[[#This Row],[Días de vigencia]])</f>
        <v>33887</v>
      </c>
      <c r="AF515" s="1">
        <f>IF(SLEP[[#This Row],[Días restantes]]&lt;1,DATE(1992,10,11),DATE(2025,8,8)+SLEP[[#This Row],[Días restantes]])</f>
        <v>33888</v>
      </c>
      <c r="AG515">
        <f ca="1">IF(SLEP[[#This Row],[Termino]]=0,0,SLEP[[#This Row],[Termino]]-TODAY())</f>
        <v>-12071</v>
      </c>
      <c r="AH515" s="7" t="str">
        <f ca="1">IF(SLEP[[#This Row],[Dias]]&gt;0,"Vigente","Vencido")</f>
        <v>Vencido</v>
      </c>
      <c r="AI515" t="str">
        <f>_xlfn.XLOOKUP(SLEP[[#This Row],[Source.Name]],Tabla3[Nombre archivo],Tabla3[BASESLEP],"N/A",0,1)</f>
        <v>Barrancas</v>
      </c>
      <c r="AJ515" t="s">
        <v>2683</v>
      </c>
    </row>
    <row r="516" spans="1:36" x14ac:dyDescent="0.3">
      <c r="A516" t="s">
        <v>1948</v>
      </c>
      <c r="B516" t="s">
        <v>2417</v>
      </c>
      <c r="C516" t="s">
        <v>2418</v>
      </c>
      <c r="D516" t="s">
        <v>2419</v>
      </c>
      <c r="E516" t="s">
        <v>2420</v>
      </c>
      <c r="F516" t="s">
        <v>2421</v>
      </c>
      <c r="G516" t="s">
        <v>44</v>
      </c>
      <c r="H516" t="s">
        <v>45</v>
      </c>
      <c r="I516" t="s">
        <v>60</v>
      </c>
      <c r="J516" t="s">
        <v>1954</v>
      </c>
      <c r="K516" t="s">
        <v>48</v>
      </c>
      <c r="L516" s="3">
        <v>215914890</v>
      </c>
      <c r="M516" s="4">
        <v>280689357</v>
      </c>
      <c r="N516" s="4">
        <v>-64774467</v>
      </c>
      <c r="O516" t="s">
        <v>1080</v>
      </c>
      <c r="P516" t="s">
        <v>1068</v>
      </c>
      <c r="Q516" t="s">
        <v>51</v>
      </c>
      <c r="R516">
        <v>0</v>
      </c>
      <c r="S516">
        <v>0</v>
      </c>
      <c r="T516">
        <v>1</v>
      </c>
      <c r="U516">
        <v>0</v>
      </c>
      <c r="V516">
        <v>0</v>
      </c>
      <c r="W516">
        <v>0</v>
      </c>
      <c r="X516">
        <v>73</v>
      </c>
      <c r="Y516">
        <v>-410</v>
      </c>
      <c r="Z516" t="s">
        <v>52</v>
      </c>
      <c r="AA516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215914890</v>
      </c>
      <c r="AB516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280689357</v>
      </c>
      <c r="AC516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-64774467</v>
      </c>
      <c r="AD516" s="5">
        <f>VALUE(FIXED((SLEP[[#This Row],[EjecutadoCLP]]/SLEP[[#This Row],[MontoCLP]]),4,TRUE))</f>
        <v>1.3</v>
      </c>
      <c r="AE516" s="1">
        <f>IF(SLEP[[#This Row],[Termino]]=0,DATE(1992,10,11),SLEP[[#This Row],[Termino]]-SLEP[[#This Row],[Días de vigencia]])</f>
        <v>33815</v>
      </c>
      <c r="AF516" s="1">
        <f>IF(SLEP[[#This Row],[Días restantes]]&lt;1,DATE(1992,10,11),DATE(2025,8,8)+SLEP[[#This Row],[Días restantes]])</f>
        <v>33888</v>
      </c>
      <c r="AG516">
        <f ca="1">IF(SLEP[[#This Row],[Termino]]=0,0,SLEP[[#This Row],[Termino]]-TODAY())</f>
        <v>-12071</v>
      </c>
      <c r="AH516" s="7" t="str">
        <f ca="1">IF(SLEP[[#This Row],[Dias]]&gt;0,"Vigente","Vencido")</f>
        <v>Vencido</v>
      </c>
      <c r="AI516" t="str">
        <f>_xlfn.XLOOKUP(SLEP[[#This Row],[Source.Name]],Tabla3[Nombre archivo],Tabla3[BASESLEP],"N/A",0,1)</f>
        <v>Barrancas</v>
      </c>
      <c r="AJ516" t="s">
        <v>2690</v>
      </c>
    </row>
    <row r="517" spans="1:36" x14ac:dyDescent="0.3">
      <c r="A517" t="s">
        <v>1948</v>
      </c>
      <c r="B517" t="s">
        <v>2429</v>
      </c>
      <c r="C517" t="s">
        <v>2430</v>
      </c>
      <c r="D517" t="s">
        <v>2431</v>
      </c>
      <c r="E517" t="s">
        <v>2432</v>
      </c>
      <c r="F517" t="s">
        <v>2433</v>
      </c>
      <c r="G517" t="s">
        <v>44</v>
      </c>
      <c r="H517" t="s">
        <v>178</v>
      </c>
      <c r="I517" t="s">
        <v>207</v>
      </c>
      <c r="J517" t="s">
        <v>1954</v>
      </c>
      <c r="K517" t="s">
        <v>48</v>
      </c>
      <c r="L517" s="3">
        <v>200000000</v>
      </c>
      <c r="M517" s="4">
        <v>168848033</v>
      </c>
      <c r="N517" s="4">
        <v>31151967</v>
      </c>
      <c r="O517" t="s">
        <v>1086</v>
      </c>
      <c r="P517" t="s">
        <v>907</v>
      </c>
      <c r="Q517" t="s">
        <v>51</v>
      </c>
      <c r="R517">
        <v>2</v>
      </c>
      <c r="S517">
        <v>0</v>
      </c>
      <c r="T517">
        <v>1</v>
      </c>
      <c r="U517">
        <v>0</v>
      </c>
      <c r="V517">
        <v>0</v>
      </c>
      <c r="W517">
        <v>0</v>
      </c>
      <c r="X517">
        <v>396</v>
      </c>
      <c r="Y517">
        <v>-1</v>
      </c>
      <c r="Z517" t="s">
        <v>52</v>
      </c>
      <c r="AA517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200000000</v>
      </c>
      <c r="AB517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168848033</v>
      </c>
      <c r="AC517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31151967</v>
      </c>
      <c r="AD517" s="5">
        <f>VALUE(FIXED((SLEP[[#This Row],[EjecutadoCLP]]/SLEP[[#This Row],[MontoCLP]]),4,TRUE))</f>
        <v>0.84419999999999995</v>
      </c>
      <c r="AE517" s="1">
        <f>IF(SLEP[[#This Row],[Termino]]=0,DATE(1992,10,11),SLEP[[#This Row],[Termino]]-SLEP[[#This Row],[Días de vigencia]])</f>
        <v>33492</v>
      </c>
      <c r="AF517" s="1">
        <f>IF(SLEP[[#This Row],[Días restantes]]&lt;1,DATE(1992,10,11),DATE(2025,8,8)+SLEP[[#This Row],[Días restantes]])</f>
        <v>33888</v>
      </c>
      <c r="AG517">
        <f ca="1">IF(SLEP[[#This Row],[Termino]]=0,0,SLEP[[#This Row],[Termino]]-TODAY())</f>
        <v>-12071</v>
      </c>
      <c r="AH517" s="7" t="str">
        <f ca="1">IF(SLEP[[#This Row],[Dias]]&gt;0,"Vigente","Vencido")</f>
        <v>Vencido</v>
      </c>
      <c r="AI517" t="str">
        <f>_xlfn.XLOOKUP(SLEP[[#This Row],[Source.Name]],Tabla3[Nombre archivo],Tabla3[BASESLEP],"N/A",0,1)</f>
        <v>Barrancas</v>
      </c>
      <c r="AJ517" t="s">
        <v>2697</v>
      </c>
    </row>
    <row r="518" spans="1:36" x14ac:dyDescent="0.3">
      <c r="A518" t="s">
        <v>1948</v>
      </c>
      <c r="B518" t="s">
        <v>2435</v>
      </c>
      <c r="C518" t="s">
        <v>2436</v>
      </c>
      <c r="D518" t="s">
        <v>2437</v>
      </c>
      <c r="E518" t="s">
        <v>2438</v>
      </c>
      <c r="F518" t="s">
        <v>2439</v>
      </c>
      <c r="G518" t="s">
        <v>44</v>
      </c>
      <c r="H518" t="s">
        <v>45</v>
      </c>
      <c r="I518" t="s">
        <v>60</v>
      </c>
      <c r="J518" t="s">
        <v>1954</v>
      </c>
      <c r="K518" t="s">
        <v>48</v>
      </c>
      <c r="L518" s="3">
        <v>83148365</v>
      </c>
      <c r="M518" s="4">
        <v>84144986</v>
      </c>
      <c r="N518" s="4">
        <v>-996621</v>
      </c>
      <c r="O518" t="s">
        <v>1099</v>
      </c>
      <c r="P518" t="s">
        <v>1638</v>
      </c>
      <c r="Q518" t="s">
        <v>51</v>
      </c>
      <c r="R518">
        <v>0</v>
      </c>
      <c r="S518">
        <v>0</v>
      </c>
      <c r="T518">
        <v>1</v>
      </c>
      <c r="U518">
        <v>0</v>
      </c>
      <c r="V518">
        <v>0</v>
      </c>
      <c r="W518">
        <v>0</v>
      </c>
      <c r="X518">
        <v>75</v>
      </c>
      <c r="Y518">
        <v>-421</v>
      </c>
      <c r="Z518" t="s">
        <v>52</v>
      </c>
      <c r="AA518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83148365</v>
      </c>
      <c r="AB518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84144986</v>
      </c>
      <c r="AC518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-996621</v>
      </c>
      <c r="AD518" s="5">
        <f>VALUE(FIXED((SLEP[[#This Row],[EjecutadoCLP]]/SLEP[[#This Row],[MontoCLP]]),4,TRUE))</f>
        <v>1.012</v>
      </c>
      <c r="AE518" s="1">
        <f>IF(SLEP[[#This Row],[Termino]]=0,DATE(1992,10,11),SLEP[[#This Row],[Termino]]-SLEP[[#This Row],[Días de vigencia]])</f>
        <v>33813</v>
      </c>
      <c r="AF518" s="1">
        <f>IF(SLEP[[#This Row],[Días restantes]]&lt;1,DATE(1992,10,11),DATE(2025,8,8)+SLEP[[#This Row],[Días restantes]])</f>
        <v>33888</v>
      </c>
      <c r="AG518">
        <f ca="1">IF(SLEP[[#This Row],[Termino]]=0,0,SLEP[[#This Row],[Termino]]-TODAY())</f>
        <v>-12071</v>
      </c>
      <c r="AH518" s="7" t="str">
        <f ca="1">IF(SLEP[[#This Row],[Dias]]&gt;0,"Vigente","Vencido")</f>
        <v>Vencido</v>
      </c>
      <c r="AI518" t="str">
        <f>_xlfn.XLOOKUP(SLEP[[#This Row],[Source.Name]],Tabla3[Nombre archivo],Tabla3[BASESLEP],"N/A",0,1)</f>
        <v>Barrancas</v>
      </c>
      <c r="AJ518" t="s">
        <v>2702</v>
      </c>
    </row>
    <row r="519" spans="1:36" x14ac:dyDescent="0.3">
      <c r="A519" t="s">
        <v>1948</v>
      </c>
      <c r="B519" t="s">
        <v>2441</v>
      </c>
      <c r="C519" t="s">
        <v>2442</v>
      </c>
      <c r="D519" t="s">
        <v>2443</v>
      </c>
      <c r="E519" t="s">
        <v>2099</v>
      </c>
      <c r="F519" t="s">
        <v>2100</v>
      </c>
      <c r="G519" t="s">
        <v>44</v>
      </c>
      <c r="H519" t="s">
        <v>45</v>
      </c>
      <c r="I519" t="s">
        <v>60</v>
      </c>
      <c r="J519" t="s">
        <v>1954</v>
      </c>
      <c r="K519" t="s">
        <v>48</v>
      </c>
      <c r="L519" s="3">
        <v>288545574</v>
      </c>
      <c r="M519" s="4">
        <v>311846740</v>
      </c>
      <c r="N519" s="4">
        <v>-23301166</v>
      </c>
      <c r="O519" t="s">
        <v>1019</v>
      </c>
      <c r="P519" t="s">
        <v>1514</v>
      </c>
      <c r="Q519" t="s">
        <v>51</v>
      </c>
      <c r="R519">
        <v>0</v>
      </c>
      <c r="S519">
        <v>0</v>
      </c>
      <c r="T519">
        <v>1</v>
      </c>
      <c r="U519">
        <v>0</v>
      </c>
      <c r="V519">
        <v>0</v>
      </c>
      <c r="W519">
        <v>0</v>
      </c>
      <c r="X519">
        <v>140</v>
      </c>
      <c r="Y519">
        <v>-372</v>
      </c>
      <c r="Z519" t="s">
        <v>52</v>
      </c>
      <c r="AA519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288545574</v>
      </c>
      <c r="AB519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311846740</v>
      </c>
      <c r="AC519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-23301166</v>
      </c>
      <c r="AD519" s="5">
        <f>VALUE(FIXED((SLEP[[#This Row],[EjecutadoCLP]]/SLEP[[#This Row],[MontoCLP]]),4,TRUE))</f>
        <v>1.0808</v>
      </c>
      <c r="AE519" s="1">
        <f>IF(SLEP[[#This Row],[Termino]]=0,DATE(1992,10,11),SLEP[[#This Row],[Termino]]-SLEP[[#This Row],[Días de vigencia]])</f>
        <v>33748</v>
      </c>
      <c r="AF519" s="1">
        <f>IF(SLEP[[#This Row],[Días restantes]]&lt;1,DATE(1992,10,11),DATE(2025,8,8)+SLEP[[#This Row],[Días restantes]])</f>
        <v>33888</v>
      </c>
      <c r="AG519">
        <f ca="1">IF(SLEP[[#This Row],[Termino]]=0,0,SLEP[[#This Row],[Termino]]-TODAY())</f>
        <v>-12071</v>
      </c>
      <c r="AH519" s="7" t="str">
        <f ca="1">IF(SLEP[[#This Row],[Dias]]&gt;0,"Vigente","Vencido")</f>
        <v>Vencido</v>
      </c>
      <c r="AI519" t="str">
        <f>_xlfn.XLOOKUP(SLEP[[#This Row],[Source.Name]],Tabla3[Nombre archivo],Tabla3[BASESLEP],"N/A",0,1)</f>
        <v>Barrancas</v>
      </c>
      <c r="AJ519" t="s">
        <v>2711</v>
      </c>
    </row>
    <row r="520" spans="1:36" x14ac:dyDescent="0.3">
      <c r="A520" t="s">
        <v>1948</v>
      </c>
      <c r="B520" t="s">
        <v>2445</v>
      </c>
      <c r="C520" t="s">
        <v>2446</v>
      </c>
      <c r="D520" t="s">
        <v>2447</v>
      </c>
      <c r="E520" t="s">
        <v>2404</v>
      </c>
      <c r="F520" t="s">
        <v>2405</v>
      </c>
      <c r="G520" t="s">
        <v>44</v>
      </c>
      <c r="H520" t="s">
        <v>45</v>
      </c>
      <c r="I520" t="s">
        <v>60</v>
      </c>
      <c r="J520" t="s">
        <v>1954</v>
      </c>
      <c r="K520" t="s">
        <v>48</v>
      </c>
      <c r="L520" s="3">
        <v>224139772</v>
      </c>
      <c r="M520" s="4">
        <v>134483863</v>
      </c>
      <c r="N520" s="4">
        <v>89655909</v>
      </c>
      <c r="O520" t="s">
        <v>1284</v>
      </c>
      <c r="P520" t="s">
        <v>804</v>
      </c>
      <c r="Q520" t="s">
        <v>51</v>
      </c>
      <c r="R520">
        <v>0</v>
      </c>
      <c r="S520">
        <v>0</v>
      </c>
      <c r="T520">
        <v>1</v>
      </c>
      <c r="U520">
        <v>0</v>
      </c>
      <c r="V520">
        <v>0</v>
      </c>
      <c r="W520">
        <v>0</v>
      </c>
      <c r="X520">
        <v>130</v>
      </c>
      <c r="Y520">
        <v>-389</v>
      </c>
      <c r="Z520" t="s">
        <v>52</v>
      </c>
      <c r="AA520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224139772</v>
      </c>
      <c r="AB520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134483863</v>
      </c>
      <c r="AC520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89655909</v>
      </c>
      <c r="AD520" s="5">
        <f>VALUE(FIXED((SLEP[[#This Row],[EjecutadoCLP]]/SLEP[[#This Row],[MontoCLP]]),4,TRUE))</f>
        <v>0.6</v>
      </c>
      <c r="AE520" s="1">
        <f>IF(SLEP[[#This Row],[Termino]]=0,DATE(1992,10,11),SLEP[[#This Row],[Termino]]-SLEP[[#This Row],[Días de vigencia]])</f>
        <v>33758</v>
      </c>
      <c r="AF520" s="1">
        <f>IF(SLEP[[#This Row],[Días restantes]]&lt;1,DATE(1992,10,11),DATE(2025,8,8)+SLEP[[#This Row],[Días restantes]])</f>
        <v>33888</v>
      </c>
      <c r="AG520">
        <f ca="1">IF(SLEP[[#This Row],[Termino]]=0,0,SLEP[[#This Row],[Termino]]-TODAY())</f>
        <v>-12071</v>
      </c>
      <c r="AH520" s="7" t="str">
        <f ca="1">IF(SLEP[[#This Row],[Dias]]&gt;0,"Vigente","Vencido")</f>
        <v>Vencido</v>
      </c>
      <c r="AI520" t="str">
        <f>_xlfn.XLOOKUP(SLEP[[#This Row],[Source.Name]],Tabla3[Nombre archivo],Tabla3[BASESLEP],"N/A",0,1)</f>
        <v>Barrancas</v>
      </c>
      <c r="AJ520" t="s">
        <v>2717</v>
      </c>
    </row>
    <row r="521" spans="1:36" x14ac:dyDescent="0.3">
      <c r="A521" t="s">
        <v>1948</v>
      </c>
      <c r="B521" t="s">
        <v>2449</v>
      </c>
      <c r="C521" t="s">
        <v>2450</v>
      </c>
      <c r="D521" t="s">
        <v>2451</v>
      </c>
      <c r="E521" t="s">
        <v>269</v>
      </c>
      <c r="F521" t="s">
        <v>270</v>
      </c>
      <c r="G521" t="s">
        <v>44</v>
      </c>
      <c r="H521" t="s">
        <v>45</v>
      </c>
      <c r="I521" t="s">
        <v>60</v>
      </c>
      <c r="J521" t="s">
        <v>1954</v>
      </c>
      <c r="K521" t="s">
        <v>48</v>
      </c>
      <c r="L521" s="3">
        <v>299978883</v>
      </c>
      <c r="M521" s="4">
        <v>302125351</v>
      </c>
      <c r="N521" s="4">
        <v>-2146468</v>
      </c>
      <c r="O521" t="s">
        <v>1055</v>
      </c>
      <c r="P521" t="s">
        <v>843</v>
      </c>
      <c r="Q521" t="s">
        <v>51</v>
      </c>
      <c r="R521">
        <v>0</v>
      </c>
      <c r="S521">
        <v>0</v>
      </c>
      <c r="T521">
        <v>2</v>
      </c>
      <c r="U521">
        <v>0</v>
      </c>
      <c r="V521">
        <v>0</v>
      </c>
      <c r="W521">
        <v>0</v>
      </c>
      <c r="X521">
        <v>149</v>
      </c>
      <c r="Y521">
        <v>-377</v>
      </c>
      <c r="Z521" t="s">
        <v>52</v>
      </c>
      <c r="AA521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299978883</v>
      </c>
      <c r="AB521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302125351</v>
      </c>
      <c r="AC521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-2146468</v>
      </c>
      <c r="AD521" s="5">
        <f>VALUE(FIXED((SLEP[[#This Row],[EjecutadoCLP]]/SLEP[[#This Row],[MontoCLP]]),4,TRUE))</f>
        <v>1.0072000000000001</v>
      </c>
      <c r="AE521" s="1">
        <f>IF(SLEP[[#This Row],[Termino]]=0,DATE(1992,10,11),SLEP[[#This Row],[Termino]]-SLEP[[#This Row],[Días de vigencia]])</f>
        <v>33739</v>
      </c>
      <c r="AF521" s="1">
        <f>IF(SLEP[[#This Row],[Días restantes]]&lt;1,DATE(1992,10,11),DATE(2025,8,8)+SLEP[[#This Row],[Días restantes]])</f>
        <v>33888</v>
      </c>
      <c r="AG521">
        <f ca="1">IF(SLEP[[#This Row],[Termino]]=0,0,SLEP[[#This Row],[Termino]]-TODAY())</f>
        <v>-12071</v>
      </c>
      <c r="AH521" s="7" t="str">
        <f ca="1">IF(SLEP[[#This Row],[Dias]]&gt;0,"Vigente","Vencido")</f>
        <v>Vencido</v>
      </c>
      <c r="AI521" t="str">
        <f>_xlfn.XLOOKUP(SLEP[[#This Row],[Source.Name]],Tabla3[Nombre archivo],Tabla3[BASESLEP],"N/A",0,1)</f>
        <v>Barrancas</v>
      </c>
      <c r="AJ521" t="s">
        <v>2721</v>
      </c>
    </row>
    <row r="522" spans="1:36" x14ac:dyDescent="0.3">
      <c r="A522" t="s">
        <v>1948</v>
      </c>
      <c r="B522" t="s">
        <v>2453</v>
      </c>
      <c r="C522" t="s">
        <v>2454</v>
      </c>
      <c r="D522" t="s">
        <v>2455</v>
      </c>
      <c r="E522" t="s">
        <v>2099</v>
      </c>
      <c r="F522" t="s">
        <v>2100</v>
      </c>
      <c r="G522" t="s">
        <v>44</v>
      </c>
      <c r="H522" t="s">
        <v>45</v>
      </c>
      <c r="I522" t="s">
        <v>60</v>
      </c>
      <c r="J522" t="s">
        <v>1954</v>
      </c>
      <c r="K522" t="s">
        <v>48</v>
      </c>
      <c r="L522" s="3">
        <v>305277578</v>
      </c>
      <c r="M522" s="4">
        <v>325232064</v>
      </c>
      <c r="N522" s="4">
        <v>-19954486</v>
      </c>
      <c r="O522" t="s">
        <v>1055</v>
      </c>
      <c r="P522" t="s">
        <v>896</v>
      </c>
      <c r="Q522" t="s">
        <v>51</v>
      </c>
      <c r="R522">
        <v>0</v>
      </c>
      <c r="S522">
        <v>0</v>
      </c>
      <c r="T522">
        <v>1</v>
      </c>
      <c r="U522">
        <v>0</v>
      </c>
      <c r="V522">
        <v>0</v>
      </c>
      <c r="W522">
        <v>0</v>
      </c>
      <c r="X522">
        <v>140</v>
      </c>
      <c r="Y522">
        <v>-386</v>
      </c>
      <c r="Z522" t="s">
        <v>52</v>
      </c>
      <c r="AA522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305277578</v>
      </c>
      <c r="AB522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325232064</v>
      </c>
      <c r="AC522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-19954486</v>
      </c>
      <c r="AD522" s="5">
        <f>VALUE(FIXED((SLEP[[#This Row],[EjecutadoCLP]]/SLEP[[#This Row],[MontoCLP]]),4,TRUE))</f>
        <v>1.0653999999999999</v>
      </c>
      <c r="AE522" s="1">
        <f>IF(SLEP[[#This Row],[Termino]]=0,DATE(1992,10,11),SLEP[[#This Row],[Termino]]-SLEP[[#This Row],[Días de vigencia]])</f>
        <v>33748</v>
      </c>
      <c r="AF522" s="1">
        <f>IF(SLEP[[#This Row],[Días restantes]]&lt;1,DATE(1992,10,11),DATE(2025,8,8)+SLEP[[#This Row],[Días restantes]])</f>
        <v>33888</v>
      </c>
      <c r="AG522">
        <f ca="1">IF(SLEP[[#This Row],[Termino]]=0,0,SLEP[[#This Row],[Termino]]-TODAY())</f>
        <v>-12071</v>
      </c>
      <c r="AH522" s="7" t="str">
        <f ca="1">IF(SLEP[[#This Row],[Dias]]&gt;0,"Vigente","Vencido")</f>
        <v>Vencido</v>
      </c>
      <c r="AI522" t="str">
        <f>_xlfn.XLOOKUP(SLEP[[#This Row],[Source.Name]],Tabla3[Nombre archivo],Tabla3[BASESLEP],"N/A",0,1)</f>
        <v>Barrancas</v>
      </c>
      <c r="AJ522" t="s">
        <v>2723</v>
      </c>
    </row>
    <row r="523" spans="1:36" x14ac:dyDescent="0.3">
      <c r="A523" t="s">
        <v>1948</v>
      </c>
      <c r="B523" t="s">
        <v>2457</v>
      </c>
      <c r="C523" t="s">
        <v>2458</v>
      </c>
      <c r="D523" t="s">
        <v>2459</v>
      </c>
      <c r="E523" t="s">
        <v>2301</v>
      </c>
      <c r="F523" t="s">
        <v>2302</v>
      </c>
      <c r="G523" t="s">
        <v>44</v>
      </c>
      <c r="H523" t="s">
        <v>45</v>
      </c>
      <c r="I523" t="s">
        <v>60</v>
      </c>
      <c r="J523" t="s">
        <v>1954</v>
      </c>
      <c r="K523" t="s">
        <v>48</v>
      </c>
      <c r="L523" s="3">
        <v>136380866</v>
      </c>
      <c r="M523" s="4">
        <v>172231000</v>
      </c>
      <c r="N523" s="4">
        <v>-35850134</v>
      </c>
      <c r="O523" t="s">
        <v>1055</v>
      </c>
      <c r="P523" t="s">
        <v>1563</v>
      </c>
      <c r="Q523" t="s">
        <v>51</v>
      </c>
      <c r="R523">
        <v>0</v>
      </c>
      <c r="S523">
        <v>0</v>
      </c>
      <c r="T523">
        <v>1</v>
      </c>
      <c r="U523">
        <v>0</v>
      </c>
      <c r="V523">
        <v>0</v>
      </c>
      <c r="W523">
        <v>0</v>
      </c>
      <c r="X523">
        <v>121</v>
      </c>
      <c r="Y523">
        <v>-399</v>
      </c>
      <c r="Z523" t="s">
        <v>52</v>
      </c>
      <c r="AA523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136380866</v>
      </c>
      <c r="AB523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172231000</v>
      </c>
      <c r="AC523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-35850134</v>
      </c>
      <c r="AD523" s="5">
        <f>VALUE(FIXED((SLEP[[#This Row],[EjecutadoCLP]]/SLEP[[#This Row],[MontoCLP]]),4,TRUE))</f>
        <v>1.2628999999999999</v>
      </c>
      <c r="AE523" s="1">
        <f>IF(SLEP[[#This Row],[Termino]]=0,DATE(1992,10,11),SLEP[[#This Row],[Termino]]-SLEP[[#This Row],[Días de vigencia]])</f>
        <v>33767</v>
      </c>
      <c r="AF523" s="1">
        <f>IF(SLEP[[#This Row],[Días restantes]]&lt;1,DATE(1992,10,11),DATE(2025,8,8)+SLEP[[#This Row],[Días restantes]])</f>
        <v>33888</v>
      </c>
      <c r="AG523">
        <f ca="1">IF(SLEP[[#This Row],[Termino]]=0,0,SLEP[[#This Row],[Termino]]-TODAY())</f>
        <v>-12071</v>
      </c>
      <c r="AH523" s="7" t="str">
        <f ca="1">IF(SLEP[[#This Row],[Dias]]&gt;0,"Vigente","Vencido")</f>
        <v>Vencido</v>
      </c>
      <c r="AI523" t="str">
        <f>_xlfn.XLOOKUP(SLEP[[#This Row],[Source.Name]],Tabla3[Nombre archivo],Tabla3[BASESLEP],"N/A",0,1)</f>
        <v>Barrancas</v>
      </c>
      <c r="AJ523" t="s">
        <v>2728</v>
      </c>
    </row>
    <row r="524" spans="1:36" x14ac:dyDescent="0.3">
      <c r="A524" t="s">
        <v>1948</v>
      </c>
      <c r="B524" t="s">
        <v>2461</v>
      </c>
      <c r="C524" t="s">
        <v>2299</v>
      </c>
      <c r="D524" t="s">
        <v>2462</v>
      </c>
      <c r="E524" t="s">
        <v>2301</v>
      </c>
      <c r="F524" t="s">
        <v>2302</v>
      </c>
      <c r="G524" t="s">
        <v>74</v>
      </c>
      <c r="H524" t="s">
        <v>45</v>
      </c>
      <c r="I524" t="s">
        <v>46</v>
      </c>
      <c r="J524" t="s">
        <v>1954</v>
      </c>
      <c r="K524" t="s">
        <v>48</v>
      </c>
      <c r="L524" s="3">
        <v>869511</v>
      </c>
      <c r="M524" s="4">
        <v>45463472</v>
      </c>
      <c r="N524" s="4">
        <v>-44593961</v>
      </c>
      <c r="O524" t="s">
        <v>2463</v>
      </c>
      <c r="P524" t="s">
        <v>1068</v>
      </c>
      <c r="Q524" t="s">
        <v>51</v>
      </c>
      <c r="R524">
        <v>1</v>
      </c>
      <c r="S524">
        <v>0</v>
      </c>
      <c r="T524">
        <v>1</v>
      </c>
      <c r="U524">
        <v>0</v>
      </c>
      <c r="V524">
        <v>0</v>
      </c>
      <c r="W524">
        <v>0</v>
      </c>
      <c r="X524">
        <v>93</v>
      </c>
      <c r="Y524">
        <v>-1</v>
      </c>
      <c r="Z524" t="s">
        <v>52</v>
      </c>
      <c r="AA524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869511</v>
      </c>
      <c r="AB524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45463472</v>
      </c>
      <c r="AC524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-44593961</v>
      </c>
      <c r="AD524" s="5">
        <f>VALUE(FIXED((SLEP[[#This Row],[EjecutadoCLP]]/SLEP[[#This Row],[MontoCLP]]),4,TRUE))</f>
        <v>52.286299999999997</v>
      </c>
      <c r="AE524" s="1">
        <f>IF(SLEP[[#This Row],[Termino]]=0,DATE(1992,10,11),SLEP[[#This Row],[Termino]]-SLEP[[#This Row],[Días de vigencia]])</f>
        <v>33795</v>
      </c>
      <c r="AF524" s="1">
        <f>IF(SLEP[[#This Row],[Días restantes]]&lt;1,DATE(1992,10,11),DATE(2025,8,8)+SLEP[[#This Row],[Días restantes]])</f>
        <v>33888</v>
      </c>
      <c r="AG524">
        <f ca="1">IF(SLEP[[#This Row],[Termino]]=0,0,SLEP[[#This Row],[Termino]]-TODAY())</f>
        <v>-12071</v>
      </c>
      <c r="AH524" s="7" t="str">
        <f ca="1">IF(SLEP[[#This Row],[Dias]]&gt;0,"Vigente","Vencido")</f>
        <v>Vencido</v>
      </c>
      <c r="AI524" t="str">
        <f>_xlfn.XLOOKUP(SLEP[[#This Row],[Source.Name]],Tabla3[Nombre archivo],Tabla3[BASESLEP],"N/A",0,1)</f>
        <v>Barrancas</v>
      </c>
      <c r="AJ524" t="s">
        <v>2732</v>
      </c>
    </row>
    <row r="525" spans="1:36" x14ac:dyDescent="0.3">
      <c r="A525" t="s">
        <v>1948</v>
      </c>
      <c r="B525" t="s">
        <v>2465</v>
      </c>
      <c r="C525" t="s">
        <v>2466</v>
      </c>
      <c r="D525" t="s">
        <v>2467</v>
      </c>
      <c r="E525" t="s">
        <v>2099</v>
      </c>
      <c r="F525" t="s">
        <v>2100</v>
      </c>
      <c r="G525" t="s">
        <v>44</v>
      </c>
      <c r="H525" t="s">
        <v>45</v>
      </c>
      <c r="I525" t="s">
        <v>60</v>
      </c>
      <c r="J525" t="s">
        <v>1954</v>
      </c>
      <c r="K525" t="s">
        <v>48</v>
      </c>
      <c r="L525" s="3">
        <v>21725789</v>
      </c>
      <c r="M525" s="4">
        <v>25853689</v>
      </c>
      <c r="N525" s="4">
        <v>-4127900</v>
      </c>
      <c r="O525" t="s">
        <v>1123</v>
      </c>
      <c r="P525" t="s">
        <v>1061</v>
      </c>
      <c r="Q525" t="s">
        <v>51</v>
      </c>
      <c r="R525">
        <v>0</v>
      </c>
      <c r="S525">
        <v>0</v>
      </c>
      <c r="T525">
        <v>1</v>
      </c>
      <c r="U525">
        <v>0</v>
      </c>
      <c r="V525">
        <v>0</v>
      </c>
      <c r="W525">
        <v>0</v>
      </c>
      <c r="X525">
        <v>59</v>
      </c>
      <c r="Y525">
        <v>1</v>
      </c>
      <c r="Z525" t="s">
        <v>52</v>
      </c>
      <c r="AA525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21725789</v>
      </c>
      <c r="AB525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25853689</v>
      </c>
      <c r="AC525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-4127900</v>
      </c>
      <c r="AD525" s="5">
        <f>VALUE(FIXED((SLEP[[#This Row],[EjecutadoCLP]]/SLEP[[#This Row],[MontoCLP]]),4,TRUE))</f>
        <v>1.19</v>
      </c>
      <c r="AE525" s="1">
        <f>IF(SLEP[[#This Row],[Termino]]=0,DATE(1992,10,11),SLEP[[#This Row],[Termino]]-SLEP[[#This Row],[Días de vigencia]])</f>
        <v>45819</v>
      </c>
      <c r="AF525" s="1">
        <f>IF(SLEP[[#This Row],[Días restantes]]&lt;1,DATE(1992,10,11),DATE(2025,8,8)+SLEP[[#This Row],[Días restantes]])</f>
        <v>45878</v>
      </c>
      <c r="AG525">
        <f ca="1">IF(SLEP[[#This Row],[Termino]]=0,0,SLEP[[#This Row],[Termino]]-TODAY())</f>
        <v>-81</v>
      </c>
      <c r="AH525" s="7" t="str">
        <f ca="1">IF(SLEP[[#This Row],[Dias]]&gt;0,"Vigente","Vencido")</f>
        <v>Vencido</v>
      </c>
      <c r="AI525" t="str">
        <f>_xlfn.XLOOKUP(SLEP[[#This Row],[Source.Name]],Tabla3[Nombre archivo],Tabla3[BASESLEP],"N/A",0,1)</f>
        <v>Barrancas</v>
      </c>
      <c r="AJ525" t="s">
        <v>2738</v>
      </c>
    </row>
    <row r="526" spans="1:36" x14ac:dyDescent="0.3">
      <c r="A526" t="s">
        <v>1948</v>
      </c>
      <c r="B526" t="s">
        <v>2469</v>
      </c>
      <c r="C526" t="s">
        <v>2470</v>
      </c>
      <c r="D526" t="s">
        <v>2471</v>
      </c>
      <c r="E526" t="s">
        <v>1568</v>
      </c>
      <c r="F526" t="s">
        <v>1569</v>
      </c>
      <c r="G526" t="s">
        <v>44</v>
      </c>
      <c r="H526" t="s">
        <v>45</v>
      </c>
      <c r="I526" t="s">
        <v>60</v>
      </c>
      <c r="J526" t="s">
        <v>1954</v>
      </c>
      <c r="K526" t="s">
        <v>48</v>
      </c>
      <c r="L526" s="3">
        <v>96250000</v>
      </c>
      <c r="M526" s="4">
        <v>96250000</v>
      </c>
      <c r="N526" s="4">
        <v>0</v>
      </c>
      <c r="O526" t="s">
        <v>994</v>
      </c>
      <c r="P526" t="s">
        <v>817</v>
      </c>
      <c r="Q526" t="s">
        <v>51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209</v>
      </c>
      <c r="Y526">
        <v>-50</v>
      </c>
      <c r="Z526" t="s">
        <v>52</v>
      </c>
      <c r="AA526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96250000</v>
      </c>
      <c r="AB526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96250000</v>
      </c>
      <c r="AC526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0</v>
      </c>
      <c r="AD526" s="5">
        <f>VALUE(FIXED((SLEP[[#This Row],[EjecutadoCLP]]/SLEP[[#This Row],[MontoCLP]]),4,TRUE))</f>
        <v>1</v>
      </c>
      <c r="AE526" s="1">
        <f>IF(SLEP[[#This Row],[Termino]]=0,DATE(1992,10,11),SLEP[[#This Row],[Termino]]-SLEP[[#This Row],[Días de vigencia]])</f>
        <v>33679</v>
      </c>
      <c r="AF526" s="1">
        <f>IF(SLEP[[#This Row],[Días restantes]]&lt;1,DATE(1992,10,11),DATE(2025,8,8)+SLEP[[#This Row],[Días restantes]])</f>
        <v>33888</v>
      </c>
      <c r="AG526">
        <f ca="1">IF(SLEP[[#This Row],[Termino]]=0,0,SLEP[[#This Row],[Termino]]-TODAY())</f>
        <v>-12071</v>
      </c>
      <c r="AH526" s="7" t="str">
        <f ca="1">IF(SLEP[[#This Row],[Dias]]&gt;0,"Vigente","Vencido")</f>
        <v>Vencido</v>
      </c>
      <c r="AI526" t="str">
        <f>_xlfn.XLOOKUP(SLEP[[#This Row],[Source.Name]],Tabla3[Nombre archivo],Tabla3[BASESLEP],"N/A",0,1)</f>
        <v>Barrancas</v>
      </c>
      <c r="AJ526" t="s">
        <v>2743</v>
      </c>
    </row>
    <row r="527" spans="1:36" x14ac:dyDescent="0.3">
      <c r="A527" t="s">
        <v>1948</v>
      </c>
      <c r="B527" t="s">
        <v>2479</v>
      </c>
      <c r="C527" t="s">
        <v>2480</v>
      </c>
      <c r="D527" t="s">
        <v>2481</v>
      </c>
      <c r="E527" t="s">
        <v>2482</v>
      </c>
      <c r="F527" t="s">
        <v>2483</v>
      </c>
      <c r="G527" t="s">
        <v>44</v>
      </c>
      <c r="H527" t="s">
        <v>45</v>
      </c>
      <c r="I527" t="s">
        <v>60</v>
      </c>
      <c r="J527" t="s">
        <v>1954</v>
      </c>
      <c r="K527" t="s">
        <v>48</v>
      </c>
      <c r="L527" s="3">
        <v>275000000</v>
      </c>
      <c r="M527" s="4">
        <v>183084000</v>
      </c>
      <c r="N527" s="4">
        <v>91916000</v>
      </c>
      <c r="O527" t="s">
        <v>1033</v>
      </c>
      <c r="P527" t="s">
        <v>1068</v>
      </c>
      <c r="Q527" t="s">
        <v>51</v>
      </c>
      <c r="R527">
        <v>4</v>
      </c>
      <c r="S527">
        <v>0</v>
      </c>
      <c r="T527">
        <v>1</v>
      </c>
      <c r="U527">
        <v>0</v>
      </c>
      <c r="V527">
        <v>0</v>
      </c>
      <c r="W527">
        <v>0</v>
      </c>
      <c r="X527">
        <v>159</v>
      </c>
      <c r="Y527">
        <v>-405</v>
      </c>
      <c r="Z527" t="s">
        <v>52</v>
      </c>
      <c r="AA527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275000000</v>
      </c>
      <c r="AB527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183084000</v>
      </c>
      <c r="AC527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91916000</v>
      </c>
      <c r="AD527" s="5">
        <f>VALUE(FIXED((SLEP[[#This Row],[EjecutadoCLP]]/SLEP[[#This Row],[MontoCLP]]),4,TRUE))</f>
        <v>0.66579999999999995</v>
      </c>
      <c r="AE527" s="1">
        <f>IF(SLEP[[#This Row],[Termino]]=0,DATE(1992,10,11),SLEP[[#This Row],[Termino]]-SLEP[[#This Row],[Días de vigencia]])</f>
        <v>33729</v>
      </c>
      <c r="AF527" s="1">
        <f>IF(SLEP[[#This Row],[Días restantes]]&lt;1,DATE(1992,10,11),DATE(2025,8,8)+SLEP[[#This Row],[Días restantes]])</f>
        <v>33888</v>
      </c>
      <c r="AG527">
        <f ca="1">IF(SLEP[[#This Row],[Termino]]=0,0,SLEP[[#This Row],[Termino]]-TODAY())</f>
        <v>-12071</v>
      </c>
      <c r="AH527" s="7" t="str">
        <f ca="1">IF(SLEP[[#This Row],[Dias]]&gt;0,"Vigente","Vencido")</f>
        <v>Vencido</v>
      </c>
      <c r="AI527" t="str">
        <f>_xlfn.XLOOKUP(SLEP[[#This Row],[Source.Name]],Tabla3[Nombre archivo],Tabla3[BASESLEP],"N/A",0,1)</f>
        <v>Barrancas</v>
      </c>
      <c r="AJ527" t="s">
        <v>2749</v>
      </c>
    </row>
    <row r="528" spans="1:36" x14ac:dyDescent="0.3">
      <c r="A528" t="s">
        <v>1948</v>
      </c>
      <c r="B528" t="s">
        <v>2473</v>
      </c>
      <c r="C528" t="s">
        <v>2474</v>
      </c>
      <c r="D528" t="s">
        <v>2475</v>
      </c>
      <c r="E528" t="s">
        <v>2476</v>
      </c>
      <c r="F528" t="s">
        <v>2477</v>
      </c>
      <c r="G528" t="s">
        <v>44</v>
      </c>
      <c r="H528" t="s">
        <v>45</v>
      </c>
      <c r="I528" t="s">
        <v>60</v>
      </c>
      <c r="J528" t="s">
        <v>1954</v>
      </c>
      <c r="K528" t="s">
        <v>48</v>
      </c>
      <c r="L528" s="3">
        <v>123718000</v>
      </c>
      <c r="M528" s="4">
        <v>105784400</v>
      </c>
      <c r="N528" s="4">
        <v>17933600</v>
      </c>
      <c r="O528" t="s">
        <v>1033</v>
      </c>
      <c r="P528" t="s">
        <v>1068</v>
      </c>
      <c r="Q528" t="s">
        <v>51</v>
      </c>
      <c r="R528">
        <v>4</v>
      </c>
      <c r="S528">
        <v>0</v>
      </c>
      <c r="T528">
        <v>1</v>
      </c>
      <c r="U528">
        <v>0</v>
      </c>
      <c r="V528">
        <v>0</v>
      </c>
      <c r="W528">
        <v>0</v>
      </c>
      <c r="X528">
        <v>108</v>
      </c>
      <c r="Y528">
        <v>-1</v>
      </c>
      <c r="Z528" t="s">
        <v>52</v>
      </c>
      <c r="AA528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123718000</v>
      </c>
      <c r="AB528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105784400</v>
      </c>
      <c r="AC528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17933600</v>
      </c>
      <c r="AD528" s="5">
        <f>VALUE(FIXED((SLEP[[#This Row],[EjecutadoCLP]]/SLEP[[#This Row],[MontoCLP]]),4,TRUE))</f>
        <v>0.85499999999999998</v>
      </c>
      <c r="AE528" s="1">
        <f>IF(SLEP[[#This Row],[Termino]]=0,DATE(1992,10,11),SLEP[[#This Row],[Termino]]-SLEP[[#This Row],[Días de vigencia]])</f>
        <v>33780</v>
      </c>
      <c r="AF528" s="1">
        <f>IF(SLEP[[#This Row],[Días restantes]]&lt;1,DATE(1992,10,11),DATE(2025,8,8)+SLEP[[#This Row],[Días restantes]])</f>
        <v>33888</v>
      </c>
      <c r="AG528">
        <f ca="1">IF(SLEP[[#This Row],[Termino]]=0,0,SLEP[[#This Row],[Termino]]-TODAY())</f>
        <v>-12071</v>
      </c>
      <c r="AH528" s="7" t="str">
        <f ca="1">IF(SLEP[[#This Row],[Dias]]&gt;0,"Vigente","Vencido")</f>
        <v>Vencido</v>
      </c>
      <c r="AI528" t="str">
        <f>_xlfn.XLOOKUP(SLEP[[#This Row],[Source.Name]],Tabla3[Nombre archivo],Tabla3[BASESLEP],"N/A",0,1)</f>
        <v>Barrancas</v>
      </c>
      <c r="AJ528" t="s">
        <v>2754</v>
      </c>
    </row>
    <row r="529" spans="1:36" x14ac:dyDescent="0.3">
      <c r="A529" t="s">
        <v>1948</v>
      </c>
      <c r="B529" t="s">
        <v>2485</v>
      </c>
      <c r="C529" t="s">
        <v>2486</v>
      </c>
      <c r="D529" t="s">
        <v>2487</v>
      </c>
      <c r="E529" t="s">
        <v>2488</v>
      </c>
      <c r="F529" t="s">
        <v>2489</v>
      </c>
      <c r="G529" t="s">
        <v>44</v>
      </c>
      <c r="H529" t="s">
        <v>45</v>
      </c>
      <c r="I529" t="s">
        <v>60</v>
      </c>
      <c r="J529" t="s">
        <v>1954</v>
      </c>
      <c r="K529" t="s">
        <v>48</v>
      </c>
      <c r="L529" s="3">
        <v>50177340</v>
      </c>
      <c r="M529" s="4">
        <v>63835028</v>
      </c>
      <c r="N529" s="4">
        <v>-13657688</v>
      </c>
      <c r="O529" t="s">
        <v>1055</v>
      </c>
      <c r="P529" t="s">
        <v>2490</v>
      </c>
      <c r="Q529" t="s">
        <v>51</v>
      </c>
      <c r="R529">
        <v>1</v>
      </c>
      <c r="S529">
        <v>0</v>
      </c>
      <c r="T529">
        <v>1</v>
      </c>
      <c r="U529">
        <v>0</v>
      </c>
      <c r="V529">
        <v>0</v>
      </c>
      <c r="W529">
        <v>0</v>
      </c>
      <c r="X529">
        <v>55</v>
      </c>
      <c r="Y529">
        <v>-1</v>
      </c>
      <c r="Z529" t="s">
        <v>52</v>
      </c>
      <c r="AA529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50177340</v>
      </c>
      <c r="AB529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63835028</v>
      </c>
      <c r="AC529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-13657688</v>
      </c>
      <c r="AD529" s="5">
        <f>VALUE(FIXED((SLEP[[#This Row],[EjecutadoCLP]]/SLEP[[#This Row],[MontoCLP]]),4,TRUE))</f>
        <v>1.2722</v>
      </c>
      <c r="AE529" s="1">
        <f>IF(SLEP[[#This Row],[Termino]]=0,DATE(1992,10,11),SLEP[[#This Row],[Termino]]-SLEP[[#This Row],[Días de vigencia]])</f>
        <v>33833</v>
      </c>
      <c r="AF529" s="1">
        <f>IF(SLEP[[#This Row],[Días restantes]]&lt;1,DATE(1992,10,11),DATE(2025,8,8)+SLEP[[#This Row],[Días restantes]])</f>
        <v>33888</v>
      </c>
      <c r="AG529">
        <f ca="1">IF(SLEP[[#This Row],[Termino]]=0,0,SLEP[[#This Row],[Termino]]-TODAY())</f>
        <v>-12071</v>
      </c>
      <c r="AH529" s="7" t="str">
        <f ca="1">IF(SLEP[[#This Row],[Dias]]&gt;0,"Vigente","Vencido")</f>
        <v>Vencido</v>
      </c>
      <c r="AI529" t="str">
        <f>_xlfn.XLOOKUP(SLEP[[#This Row],[Source.Name]],Tabla3[Nombre archivo],Tabla3[BASESLEP],"N/A",0,1)</f>
        <v>Barrancas</v>
      </c>
      <c r="AJ529" t="s">
        <v>2757</v>
      </c>
    </row>
    <row r="530" spans="1:36" x14ac:dyDescent="0.3">
      <c r="A530" t="s">
        <v>1948</v>
      </c>
      <c r="B530" t="s">
        <v>2492</v>
      </c>
      <c r="C530" t="s">
        <v>2493</v>
      </c>
      <c r="D530" t="s">
        <v>2494</v>
      </c>
      <c r="E530" t="s">
        <v>2420</v>
      </c>
      <c r="F530" t="s">
        <v>2495</v>
      </c>
      <c r="G530" t="s">
        <v>44</v>
      </c>
      <c r="H530" t="s">
        <v>45</v>
      </c>
      <c r="I530" t="s">
        <v>89</v>
      </c>
      <c r="J530" t="s">
        <v>1954</v>
      </c>
      <c r="K530" t="s">
        <v>48</v>
      </c>
      <c r="L530" s="3">
        <v>199500000</v>
      </c>
      <c r="M530" s="4">
        <v>239400000</v>
      </c>
      <c r="N530" s="4">
        <v>-39900000</v>
      </c>
      <c r="O530" t="s">
        <v>1055</v>
      </c>
      <c r="P530" t="s">
        <v>1068</v>
      </c>
      <c r="Q530" t="s">
        <v>51</v>
      </c>
      <c r="R530">
        <v>1</v>
      </c>
      <c r="S530">
        <v>0</v>
      </c>
      <c r="T530">
        <v>1</v>
      </c>
      <c r="U530">
        <v>0</v>
      </c>
      <c r="V530">
        <v>0</v>
      </c>
      <c r="W530">
        <v>0</v>
      </c>
      <c r="X530">
        <v>117</v>
      </c>
      <c r="Y530">
        <v>-1</v>
      </c>
      <c r="Z530" t="s">
        <v>52</v>
      </c>
      <c r="AA530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199500000</v>
      </c>
      <c r="AB530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239400000</v>
      </c>
      <c r="AC530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-39900000</v>
      </c>
      <c r="AD530" s="5">
        <f>VALUE(FIXED((SLEP[[#This Row],[EjecutadoCLP]]/SLEP[[#This Row],[MontoCLP]]),4,TRUE))</f>
        <v>1.2</v>
      </c>
      <c r="AE530" s="1">
        <f>IF(SLEP[[#This Row],[Termino]]=0,DATE(1992,10,11),SLEP[[#This Row],[Termino]]-SLEP[[#This Row],[Días de vigencia]])</f>
        <v>33771</v>
      </c>
      <c r="AF530" s="1">
        <f>IF(SLEP[[#This Row],[Días restantes]]&lt;1,DATE(1992,10,11),DATE(2025,8,8)+SLEP[[#This Row],[Días restantes]])</f>
        <v>33888</v>
      </c>
      <c r="AG530">
        <f ca="1">IF(SLEP[[#This Row],[Termino]]=0,0,SLEP[[#This Row],[Termino]]-TODAY())</f>
        <v>-12071</v>
      </c>
      <c r="AH530" s="7" t="str">
        <f ca="1">IF(SLEP[[#This Row],[Dias]]&gt;0,"Vigente","Vencido")</f>
        <v>Vencido</v>
      </c>
      <c r="AI530" t="str">
        <f>_xlfn.XLOOKUP(SLEP[[#This Row],[Source.Name]],Tabla3[Nombre archivo],Tabla3[BASESLEP],"N/A",0,1)</f>
        <v>Barrancas</v>
      </c>
      <c r="AJ530" t="s">
        <v>2763</v>
      </c>
    </row>
    <row r="531" spans="1:36" x14ac:dyDescent="0.3">
      <c r="A531" t="s">
        <v>1948</v>
      </c>
      <c r="B531" t="s">
        <v>2497</v>
      </c>
      <c r="C531" t="s">
        <v>2227</v>
      </c>
      <c r="D531" t="s">
        <v>2498</v>
      </c>
      <c r="E531" t="s">
        <v>2499</v>
      </c>
      <c r="F531" t="s">
        <v>2500</v>
      </c>
      <c r="G531" t="s">
        <v>74</v>
      </c>
      <c r="H531" t="s">
        <v>45</v>
      </c>
      <c r="I531" t="s">
        <v>60</v>
      </c>
      <c r="J531" t="s">
        <v>1954</v>
      </c>
      <c r="K531" t="s">
        <v>48</v>
      </c>
      <c r="L531" s="3">
        <v>54382000</v>
      </c>
      <c r="M531" s="4">
        <v>81121348</v>
      </c>
      <c r="N531" s="4">
        <v>-26739348</v>
      </c>
      <c r="O531" t="s">
        <v>979</v>
      </c>
      <c r="P531" t="s">
        <v>1033</v>
      </c>
      <c r="Q531" t="s">
        <v>51</v>
      </c>
      <c r="R531">
        <v>1</v>
      </c>
      <c r="S531">
        <v>0</v>
      </c>
      <c r="T531">
        <v>1</v>
      </c>
      <c r="U531">
        <v>0</v>
      </c>
      <c r="V531">
        <v>0</v>
      </c>
      <c r="W531">
        <v>0</v>
      </c>
      <c r="X531">
        <v>32</v>
      </c>
      <c r="Y531">
        <v>1</v>
      </c>
      <c r="Z531" t="s">
        <v>52</v>
      </c>
      <c r="AA531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54382000</v>
      </c>
      <c r="AB531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81121348</v>
      </c>
      <c r="AC531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-26739348</v>
      </c>
      <c r="AD531" s="5">
        <f>VALUE(FIXED((SLEP[[#This Row],[EjecutadoCLP]]/SLEP[[#This Row],[MontoCLP]]),4,TRUE))</f>
        <v>1.4917</v>
      </c>
      <c r="AE531" s="1">
        <f>IF(SLEP[[#This Row],[Termino]]=0,DATE(1992,10,11),SLEP[[#This Row],[Termino]]-SLEP[[#This Row],[Días de vigencia]])</f>
        <v>45846</v>
      </c>
      <c r="AF531" s="1">
        <f>IF(SLEP[[#This Row],[Días restantes]]&lt;1,DATE(1992,10,11),DATE(2025,8,8)+SLEP[[#This Row],[Días restantes]])</f>
        <v>45878</v>
      </c>
      <c r="AG531">
        <f ca="1">IF(SLEP[[#This Row],[Termino]]=0,0,SLEP[[#This Row],[Termino]]-TODAY())</f>
        <v>-81</v>
      </c>
      <c r="AH531" s="7" t="str">
        <f ca="1">IF(SLEP[[#This Row],[Dias]]&gt;0,"Vigente","Vencido")</f>
        <v>Vencido</v>
      </c>
      <c r="AI531" t="str">
        <f>_xlfn.XLOOKUP(SLEP[[#This Row],[Source.Name]],Tabla3[Nombre archivo],Tabla3[BASESLEP],"N/A",0,1)</f>
        <v>Barrancas</v>
      </c>
      <c r="AJ531" t="s">
        <v>2768</v>
      </c>
    </row>
    <row r="532" spans="1:36" x14ac:dyDescent="0.3">
      <c r="A532" t="s">
        <v>1948</v>
      </c>
      <c r="B532" t="s">
        <v>2502</v>
      </c>
      <c r="C532" t="s">
        <v>2503</v>
      </c>
      <c r="D532" t="s">
        <v>2504</v>
      </c>
      <c r="E532" t="s">
        <v>2333</v>
      </c>
      <c r="F532" t="s">
        <v>2334</v>
      </c>
      <c r="G532" t="s">
        <v>44</v>
      </c>
      <c r="H532" t="s">
        <v>45</v>
      </c>
      <c r="I532" t="s">
        <v>60</v>
      </c>
      <c r="J532" t="s">
        <v>1954</v>
      </c>
      <c r="K532" t="s">
        <v>48</v>
      </c>
      <c r="L532" s="3">
        <v>61790016</v>
      </c>
      <c r="M532" s="4">
        <v>78949663</v>
      </c>
      <c r="N532" s="4">
        <v>-17159647</v>
      </c>
      <c r="O532" t="s">
        <v>1141</v>
      </c>
      <c r="P532" t="s">
        <v>1050</v>
      </c>
      <c r="Q532" t="s">
        <v>51</v>
      </c>
      <c r="R532">
        <v>1</v>
      </c>
      <c r="S532">
        <v>0</v>
      </c>
      <c r="T532">
        <v>1</v>
      </c>
      <c r="U532">
        <v>0</v>
      </c>
      <c r="V532">
        <v>0</v>
      </c>
      <c r="W532">
        <v>0</v>
      </c>
      <c r="X532">
        <v>45</v>
      </c>
      <c r="Y532">
        <v>-1</v>
      </c>
      <c r="Z532" t="s">
        <v>52</v>
      </c>
      <c r="AA532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61790016</v>
      </c>
      <c r="AB532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78949663</v>
      </c>
      <c r="AC532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-17159647</v>
      </c>
      <c r="AD532" s="5">
        <f>VALUE(FIXED((SLEP[[#This Row],[EjecutadoCLP]]/SLEP[[#This Row],[MontoCLP]]),4,TRUE))</f>
        <v>1.2777000000000001</v>
      </c>
      <c r="AE532" s="1">
        <f>IF(SLEP[[#This Row],[Termino]]=0,DATE(1992,10,11),SLEP[[#This Row],[Termino]]-SLEP[[#This Row],[Días de vigencia]])</f>
        <v>33843</v>
      </c>
      <c r="AF532" s="1">
        <f>IF(SLEP[[#This Row],[Días restantes]]&lt;1,DATE(1992,10,11),DATE(2025,8,8)+SLEP[[#This Row],[Días restantes]])</f>
        <v>33888</v>
      </c>
      <c r="AG532">
        <f ca="1">IF(SLEP[[#This Row],[Termino]]=0,0,SLEP[[#This Row],[Termino]]-TODAY())</f>
        <v>-12071</v>
      </c>
      <c r="AH532" s="7" t="str">
        <f ca="1">IF(SLEP[[#This Row],[Dias]]&gt;0,"Vigente","Vencido")</f>
        <v>Vencido</v>
      </c>
      <c r="AI532" t="str">
        <f>_xlfn.XLOOKUP(SLEP[[#This Row],[Source.Name]],Tabla3[Nombre archivo],Tabla3[BASESLEP],"N/A",0,1)</f>
        <v>Barrancas</v>
      </c>
      <c r="AJ532" t="s">
        <v>2772</v>
      </c>
    </row>
    <row r="533" spans="1:36" x14ac:dyDescent="0.3">
      <c r="A533" t="s">
        <v>1948</v>
      </c>
      <c r="B533" t="s">
        <v>2506</v>
      </c>
      <c r="C533" t="s">
        <v>2507</v>
      </c>
      <c r="D533" t="s">
        <v>2508</v>
      </c>
      <c r="E533" t="s">
        <v>2140</v>
      </c>
      <c r="F533" t="s">
        <v>2141</v>
      </c>
      <c r="G533" t="s">
        <v>44</v>
      </c>
      <c r="H533" t="s">
        <v>45</v>
      </c>
      <c r="I533" t="s">
        <v>60</v>
      </c>
      <c r="J533" t="s">
        <v>1954</v>
      </c>
      <c r="K533" t="s">
        <v>48</v>
      </c>
      <c r="L533" s="3">
        <v>184704189</v>
      </c>
      <c r="M533" s="4">
        <v>151863650</v>
      </c>
      <c r="N533" s="4">
        <v>32840539</v>
      </c>
      <c r="O533" t="s">
        <v>1638</v>
      </c>
      <c r="P533" t="s">
        <v>831</v>
      </c>
      <c r="Q533" t="s">
        <v>51</v>
      </c>
      <c r="R533">
        <v>482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274</v>
      </c>
      <c r="Y533">
        <v>-15</v>
      </c>
      <c r="Z533" t="s">
        <v>52</v>
      </c>
      <c r="AA533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184704189</v>
      </c>
      <c r="AB533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151863650</v>
      </c>
      <c r="AC533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32840539</v>
      </c>
      <c r="AD533" s="5">
        <f>VALUE(FIXED((SLEP[[#This Row],[EjecutadoCLP]]/SLEP[[#This Row],[MontoCLP]]),4,TRUE))</f>
        <v>0.82220000000000004</v>
      </c>
      <c r="AE533" s="1">
        <f>IF(SLEP[[#This Row],[Termino]]=0,DATE(1992,10,11),SLEP[[#This Row],[Termino]]-SLEP[[#This Row],[Días de vigencia]])</f>
        <v>33614</v>
      </c>
      <c r="AF533" s="1">
        <f>IF(SLEP[[#This Row],[Días restantes]]&lt;1,DATE(1992,10,11),DATE(2025,8,8)+SLEP[[#This Row],[Días restantes]])</f>
        <v>33888</v>
      </c>
      <c r="AG533">
        <f ca="1">IF(SLEP[[#This Row],[Termino]]=0,0,SLEP[[#This Row],[Termino]]-TODAY())</f>
        <v>-12071</v>
      </c>
      <c r="AH533" s="7" t="str">
        <f ca="1">IF(SLEP[[#This Row],[Dias]]&gt;0,"Vigente","Vencido")</f>
        <v>Vencido</v>
      </c>
      <c r="AI533" t="str">
        <f>_xlfn.XLOOKUP(SLEP[[#This Row],[Source.Name]],Tabla3[Nombre archivo],Tabla3[BASESLEP],"N/A",0,1)</f>
        <v>Barrancas</v>
      </c>
      <c r="AJ533" t="s">
        <v>2777</v>
      </c>
    </row>
    <row r="534" spans="1:36" x14ac:dyDescent="0.3">
      <c r="A534" t="s">
        <v>1948</v>
      </c>
      <c r="B534" t="s">
        <v>2510</v>
      </c>
      <c r="C534" t="s">
        <v>2511</v>
      </c>
      <c r="D534" t="s">
        <v>2512</v>
      </c>
      <c r="E534" t="s">
        <v>2513</v>
      </c>
      <c r="F534" t="s">
        <v>2514</v>
      </c>
      <c r="G534" t="s">
        <v>74</v>
      </c>
      <c r="H534" t="s">
        <v>45</v>
      </c>
      <c r="I534" t="s">
        <v>60</v>
      </c>
      <c r="J534" t="s">
        <v>2064</v>
      </c>
      <c r="K534" t="s">
        <v>48</v>
      </c>
      <c r="L534" s="3">
        <v>12191250</v>
      </c>
      <c r="M534" s="4">
        <v>18845138</v>
      </c>
      <c r="N534" s="4">
        <v>-6653888</v>
      </c>
      <c r="O534" t="s">
        <v>1519</v>
      </c>
      <c r="P534" t="s">
        <v>2490</v>
      </c>
      <c r="Q534" t="s">
        <v>51</v>
      </c>
      <c r="R534">
        <v>0</v>
      </c>
      <c r="S534">
        <v>0</v>
      </c>
      <c r="T534">
        <v>1</v>
      </c>
      <c r="U534">
        <v>0</v>
      </c>
      <c r="V534">
        <v>0</v>
      </c>
      <c r="W534">
        <v>0</v>
      </c>
      <c r="X534">
        <v>24</v>
      </c>
      <c r="Y534">
        <v>0</v>
      </c>
      <c r="Z534" t="s">
        <v>52</v>
      </c>
      <c r="AA534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12191250</v>
      </c>
      <c r="AB534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18845138</v>
      </c>
      <c r="AC534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-6653888</v>
      </c>
      <c r="AD534" s="5">
        <f>VALUE(FIXED((SLEP[[#This Row],[EjecutadoCLP]]/SLEP[[#This Row],[MontoCLP]]),4,TRUE))</f>
        <v>1.5458000000000001</v>
      </c>
      <c r="AE534" s="1">
        <f>IF(SLEP[[#This Row],[Termino]]=0,DATE(1992,10,11),SLEP[[#This Row],[Termino]]-SLEP[[#This Row],[Días de vigencia]])</f>
        <v>33864</v>
      </c>
      <c r="AF534" s="1">
        <f>IF(SLEP[[#This Row],[Días restantes]]&lt;1,DATE(1992,10,11),DATE(2025,8,8)+SLEP[[#This Row],[Días restantes]])</f>
        <v>33888</v>
      </c>
      <c r="AG534">
        <f ca="1">IF(SLEP[[#This Row],[Termino]]=0,0,SLEP[[#This Row],[Termino]]-TODAY())</f>
        <v>-12071</v>
      </c>
      <c r="AH534" s="7" t="str">
        <f ca="1">IF(SLEP[[#This Row],[Dias]]&gt;0,"Vigente","Vencido")</f>
        <v>Vencido</v>
      </c>
      <c r="AI534" t="str">
        <f>_xlfn.XLOOKUP(SLEP[[#This Row],[Source.Name]],Tabla3[Nombre archivo],Tabla3[BASESLEP],"N/A",0,1)</f>
        <v>Barrancas</v>
      </c>
      <c r="AJ534" t="s">
        <v>2783</v>
      </c>
    </row>
    <row r="535" spans="1:36" x14ac:dyDescent="0.3">
      <c r="A535" t="s">
        <v>1948</v>
      </c>
      <c r="B535" t="s">
        <v>2516</v>
      </c>
      <c r="C535" t="s">
        <v>2517</v>
      </c>
      <c r="D535" t="s">
        <v>2518</v>
      </c>
      <c r="E535" t="s">
        <v>2140</v>
      </c>
      <c r="F535" t="s">
        <v>2141</v>
      </c>
      <c r="G535" t="s">
        <v>44</v>
      </c>
      <c r="H535" t="s">
        <v>45</v>
      </c>
      <c r="I535" t="s">
        <v>60</v>
      </c>
      <c r="J535" t="s">
        <v>1954</v>
      </c>
      <c r="K535" t="s">
        <v>48</v>
      </c>
      <c r="L535" s="3">
        <v>184704189</v>
      </c>
      <c r="M535" s="4">
        <v>151863650</v>
      </c>
      <c r="N535" s="4">
        <v>32840539</v>
      </c>
      <c r="O535" t="s">
        <v>1006</v>
      </c>
      <c r="P535" t="s">
        <v>2241</v>
      </c>
      <c r="Q535" t="s">
        <v>51</v>
      </c>
      <c r="R535">
        <v>482</v>
      </c>
      <c r="S535">
        <v>0</v>
      </c>
      <c r="T535">
        <v>1</v>
      </c>
      <c r="U535">
        <v>0</v>
      </c>
      <c r="V535">
        <v>0</v>
      </c>
      <c r="W535">
        <v>0</v>
      </c>
      <c r="X535">
        <v>273</v>
      </c>
      <c r="Y535">
        <v>-322</v>
      </c>
      <c r="Z535" t="s">
        <v>52</v>
      </c>
      <c r="AA535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184704189</v>
      </c>
      <c r="AB535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151863650</v>
      </c>
      <c r="AC535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32840539</v>
      </c>
      <c r="AD535" s="5">
        <f>VALUE(FIXED((SLEP[[#This Row],[EjecutadoCLP]]/SLEP[[#This Row],[MontoCLP]]),4,TRUE))</f>
        <v>0.82220000000000004</v>
      </c>
      <c r="AE535" s="1">
        <f>IF(SLEP[[#This Row],[Termino]]=0,DATE(1992,10,11),SLEP[[#This Row],[Termino]]-SLEP[[#This Row],[Días de vigencia]])</f>
        <v>33615</v>
      </c>
      <c r="AF535" s="1">
        <f>IF(SLEP[[#This Row],[Días restantes]]&lt;1,DATE(1992,10,11),DATE(2025,8,8)+SLEP[[#This Row],[Días restantes]])</f>
        <v>33888</v>
      </c>
      <c r="AG535">
        <f ca="1">IF(SLEP[[#This Row],[Termino]]=0,0,SLEP[[#This Row],[Termino]]-TODAY())</f>
        <v>-12071</v>
      </c>
      <c r="AH535" s="7" t="str">
        <f ca="1">IF(SLEP[[#This Row],[Dias]]&gt;0,"Vigente","Vencido")</f>
        <v>Vencido</v>
      </c>
      <c r="AI535" t="str">
        <f>_xlfn.XLOOKUP(SLEP[[#This Row],[Source.Name]],Tabla3[Nombre archivo],Tabla3[BASESLEP],"N/A",0,1)</f>
        <v>Barrancas</v>
      </c>
      <c r="AJ535" t="s">
        <v>2786</v>
      </c>
    </row>
    <row r="536" spans="1:36" x14ac:dyDescent="0.3">
      <c r="A536" t="s">
        <v>1948</v>
      </c>
      <c r="B536" t="s">
        <v>2520</v>
      </c>
      <c r="C536" t="s">
        <v>2521</v>
      </c>
      <c r="D536" t="s">
        <v>2522</v>
      </c>
      <c r="E536" t="s">
        <v>1966</v>
      </c>
      <c r="F536" t="s">
        <v>1967</v>
      </c>
      <c r="G536" t="s">
        <v>44</v>
      </c>
      <c r="H536" t="s">
        <v>45</v>
      </c>
      <c r="I536" t="s">
        <v>60</v>
      </c>
      <c r="J536" t="s">
        <v>1954</v>
      </c>
      <c r="K536" t="s">
        <v>48</v>
      </c>
      <c r="L536" s="3">
        <v>511764706</v>
      </c>
      <c r="M536" s="4">
        <v>903536395</v>
      </c>
      <c r="N536" s="4">
        <v>-391771689</v>
      </c>
      <c r="O536" t="s">
        <v>1123</v>
      </c>
      <c r="P536" t="s">
        <v>907</v>
      </c>
      <c r="Q536" t="s">
        <v>51</v>
      </c>
      <c r="R536">
        <v>17</v>
      </c>
      <c r="S536">
        <v>0</v>
      </c>
      <c r="T536">
        <v>3</v>
      </c>
      <c r="U536">
        <v>0</v>
      </c>
      <c r="V536">
        <v>0</v>
      </c>
      <c r="W536">
        <v>0</v>
      </c>
      <c r="X536">
        <v>478</v>
      </c>
      <c r="Y536">
        <v>-1</v>
      </c>
      <c r="Z536" t="s">
        <v>52</v>
      </c>
      <c r="AA536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511764706</v>
      </c>
      <c r="AB536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903536395</v>
      </c>
      <c r="AC536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-391771689</v>
      </c>
      <c r="AD536" s="5">
        <f>VALUE(FIXED((SLEP[[#This Row],[EjecutadoCLP]]/SLEP[[#This Row],[MontoCLP]]),4,TRUE))</f>
        <v>1.7655000000000001</v>
      </c>
      <c r="AE536" s="1">
        <f>IF(SLEP[[#This Row],[Termino]]=0,DATE(1992,10,11),SLEP[[#This Row],[Termino]]-SLEP[[#This Row],[Días de vigencia]])</f>
        <v>33410</v>
      </c>
      <c r="AF536" s="1">
        <f>IF(SLEP[[#This Row],[Días restantes]]&lt;1,DATE(1992,10,11),DATE(2025,8,8)+SLEP[[#This Row],[Días restantes]])</f>
        <v>33888</v>
      </c>
      <c r="AG536">
        <f ca="1">IF(SLEP[[#This Row],[Termino]]=0,0,SLEP[[#This Row],[Termino]]-TODAY())</f>
        <v>-12071</v>
      </c>
      <c r="AH536" s="7" t="str">
        <f ca="1">IF(SLEP[[#This Row],[Dias]]&gt;0,"Vigente","Vencido")</f>
        <v>Vencido</v>
      </c>
      <c r="AI536" t="str">
        <f>_xlfn.XLOOKUP(SLEP[[#This Row],[Source.Name]],Tabla3[Nombre archivo],Tabla3[BASESLEP],"N/A",0,1)</f>
        <v>Barrancas</v>
      </c>
      <c r="AJ536" t="s">
        <v>2791</v>
      </c>
    </row>
    <row r="537" spans="1:36" x14ac:dyDescent="0.3">
      <c r="A537" t="s">
        <v>1948</v>
      </c>
      <c r="B537" t="s">
        <v>2524</v>
      </c>
      <c r="C537" t="s">
        <v>2525</v>
      </c>
      <c r="D537" t="s">
        <v>2526</v>
      </c>
      <c r="E537" t="s">
        <v>1966</v>
      </c>
      <c r="F537" t="s">
        <v>1967</v>
      </c>
      <c r="G537" t="s">
        <v>44</v>
      </c>
      <c r="H537" t="s">
        <v>45</v>
      </c>
      <c r="I537" t="s">
        <v>60</v>
      </c>
      <c r="J537" t="s">
        <v>1954</v>
      </c>
      <c r="K537" t="s">
        <v>48</v>
      </c>
      <c r="L537" s="3">
        <v>709000000</v>
      </c>
      <c r="M537" s="4">
        <v>708998966</v>
      </c>
      <c r="N537" s="4">
        <v>1034</v>
      </c>
      <c r="O537" t="s">
        <v>1123</v>
      </c>
      <c r="P537" t="s">
        <v>970</v>
      </c>
      <c r="Q537" t="s">
        <v>51</v>
      </c>
      <c r="R537">
        <v>5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365</v>
      </c>
      <c r="Y537">
        <v>-17</v>
      </c>
      <c r="Z537" t="s">
        <v>52</v>
      </c>
      <c r="AA537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709000000</v>
      </c>
      <c r="AB537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708998966</v>
      </c>
      <c r="AC537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1034</v>
      </c>
      <c r="AD537" s="5">
        <f>VALUE(FIXED((SLEP[[#This Row],[EjecutadoCLP]]/SLEP[[#This Row],[MontoCLP]]),4,TRUE))</f>
        <v>1</v>
      </c>
      <c r="AE537" s="1">
        <f>IF(SLEP[[#This Row],[Termino]]=0,DATE(1992,10,11),SLEP[[#This Row],[Termino]]-SLEP[[#This Row],[Días de vigencia]])</f>
        <v>33523</v>
      </c>
      <c r="AF537" s="1">
        <f>IF(SLEP[[#This Row],[Días restantes]]&lt;1,DATE(1992,10,11),DATE(2025,8,8)+SLEP[[#This Row],[Días restantes]])</f>
        <v>33888</v>
      </c>
      <c r="AG537">
        <f ca="1">IF(SLEP[[#This Row],[Termino]]=0,0,SLEP[[#This Row],[Termino]]-TODAY())</f>
        <v>-12071</v>
      </c>
      <c r="AH537" s="7" t="str">
        <f ca="1">IF(SLEP[[#This Row],[Dias]]&gt;0,"Vigente","Vencido")</f>
        <v>Vencido</v>
      </c>
      <c r="AI537" t="str">
        <f>_xlfn.XLOOKUP(SLEP[[#This Row],[Source.Name]],Tabla3[Nombre archivo],Tabla3[BASESLEP],"N/A",0,1)</f>
        <v>Barrancas</v>
      </c>
      <c r="AJ537" t="s">
        <v>2799</v>
      </c>
    </row>
    <row r="538" spans="1:36" x14ac:dyDescent="0.3">
      <c r="A538" t="s">
        <v>1948</v>
      </c>
      <c r="B538" t="s">
        <v>2528</v>
      </c>
      <c r="C538" t="s">
        <v>2529</v>
      </c>
      <c r="D538" t="s">
        <v>2530</v>
      </c>
      <c r="E538" t="s">
        <v>2315</v>
      </c>
      <c r="F538" t="s">
        <v>2316</v>
      </c>
      <c r="G538" t="s">
        <v>74</v>
      </c>
      <c r="H538" t="s">
        <v>178</v>
      </c>
      <c r="I538" t="s">
        <v>230</v>
      </c>
      <c r="J538" t="s">
        <v>1954</v>
      </c>
      <c r="K538" t="s">
        <v>48</v>
      </c>
      <c r="L538" s="3">
        <v>43003240</v>
      </c>
      <c r="M538" s="4">
        <v>51173856</v>
      </c>
      <c r="N538" s="4">
        <v>-8170616</v>
      </c>
      <c r="O538" t="s">
        <v>1099</v>
      </c>
      <c r="P538" t="s">
        <v>1033</v>
      </c>
      <c r="Q538" t="s">
        <v>51</v>
      </c>
      <c r="R538">
        <v>1</v>
      </c>
      <c r="S538">
        <v>0</v>
      </c>
      <c r="T538">
        <v>1</v>
      </c>
      <c r="U538">
        <v>0</v>
      </c>
      <c r="V538">
        <v>0</v>
      </c>
      <c r="W538">
        <v>0</v>
      </c>
      <c r="X538">
        <v>1</v>
      </c>
      <c r="Y538">
        <v>436</v>
      </c>
      <c r="Z538" t="s">
        <v>52</v>
      </c>
      <c r="AA538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43003240</v>
      </c>
      <c r="AB538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51173856</v>
      </c>
      <c r="AC538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-8170616</v>
      </c>
      <c r="AD538" s="5">
        <f>VALUE(FIXED((SLEP[[#This Row],[EjecutadoCLP]]/SLEP[[#This Row],[MontoCLP]]),4,TRUE))</f>
        <v>1.19</v>
      </c>
      <c r="AE538" s="1">
        <f>IF(SLEP[[#This Row],[Termino]]=0,DATE(1992,10,11),SLEP[[#This Row],[Termino]]-SLEP[[#This Row],[Días de vigencia]])</f>
        <v>46312</v>
      </c>
      <c r="AF538" s="1">
        <f>IF(SLEP[[#This Row],[Días restantes]]&lt;1,DATE(1992,10,11),DATE(2025,8,8)+SLEP[[#This Row],[Días restantes]])</f>
        <v>46313</v>
      </c>
      <c r="AG538">
        <f ca="1">IF(SLEP[[#This Row],[Termino]]=0,0,SLEP[[#This Row],[Termino]]-TODAY())</f>
        <v>354</v>
      </c>
      <c r="AH538" s="7" t="str">
        <f ca="1">IF(SLEP[[#This Row],[Dias]]&gt;0,"Vigente","Vencido")</f>
        <v>Vigente</v>
      </c>
      <c r="AI538" t="str">
        <f>_xlfn.XLOOKUP(SLEP[[#This Row],[Source.Name]],Tabla3[Nombre archivo],Tabla3[BASESLEP],"N/A",0,1)</f>
        <v>Barrancas</v>
      </c>
      <c r="AJ538" t="s">
        <v>2806</v>
      </c>
    </row>
    <row r="539" spans="1:36" x14ac:dyDescent="0.3">
      <c r="A539" t="s">
        <v>1948</v>
      </c>
      <c r="B539" t="s">
        <v>2538</v>
      </c>
      <c r="C539" t="s">
        <v>2539</v>
      </c>
      <c r="D539" t="s">
        <v>2540</v>
      </c>
      <c r="E539" t="s">
        <v>2541</v>
      </c>
      <c r="F539" t="s">
        <v>2542</v>
      </c>
      <c r="G539" t="s">
        <v>44</v>
      </c>
      <c r="H539" t="s">
        <v>45</v>
      </c>
      <c r="I539" t="s">
        <v>60</v>
      </c>
      <c r="J539" t="s">
        <v>1954</v>
      </c>
      <c r="K539" t="s">
        <v>48</v>
      </c>
      <c r="L539" s="3">
        <v>64997786</v>
      </c>
      <c r="M539" s="4">
        <v>63873744</v>
      </c>
      <c r="N539" s="4">
        <v>1124042</v>
      </c>
      <c r="O539" t="s">
        <v>1019</v>
      </c>
      <c r="P539" t="s">
        <v>202</v>
      </c>
      <c r="Q539" t="s">
        <v>51</v>
      </c>
      <c r="R539">
        <v>9</v>
      </c>
      <c r="S539">
        <v>0</v>
      </c>
      <c r="T539">
        <v>1</v>
      </c>
      <c r="U539">
        <v>0</v>
      </c>
      <c r="V539">
        <v>0</v>
      </c>
      <c r="W539">
        <v>0</v>
      </c>
      <c r="X539">
        <v>1512</v>
      </c>
      <c r="Y539">
        <v>428</v>
      </c>
      <c r="Z539" t="s">
        <v>52</v>
      </c>
      <c r="AA539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64997786</v>
      </c>
      <c r="AB539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63873744</v>
      </c>
      <c r="AC539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1124042</v>
      </c>
      <c r="AD539" s="5">
        <f>VALUE(FIXED((SLEP[[#This Row],[EjecutadoCLP]]/SLEP[[#This Row],[MontoCLP]]),4,TRUE))</f>
        <v>0.98270000000000002</v>
      </c>
      <c r="AE539" s="1">
        <f>IF(SLEP[[#This Row],[Termino]]=0,DATE(1992,10,11),SLEP[[#This Row],[Termino]]-SLEP[[#This Row],[Días de vigencia]])</f>
        <v>44793</v>
      </c>
      <c r="AF539" s="1">
        <f>IF(SLEP[[#This Row],[Días restantes]]&lt;1,DATE(1992,10,11),DATE(2025,8,8)+SLEP[[#This Row],[Días restantes]])</f>
        <v>46305</v>
      </c>
      <c r="AG539">
        <f ca="1">IF(SLEP[[#This Row],[Termino]]=0,0,SLEP[[#This Row],[Termino]]-TODAY())</f>
        <v>346</v>
      </c>
      <c r="AH539" s="7" t="str">
        <f ca="1">IF(SLEP[[#This Row],[Dias]]&gt;0,"Vigente","Vencido")</f>
        <v>Vigente</v>
      </c>
      <c r="AI539" t="str">
        <f>_xlfn.XLOOKUP(SLEP[[#This Row],[Source.Name]],Tabla3[Nombre archivo],Tabla3[BASESLEP],"N/A",0,1)</f>
        <v>Barrancas</v>
      </c>
      <c r="AJ539" t="s">
        <v>2812</v>
      </c>
    </row>
    <row r="540" spans="1:36" x14ac:dyDescent="0.3">
      <c r="A540" t="s">
        <v>1948</v>
      </c>
      <c r="B540" t="s">
        <v>2532</v>
      </c>
      <c r="C540" t="s">
        <v>2533</v>
      </c>
      <c r="D540" t="s">
        <v>2534</v>
      </c>
      <c r="E540" t="s">
        <v>2535</v>
      </c>
      <c r="F540" t="s">
        <v>2536</v>
      </c>
      <c r="G540" t="s">
        <v>44</v>
      </c>
      <c r="H540" t="s">
        <v>178</v>
      </c>
      <c r="I540" t="s">
        <v>560</v>
      </c>
      <c r="J540" t="s">
        <v>1954</v>
      </c>
      <c r="K540" t="s">
        <v>48</v>
      </c>
      <c r="L540" s="3">
        <v>1</v>
      </c>
      <c r="M540" s="4">
        <v>147398360</v>
      </c>
      <c r="N540" s="4">
        <v>-147398359</v>
      </c>
      <c r="O540" t="s">
        <v>1638</v>
      </c>
      <c r="P540" t="s">
        <v>907</v>
      </c>
      <c r="Q540" t="s">
        <v>51</v>
      </c>
      <c r="R540">
        <v>1</v>
      </c>
      <c r="S540">
        <v>0</v>
      </c>
      <c r="T540">
        <v>1</v>
      </c>
      <c r="U540">
        <v>0</v>
      </c>
      <c r="V540">
        <v>0</v>
      </c>
      <c r="W540">
        <v>0</v>
      </c>
      <c r="X540">
        <v>442</v>
      </c>
      <c r="Y540">
        <v>0</v>
      </c>
      <c r="Z540" t="s">
        <v>52</v>
      </c>
      <c r="AA540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</v>
      </c>
      <c r="AB540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147398360</v>
      </c>
      <c r="AC540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-147398359</v>
      </c>
      <c r="AD540" s="5">
        <f>VALUE(FIXED((SLEP[[#This Row],[EjecutadoCLP]]/SLEP[[#This Row],[MontoCLP]]),4,TRUE))</f>
        <v>147398360</v>
      </c>
      <c r="AE540" s="1">
        <f>IF(SLEP[[#This Row],[Termino]]=0,DATE(1992,10,11),SLEP[[#This Row],[Termino]]-SLEP[[#This Row],[Días de vigencia]])</f>
        <v>33446</v>
      </c>
      <c r="AF540" s="1">
        <f>IF(SLEP[[#This Row],[Días restantes]]&lt;1,DATE(1992,10,11),DATE(2025,8,8)+SLEP[[#This Row],[Días restantes]])</f>
        <v>33888</v>
      </c>
      <c r="AG540">
        <f ca="1">IF(SLEP[[#This Row],[Termino]]=0,0,SLEP[[#This Row],[Termino]]-TODAY())</f>
        <v>-12071</v>
      </c>
      <c r="AH540" s="7" t="str">
        <f ca="1">IF(SLEP[[#This Row],[Dias]]&gt;0,"Vigente","Vencido")</f>
        <v>Vencido</v>
      </c>
      <c r="AI540" t="str">
        <f>_xlfn.XLOOKUP(SLEP[[#This Row],[Source.Name]],Tabla3[Nombre archivo],Tabla3[BASESLEP],"N/A",0,1)</f>
        <v>Barrancas</v>
      </c>
      <c r="AJ540" t="s">
        <v>2816</v>
      </c>
    </row>
    <row r="541" spans="1:36" x14ac:dyDescent="0.3">
      <c r="A541" t="s">
        <v>1948</v>
      </c>
      <c r="B541" t="s">
        <v>2544</v>
      </c>
      <c r="C541" t="s">
        <v>2545</v>
      </c>
      <c r="D541" t="s">
        <v>2546</v>
      </c>
      <c r="E541" t="s">
        <v>2541</v>
      </c>
      <c r="F541" t="s">
        <v>2542</v>
      </c>
      <c r="G541" t="s">
        <v>44</v>
      </c>
      <c r="H541" t="s">
        <v>178</v>
      </c>
      <c r="I541" t="s">
        <v>533</v>
      </c>
      <c r="J541" t="s">
        <v>1954</v>
      </c>
      <c r="K541" t="s">
        <v>48</v>
      </c>
      <c r="L541" s="3">
        <v>64997786</v>
      </c>
      <c r="M541" s="4">
        <v>60626036</v>
      </c>
      <c r="N541" s="4">
        <v>4371750</v>
      </c>
      <c r="O541" t="s">
        <v>1638</v>
      </c>
      <c r="P541" t="s">
        <v>201</v>
      </c>
      <c r="Q541" t="s">
        <v>51</v>
      </c>
      <c r="R541">
        <v>9</v>
      </c>
      <c r="S541">
        <v>0</v>
      </c>
      <c r="T541">
        <v>1</v>
      </c>
      <c r="U541">
        <v>0</v>
      </c>
      <c r="V541">
        <v>0</v>
      </c>
      <c r="W541">
        <v>0</v>
      </c>
      <c r="X541">
        <v>1130</v>
      </c>
      <c r="Y541">
        <v>-1</v>
      </c>
      <c r="Z541" t="s">
        <v>52</v>
      </c>
      <c r="AA541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64997786</v>
      </c>
      <c r="AB541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60626036</v>
      </c>
      <c r="AC541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4371750</v>
      </c>
      <c r="AD541" s="5">
        <f>VALUE(FIXED((SLEP[[#This Row],[EjecutadoCLP]]/SLEP[[#This Row],[MontoCLP]]),4,TRUE))</f>
        <v>0.93269999999999997</v>
      </c>
      <c r="AE541" s="1">
        <f>IF(SLEP[[#This Row],[Termino]]=0,DATE(1992,10,11),SLEP[[#This Row],[Termino]]-SLEP[[#This Row],[Días de vigencia]])</f>
        <v>32758</v>
      </c>
      <c r="AF541" s="1">
        <f>IF(SLEP[[#This Row],[Días restantes]]&lt;1,DATE(1992,10,11),DATE(2025,8,8)+SLEP[[#This Row],[Días restantes]])</f>
        <v>33888</v>
      </c>
      <c r="AG541">
        <f ca="1">IF(SLEP[[#This Row],[Termino]]=0,0,SLEP[[#This Row],[Termino]]-TODAY())</f>
        <v>-12071</v>
      </c>
      <c r="AH541" s="7" t="str">
        <f ca="1">IF(SLEP[[#This Row],[Dias]]&gt;0,"Vigente","Vencido")</f>
        <v>Vencido</v>
      </c>
      <c r="AI541" t="str">
        <f>_xlfn.XLOOKUP(SLEP[[#This Row],[Source.Name]],Tabla3[Nombre archivo],Tabla3[BASESLEP],"N/A",0,1)</f>
        <v>Barrancas</v>
      </c>
      <c r="AJ541" t="s">
        <v>2822</v>
      </c>
    </row>
    <row r="542" spans="1:36" x14ac:dyDescent="0.3">
      <c r="A542" t="s">
        <v>1948</v>
      </c>
      <c r="B542" t="s">
        <v>2548</v>
      </c>
      <c r="C542" t="s">
        <v>2549</v>
      </c>
      <c r="D542" t="s">
        <v>2550</v>
      </c>
      <c r="E542" t="s">
        <v>2152</v>
      </c>
      <c r="F542" t="s">
        <v>2153</v>
      </c>
      <c r="G542" t="s">
        <v>44</v>
      </c>
      <c r="H542" t="s">
        <v>45</v>
      </c>
      <c r="I542" t="s">
        <v>60</v>
      </c>
      <c r="J542" t="s">
        <v>1954</v>
      </c>
      <c r="K542" t="s">
        <v>48</v>
      </c>
      <c r="L542" s="3">
        <v>158400000</v>
      </c>
      <c r="M542" s="4">
        <v>158400000</v>
      </c>
      <c r="N542" s="4">
        <v>0</v>
      </c>
      <c r="O542" t="s">
        <v>1638</v>
      </c>
      <c r="P542" t="s">
        <v>1068</v>
      </c>
      <c r="Q542" t="s">
        <v>51</v>
      </c>
      <c r="R542">
        <v>7</v>
      </c>
      <c r="S542">
        <v>0</v>
      </c>
      <c r="T542">
        <v>1</v>
      </c>
      <c r="U542">
        <v>0</v>
      </c>
      <c r="V542">
        <v>0</v>
      </c>
      <c r="W542">
        <v>0</v>
      </c>
      <c r="X542">
        <v>183</v>
      </c>
      <c r="Y542">
        <v>-1</v>
      </c>
      <c r="Z542" t="s">
        <v>52</v>
      </c>
      <c r="AA542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158400000</v>
      </c>
      <c r="AB542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158400000</v>
      </c>
      <c r="AC542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0</v>
      </c>
      <c r="AD542" s="5">
        <f>VALUE(FIXED((SLEP[[#This Row],[EjecutadoCLP]]/SLEP[[#This Row],[MontoCLP]]),4,TRUE))</f>
        <v>1</v>
      </c>
      <c r="AE542" s="1">
        <f>IF(SLEP[[#This Row],[Termino]]=0,DATE(1992,10,11),SLEP[[#This Row],[Termino]]-SLEP[[#This Row],[Días de vigencia]])</f>
        <v>33705</v>
      </c>
      <c r="AF542" s="1">
        <f>IF(SLEP[[#This Row],[Días restantes]]&lt;1,DATE(1992,10,11),DATE(2025,8,8)+SLEP[[#This Row],[Días restantes]])</f>
        <v>33888</v>
      </c>
      <c r="AG542">
        <f ca="1">IF(SLEP[[#This Row],[Termino]]=0,0,SLEP[[#This Row],[Termino]]-TODAY())</f>
        <v>-12071</v>
      </c>
      <c r="AH542" s="7" t="str">
        <f ca="1">IF(SLEP[[#This Row],[Dias]]&gt;0,"Vigente","Vencido")</f>
        <v>Vencido</v>
      </c>
      <c r="AI542" t="str">
        <f>_xlfn.XLOOKUP(SLEP[[#This Row],[Source.Name]],Tabla3[Nombre archivo],Tabla3[BASESLEP],"N/A",0,1)</f>
        <v>Barrancas</v>
      </c>
      <c r="AJ542" t="s">
        <v>2828</v>
      </c>
    </row>
    <row r="543" spans="1:36" x14ac:dyDescent="0.3">
      <c r="A543" t="s">
        <v>1948</v>
      </c>
      <c r="B543" t="s">
        <v>2552</v>
      </c>
      <c r="C543" t="s">
        <v>2249</v>
      </c>
      <c r="D543" t="s">
        <v>2553</v>
      </c>
      <c r="E543" t="s">
        <v>2152</v>
      </c>
      <c r="F543" t="s">
        <v>2153</v>
      </c>
      <c r="G543" t="s">
        <v>44</v>
      </c>
      <c r="H543" t="s">
        <v>45</v>
      </c>
      <c r="I543" t="s">
        <v>60</v>
      </c>
      <c r="J543" t="s">
        <v>1954</v>
      </c>
      <c r="K543" t="s">
        <v>48</v>
      </c>
      <c r="L543" s="3">
        <v>158400000</v>
      </c>
      <c r="M543" s="4">
        <v>158400000</v>
      </c>
      <c r="N543" s="4">
        <v>0</v>
      </c>
      <c r="O543" t="s">
        <v>1519</v>
      </c>
      <c r="P543" t="s">
        <v>1068</v>
      </c>
      <c r="Q543" t="s">
        <v>51</v>
      </c>
      <c r="R543">
        <v>7</v>
      </c>
      <c r="S543">
        <v>0</v>
      </c>
      <c r="T543">
        <v>1</v>
      </c>
      <c r="U543">
        <v>0</v>
      </c>
      <c r="V543">
        <v>0</v>
      </c>
      <c r="W543">
        <v>0</v>
      </c>
      <c r="X543">
        <v>271</v>
      </c>
      <c r="Y543">
        <v>-391</v>
      </c>
      <c r="Z543" t="s">
        <v>52</v>
      </c>
      <c r="AA543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158400000</v>
      </c>
      <c r="AB543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158400000</v>
      </c>
      <c r="AC543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0</v>
      </c>
      <c r="AD543" s="5">
        <f>VALUE(FIXED((SLEP[[#This Row],[EjecutadoCLP]]/SLEP[[#This Row],[MontoCLP]]),4,TRUE))</f>
        <v>1</v>
      </c>
      <c r="AE543" s="1">
        <f>IF(SLEP[[#This Row],[Termino]]=0,DATE(1992,10,11),SLEP[[#This Row],[Termino]]-SLEP[[#This Row],[Días de vigencia]])</f>
        <v>33617</v>
      </c>
      <c r="AF543" s="1">
        <f>IF(SLEP[[#This Row],[Días restantes]]&lt;1,DATE(1992,10,11),DATE(2025,8,8)+SLEP[[#This Row],[Días restantes]])</f>
        <v>33888</v>
      </c>
      <c r="AG543">
        <f ca="1">IF(SLEP[[#This Row],[Termino]]=0,0,SLEP[[#This Row],[Termino]]-TODAY())</f>
        <v>-12071</v>
      </c>
      <c r="AH543" s="7" t="str">
        <f ca="1">IF(SLEP[[#This Row],[Dias]]&gt;0,"Vigente","Vencido")</f>
        <v>Vencido</v>
      </c>
      <c r="AI543" t="str">
        <f>_xlfn.XLOOKUP(SLEP[[#This Row],[Source.Name]],Tabla3[Nombre archivo],Tabla3[BASESLEP],"N/A",0,1)</f>
        <v>Barrancas</v>
      </c>
      <c r="AJ543" t="s">
        <v>2834</v>
      </c>
    </row>
    <row r="544" spans="1:36" x14ac:dyDescent="0.3">
      <c r="A544" t="s">
        <v>1948</v>
      </c>
      <c r="B544" t="s">
        <v>2555</v>
      </c>
      <c r="C544" t="s">
        <v>2556</v>
      </c>
      <c r="D544" t="s">
        <v>2557</v>
      </c>
      <c r="E544" t="s">
        <v>2558</v>
      </c>
      <c r="F544" t="s">
        <v>2559</v>
      </c>
      <c r="G544" t="s">
        <v>74</v>
      </c>
      <c r="H544" t="s">
        <v>178</v>
      </c>
      <c r="I544" t="s">
        <v>533</v>
      </c>
      <c r="J544" t="s">
        <v>1954</v>
      </c>
      <c r="K544" t="s">
        <v>48</v>
      </c>
      <c r="L544" s="3">
        <v>43825320</v>
      </c>
      <c r="M544" s="4">
        <v>43825320</v>
      </c>
      <c r="N544" s="4">
        <v>0</v>
      </c>
      <c r="O544" t="s">
        <v>1019</v>
      </c>
      <c r="P544" t="s">
        <v>1050</v>
      </c>
      <c r="Q544" t="s">
        <v>51</v>
      </c>
      <c r="R544">
        <v>1</v>
      </c>
      <c r="S544">
        <v>0</v>
      </c>
      <c r="T544">
        <v>1</v>
      </c>
      <c r="U544">
        <v>0</v>
      </c>
      <c r="V544">
        <v>0</v>
      </c>
      <c r="W544">
        <v>0</v>
      </c>
      <c r="X544">
        <v>1</v>
      </c>
      <c r="Y544">
        <v>-690</v>
      </c>
      <c r="Z544" t="s">
        <v>52</v>
      </c>
      <c r="AA544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43825320</v>
      </c>
      <c r="AB544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43825320</v>
      </c>
      <c r="AC544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0</v>
      </c>
      <c r="AD544" s="5">
        <f>VALUE(FIXED((SLEP[[#This Row],[EjecutadoCLP]]/SLEP[[#This Row],[MontoCLP]]),4,TRUE))</f>
        <v>1</v>
      </c>
      <c r="AE544" s="1">
        <f>IF(SLEP[[#This Row],[Termino]]=0,DATE(1992,10,11),SLEP[[#This Row],[Termino]]-SLEP[[#This Row],[Días de vigencia]])</f>
        <v>33887</v>
      </c>
      <c r="AF544" s="1">
        <f>IF(SLEP[[#This Row],[Días restantes]]&lt;1,DATE(1992,10,11),DATE(2025,8,8)+SLEP[[#This Row],[Días restantes]])</f>
        <v>33888</v>
      </c>
      <c r="AG544">
        <f ca="1">IF(SLEP[[#This Row],[Termino]]=0,0,SLEP[[#This Row],[Termino]]-TODAY())</f>
        <v>-12071</v>
      </c>
      <c r="AH544" s="7" t="str">
        <f ca="1">IF(SLEP[[#This Row],[Dias]]&gt;0,"Vigente","Vencido")</f>
        <v>Vencido</v>
      </c>
      <c r="AI544" t="str">
        <f>_xlfn.XLOOKUP(SLEP[[#This Row],[Source.Name]],Tabla3[Nombre archivo],Tabla3[BASESLEP],"N/A",0,1)</f>
        <v>Barrancas</v>
      </c>
      <c r="AJ544" t="s">
        <v>2840</v>
      </c>
    </row>
    <row r="545" spans="1:36" x14ac:dyDescent="0.3">
      <c r="A545" t="s">
        <v>1948</v>
      </c>
      <c r="B545" t="s">
        <v>2561</v>
      </c>
      <c r="C545" t="s">
        <v>2562</v>
      </c>
      <c r="D545" t="s">
        <v>2563</v>
      </c>
      <c r="E545" t="s">
        <v>2315</v>
      </c>
      <c r="F545" t="s">
        <v>2316</v>
      </c>
      <c r="G545" t="s">
        <v>74</v>
      </c>
      <c r="H545" t="s">
        <v>45</v>
      </c>
      <c r="I545" t="s">
        <v>188</v>
      </c>
      <c r="J545" t="s">
        <v>1954</v>
      </c>
      <c r="K545" t="s">
        <v>48</v>
      </c>
      <c r="L545" s="3">
        <v>5932940</v>
      </c>
      <c r="M545" s="4">
        <v>5932940</v>
      </c>
      <c r="N545" s="4">
        <v>0</v>
      </c>
      <c r="O545" t="s">
        <v>984</v>
      </c>
      <c r="P545" t="s">
        <v>526</v>
      </c>
      <c r="Q545" t="s">
        <v>51</v>
      </c>
      <c r="R545">
        <v>1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730</v>
      </c>
      <c r="Y545">
        <v>-1</v>
      </c>
      <c r="Z545" t="s">
        <v>65</v>
      </c>
      <c r="AA545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5932940</v>
      </c>
      <c r="AB545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5932940</v>
      </c>
      <c r="AC545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0</v>
      </c>
      <c r="AD545" s="5">
        <f>VALUE(FIXED((SLEP[[#This Row],[EjecutadoCLP]]/SLEP[[#This Row],[MontoCLP]]),4,TRUE))</f>
        <v>1</v>
      </c>
      <c r="AE545" s="1">
        <f>IF(SLEP[[#This Row],[Termino]]=0,DATE(1992,10,11),SLEP[[#This Row],[Termino]]-SLEP[[#This Row],[Días de vigencia]])</f>
        <v>33158</v>
      </c>
      <c r="AF545" s="1">
        <f>IF(SLEP[[#This Row],[Días restantes]]&lt;1,DATE(1992,10,11),DATE(2025,8,8)+SLEP[[#This Row],[Días restantes]])</f>
        <v>33888</v>
      </c>
      <c r="AG545">
        <f ca="1">IF(SLEP[[#This Row],[Termino]]=0,0,SLEP[[#This Row],[Termino]]-TODAY())</f>
        <v>-12071</v>
      </c>
      <c r="AH545" s="7" t="str">
        <f ca="1">IF(SLEP[[#This Row],[Dias]]&gt;0,"Vigente","Vencido")</f>
        <v>Vencido</v>
      </c>
      <c r="AI545" t="str">
        <f>_xlfn.XLOOKUP(SLEP[[#This Row],[Source.Name]],Tabla3[Nombre archivo],Tabla3[BASESLEP],"N/A",0,1)</f>
        <v>Barrancas</v>
      </c>
      <c r="AJ545" t="s">
        <v>2846</v>
      </c>
    </row>
    <row r="546" spans="1:36" x14ac:dyDescent="0.3">
      <c r="A546" t="s">
        <v>1948</v>
      </c>
      <c r="B546" t="s">
        <v>2565</v>
      </c>
      <c r="C546" t="s">
        <v>2566</v>
      </c>
      <c r="D546" t="s">
        <v>2567</v>
      </c>
      <c r="E546" t="s">
        <v>2568</v>
      </c>
      <c r="F546" t="s">
        <v>2569</v>
      </c>
      <c r="G546" t="s">
        <v>44</v>
      </c>
      <c r="H546" t="s">
        <v>45</v>
      </c>
      <c r="I546" t="s">
        <v>60</v>
      </c>
      <c r="J546" t="s">
        <v>1954</v>
      </c>
      <c r="K546" t="s">
        <v>48</v>
      </c>
      <c r="L546" s="3">
        <v>81600000</v>
      </c>
      <c r="M546" s="4">
        <v>79370422</v>
      </c>
      <c r="N546" s="4">
        <v>2229578</v>
      </c>
      <c r="O546" t="s">
        <v>1085</v>
      </c>
      <c r="P546" t="s">
        <v>1056</v>
      </c>
      <c r="Q546" t="s">
        <v>51</v>
      </c>
      <c r="R546">
        <v>252</v>
      </c>
      <c r="S546">
        <v>0</v>
      </c>
      <c r="T546">
        <v>1</v>
      </c>
      <c r="U546">
        <v>0</v>
      </c>
      <c r="V546">
        <v>0</v>
      </c>
      <c r="W546">
        <v>0</v>
      </c>
      <c r="X546">
        <v>730</v>
      </c>
      <c r="Y546">
        <v>-1</v>
      </c>
      <c r="Z546" t="s">
        <v>52</v>
      </c>
      <c r="AA546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81600000</v>
      </c>
      <c r="AB546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79370422</v>
      </c>
      <c r="AC546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2229578</v>
      </c>
      <c r="AD546" s="5">
        <f>VALUE(FIXED((SLEP[[#This Row],[EjecutadoCLP]]/SLEP[[#This Row],[MontoCLP]]),4,TRUE))</f>
        <v>0.97270000000000001</v>
      </c>
      <c r="AE546" s="1">
        <f>IF(SLEP[[#This Row],[Termino]]=0,DATE(1992,10,11),SLEP[[#This Row],[Termino]]-SLEP[[#This Row],[Días de vigencia]])</f>
        <v>33158</v>
      </c>
      <c r="AF546" s="1">
        <f>IF(SLEP[[#This Row],[Días restantes]]&lt;1,DATE(1992,10,11),DATE(2025,8,8)+SLEP[[#This Row],[Días restantes]])</f>
        <v>33888</v>
      </c>
      <c r="AG546">
        <f ca="1">IF(SLEP[[#This Row],[Termino]]=0,0,SLEP[[#This Row],[Termino]]-TODAY())</f>
        <v>-12071</v>
      </c>
      <c r="AH546" s="7" t="str">
        <f ca="1">IF(SLEP[[#This Row],[Dias]]&gt;0,"Vigente","Vencido")</f>
        <v>Vencido</v>
      </c>
      <c r="AI546" t="str">
        <f>_xlfn.XLOOKUP(SLEP[[#This Row],[Source.Name]],Tabla3[Nombre archivo],Tabla3[BASESLEP],"N/A",0,1)</f>
        <v>Barrancas</v>
      </c>
      <c r="AJ546" t="s">
        <v>2850</v>
      </c>
    </row>
    <row r="547" spans="1:36" x14ac:dyDescent="0.3">
      <c r="A547" t="s">
        <v>1948</v>
      </c>
      <c r="B547" t="s">
        <v>2571</v>
      </c>
      <c r="C547" t="s">
        <v>2572</v>
      </c>
      <c r="D547" t="s">
        <v>2573</v>
      </c>
      <c r="E547" t="s">
        <v>2099</v>
      </c>
      <c r="F547" t="s">
        <v>2100</v>
      </c>
      <c r="G547" t="s">
        <v>44</v>
      </c>
      <c r="H547" t="s">
        <v>45</v>
      </c>
      <c r="I547" t="s">
        <v>46</v>
      </c>
      <c r="J547" t="s">
        <v>2064</v>
      </c>
      <c r="K547" t="s">
        <v>48</v>
      </c>
      <c r="L547" s="3">
        <v>205602453</v>
      </c>
      <c r="M547" s="4">
        <v>254192108</v>
      </c>
      <c r="N547" s="4">
        <v>-48589655</v>
      </c>
      <c r="O547" t="s">
        <v>1262</v>
      </c>
      <c r="P547" t="s">
        <v>1006</v>
      </c>
      <c r="Q547" t="s">
        <v>51</v>
      </c>
      <c r="R547">
        <v>2</v>
      </c>
      <c r="S547">
        <v>0</v>
      </c>
      <c r="T547">
        <v>1</v>
      </c>
      <c r="U547">
        <v>0</v>
      </c>
      <c r="V547">
        <v>0</v>
      </c>
      <c r="W547">
        <v>0</v>
      </c>
      <c r="X547">
        <v>105</v>
      </c>
      <c r="Y547">
        <v>-81</v>
      </c>
      <c r="Z547" t="s">
        <v>52</v>
      </c>
      <c r="AA547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205602453</v>
      </c>
      <c r="AB547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254192108</v>
      </c>
      <c r="AC547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-48589655</v>
      </c>
      <c r="AD547" s="5">
        <f>VALUE(FIXED((SLEP[[#This Row],[EjecutadoCLP]]/SLEP[[#This Row],[MontoCLP]]),4,TRUE))</f>
        <v>1.2363</v>
      </c>
      <c r="AE547" s="1">
        <f>IF(SLEP[[#This Row],[Termino]]=0,DATE(1992,10,11),SLEP[[#This Row],[Termino]]-SLEP[[#This Row],[Días de vigencia]])</f>
        <v>33783</v>
      </c>
      <c r="AF547" s="1">
        <f>IF(SLEP[[#This Row],[Días restantes]]&lt;1,DATE(1992,10,11),DATE(2025,8,8)+SLEP[[#This Row],[Días restantes]])</f>
        <v>33888</v>
      </c>
      <c r="AG547">
        <f ca="1">IF(SLEP[[#This Row],[Termino]]=0,0,SLEP[[#This Row],[Termino]]-TODAY())</f>
        <v>-12071</v>
      </c>
      <c r="AH547" s="7" t="str">
        <f ca="1">IF(SLEP[[#This Row],[Dias]]&gt;0,"Vigente","Vencido")</f>
        <v>Vencido</v>
      </c>
      <c r="AI547" t="str">
        <f>_xlfn.XLOOKUP(SLEP[[#This Row],[Source.Name]],Tabla3[Nombre archivo],Tabla3[BASESLEP],"N/A",0,1)</f>
        <v>Barrancas</v>
      </c>
      <c r="AJ547" t="s">
        <v>2856</v>
      </c>
    </row>
    <row r="548" spans="1:36" x14ac:dyDescent="0.3">
      <c r="A548" t="s">
        <v>1948</v>
      </c>
      <c r="B548" t="s">
        <v>2575</v>
      </c>
      <c r="C548" t="s">
        <v>2576</v>
      </c>
      <c r="D548" t="s">
        <v>2577</v>
      </c>
      <c r="E548" t="s">
        <v>2578</v>
      </c>
      <c r="F548" t="s">
        <v>2579</v>
      </c>
      <c r="G548" t="s">
        <v>44</v>
      </c>
      <c r="H548" t="s">
        <v>45</v>
      </c>
      <c r="I548" t="s">
        <v>46</v>
      </c>
      <c r="J548" t="s">
        <v>2580</v>
      </c>
      <c r="K548" t="s">
        <v>48</v>
      </c>
      <c r="L548" s="3">
        <v>317299062</v>
      </c>
      <c r="M548" s="4">
        <v>377585883</v>
      </c>
      <c r="N548" s="4">
        <v>-60286821</v>
      </c>
      <c r="O548" t="s">
        <v>1619</v>
      </c>
      <c r="P548" t="s">
        <v>1108</v>
      </c>
      <c r="Q548" t="s">
        <v>51</v>
      </c>
      <c r="R548">
        <v>6</v>
      </c>
      <c r="S548">
        <v>0</v>
      </c>
      <c r="T548">
        <v>1</v>
      </c>
      <c r="U548">
        <v>0</v>
      </c>
      <c r="V548">
        <v>1</v>
      </c>
      <c r="W548">
        <v>0</v>
      </c>
      <c r="X548">
        <v>177</v>
      </c>
      <c r="Y548">
        <v>10</v>
      </c>
      <c r="Z548" t="s">
        <v>52</v>
      </c>
      <c r="AA548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317299062</v>
      </c>
      <c r="AB548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377585883</v>
      </c>
      <c r="AC548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-60286821</v>
      </c>
      <c r="AD548" s="5">
        <f>VALUE(FIXED((SLEP[[#This Row],[EjecutadoCLP]]/SLEP[[#This Row],[MontoCLP]]),4,TRUE))</f>
        <v>1.19</v>
      </c>
      <c r="AE548" s="1">
        <f>IF(SLEP[[#This Row],[Termino]]=0,DATE(1992,10,11),SLEP[[#This Row],[Termino]]-SLEP[[#This Row],[Días de vigencia]])</f>
        <v>45710</v>
      </c>
      <c r="AF548" s="1">
        <f>IF(SLEP[[#This Row],[Días restantes]]&lt;1,DATE(1992,10,11),DATE(2025,8,8)+SLEP[[#This Row],[Días restantes]])</f>
        <v>45887</v>
      </c>
      <c r="AG548">
        <f ca="1">IF(SLEP[[#This Row],[Termino]]=0,0,SLEP[[#This Row],[Termino]]-TODAY())</f>
        <v>-72</v>
      </c>
      <c r="AH548" s="7" t="str">
        <f ca="1">IF(SLEP[[#This Row],[Dias]]&gt;0,"Vigente","Vencido")</f>
        <v>Vencido</v>
      </c>
      <c r="AI548" t="str">
        <f>_xlfn.XLOOKUP(SLEP[[#This Row],[Source.Name]],Tabla3[Nombre archivo],Tabla3[BASESLEP],"N/A",0,1)</f>
        <v>Barrancas</v>
      </c>
      <c r="AJ548" t="s">
        <v>2862</v>
      </c>
    </row>
    <row r="549" spans="1:36" x14ac:dyDescent="0.3">
      <c r="A549" t="s">
        <v>1948</v>
      </c>
      <c r="B549" t="s">
        <v>2582</v>
      </c>
      <c r="C549" t="s">
        <v>2583</v>
      </c>
      <c r="D549" t="s">
        <v>2584</v>
      </c>
      <c r="E549" t="s">
        <v>2585</v>
      </c>
      <c r="F549" t="s">
        <v>2586</v>
      </c>
      <c r="G549" t="s">
        <v>44</v>
      </c>
      <c r="H549" t="s">
        <v>45</v>
      </c>
      <c r="I549" t="s">
        <v>60</v>
      </c>
      <c r="J549" t="s">
        <v>2580</v>
      </c>
      <c r="K549" t="s">
        <v>48</v>
      </c>
      <c r="L549" s="3">
        <v>181387220</v>
      </c>
      <c r="M549" s="4">
        <v>219553122</v>
      </c>
      <c r="N549" s="4">
        <v>-38165902</v>
      </c>
      <c r="O549" t="s">
        <v>1192</v>
      </c>
      <c r="P549" t="s">
        <v>822</v>
      </c>
      <c r="Q549" t="s">
        <v>51</v>
      </c>
      <c r="R549">
        <v>2</v>
      </c>
      <c r="S549">
        <v>0</v>
      </c>
      <c r="T549">
        <v>1</v>
      </c>
      <c r="U549">
        <v>0</v>
      </c>
      <c r="V549">
        <v>0</v>
      </c>
      <c r="W549">
        <v>0</v>
      </c>
      <c r="X549">
        <v>382</v>
      </c>
      <c r="Y549">
        <v>1</v>
      </c>
      <c r="Z549" t="s">
        <v>52</v>
      </c>
      <c r="AA549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181387220</v>
      </c>
      <c r="AB549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219553122</v>
      </c>
      <c r="AC549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-38165902</v>
      </c>
      <c r="AD549" s="5">
        <f>VALUE(FIXED((SLEP[[#This Row],[EjecutadoCLP]]/SLEP[[#This Row],[MontoCLP]]),4,TRUE))</f>
        <v>1.2103999999999999</v>
      </c>
      <c r="AE549" s="1">
        <f>IF(SLEP[[#This Row],[Termino]]=0,DATE(1992,10,11),SLEP[[#This Row],[Termino]]-SLEP[[#This Row],[Días de vigencia]])</f>
        <v>45496</v>
      </c>
      <c r="AF549" s="1">
        <f>IF(SLEP[[#This Row],[Días restantes]]&lt;1,DATE(1992,10,11),DATE(2025,8,8)+SLEP[[#This Row],[Días restantes]])</f>
        <v>45878</v>
      </c>
      <c r="AG549">
        <f ca="1">IF(SLEP[[#This Row],[Termino]]=0,0,SLEP[[#This Row],[Termino]]-TODAY())</f>
        <v>-81</v>
      </c>
      <c r="AH549" s="7" t="str">
        <f ca="1">IF(SLEP[[#This Row],[Dias]]&gt;0,"Vigente","Vencido")</f>
        <v>Vencido</v>
      </c>
      <c r="AI549" t="str">
        <f>_xlfn.XLOOKUP(SLEP[[#This Row],[Source.Name]],Tabla3[Nombre archivo],Tabla3[BASESLEP],"N/A",0,1)</f>
        <v>Barrancas</v>
      </c>
      <c r="AJ549" t="s">
        <v>2868</v>
      </c>
    </row>
    <row r="550" spans="1:36" x14ac:dyDescent="0.3">
      <c r="A550" t="s">
        <v>1948</v>
      </c>
      <c r="B550" t="s">
        <v>2588</v>
      </c>
      <c r="C550" t="s">
        <v>2589</v>
      </c>
      <c r="D550" t="s">
        <v>2590</v>
      </c>
      <c r="E550" t="s">
        <v>2591</v>
      </c>
      <c r="F550" t="s">
        <v>2592</v>
      </c>
      <c r="G550" t="s">
        <v>44</v>
      </c>
      <c r="H550" t="s">
        <v>45</v>
      </c>
      <c r="I550" t="s">
        <v>254</v>
      </c>
      <c r="J550" t="s">
        <v>2064</v>
      </c>
      <c r="K550" t="s">
        <v>48</v>
      </c>
      <c r="L550" s="3">
        <v>141372000</v>
      </c>
      <c r="M550" s="4">
        <v>129591000</v>
      </c>
      <c r="N550" s="4">
        <v>11781000</v>
      </c>
      <c r="O550" t="s">
        <v>1192</v>
      </c>
      <c r="P550" t="s">
        <v>1104</v>
      </c>
      <c r="Q550" t="s">
        <v>51</v>
      </c>
      <c r="R550">
        <v>18</v>
      </c>
      <c r="S550">
        <v>0</v>
      </c>
      <c r="T550">
        <v>1</v>
      </c>
      <c r="U550">
        <v>0</v>
      </c>
      <c r="V550">
        <v>0</v>
      </c>
      <c r="W550">
        <v>0</v>
      </c>
      <c r="X550">
        <v>1095</v>
      </c>
      <c r="Y550">
        <v>-1</v>
      </c>
      <c r="Z550" t="s">
        <v>52</v>
      </c>
      <c r="AA550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141372000</v>
      </c>
      <c r="AB550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129591000</v>
      </c>
      <c r="AC550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11781000</v>
      </c>
      <c r="AD550" s="5">
        <f>VALUE(FIXED((SLEP[[#This Row],[EjecutadoCLP]]/SLEP[[#This Row],[MontoCLP]]),4,TRUE))</f>
        <v>0.91669999999999996</v>
      </c>
      <c r="AE550" s="1">
        <f>IF(SLEP[[#This Row],[Termino]]=0,DATE(1992,10,11),SLEP[[#This Row],[Termino]]-SLEP[[#This Row],[Días de vigencia]])</f>
        <v>32793</v>
      </c>
      <c r="AF550" s="1">
        <f>IF(SLEP[[#This Row],[Días restantes]]&lt;1,DATE(1992,10,11),DATE(2025,8,8)+SLEP[[#This Row],[Días restantes]])</f>
        <v>33888</v>
      </c>
      <c r="AG550">
        <f ca="1">IF(SLEP[[#This Row],[Termino]]=0,0,SLEP[[#This Row],[Termino]]-TODAY())</f>
        <v>-12071</v>
      </c>
      <c r="AH550" s="7" t="str">
        <f ca="1">IF(SLEP[[#This Row],[Dias]]&gt;0,"Vigente","Vencido")</f>
        <v>Vencido</v>
      </c>
      <c r="AI550" t="str">
        <f>_xlfn.XLOOKUP(SLEP[[#This Row],[Source.Name]],Tabla3[Nombre archivo],Tabla3[BASESLEP],"N/A",0,1)</f>
        <v>Barrancas</v>
      </c>
      <c r="AJ550" t="s">
        <v>2874</v>
      </c>
    </row>
    <row r="551" spans="1:36" x14ac:dyDescent="0.3">
      <c r="A551" t="s">
        <v>1948</v>
      </c>
      <c r="B551" t="s">
        <v>2594</v>
      </c>
      <c r="C551" t="s">
        <v>2595</v>
      </c>
      <c r="D551" t="s">
        <v>2596</v>
      </c>
      <c r="E551" t="s">
        <v>2568</v>
      </c>
      <c r="F551" t="s">
        <v>2597</v>
      </c>
      <c r="G551" t="s">
        <v>44</v>
      </c>
      <c r="H551" t="s">
        <v>45</v>
      </c>
      <c r="I551" t="s">
        <v>60</v>
      </c>
      <c r="J551" t="s">
        <v>1954</v>
      </c>
      <c r="K551" t="s">
        <v>48</v>
      </c>
      <c r="L551" s="3">
        <v>94676400</v>
      </c>
      <c r="M551" s="4">
        <v>79370422</v>
      </c>
      <c r="N551" s="4">
        <v>15305978</v>
      </c>
      <c r="O551" t="s">
        <v>1345</v>
      </c>
      <c r="P551" t="s">
        <v>950</v>
      </c>
      <c r="Q551" t="s">
        <v>51</v>
      </c>
      <c r="R551">
        <v>234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730</v>
      </c>
      <c r="Y551">
        <v>-1</v>
      </c>
      <c r="Z551" t="s">
        <v>52</v>
      </c>
      <c r="AA551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94676400</v>
      </c>
      <c r="AB551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79370422</v>
      </c>
      <c r="AC551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15305978</v>
      </c>
      <c r="AD551" s="5">
        <f>VALUE(FIXED((SLEP[[#This Row],[EjecutadoCLP]]/SLEP[[#This Row],[MontoCLP]]),4,TRUE))</f>
        <v>0.83830000000000005</v>
      </c>
      <c r="AE551" s="1">
        <f>IF(SLEP[[#This Row],[Termino]]=0,DATE(1992,10,11),SLEP[[#This Row],[Termino]]-SLEP[[#This Row],[Días de vigencia]])</f>
        <v>33158</v>
      </c>
      <c r="AF551" s="1">
        <f>IF(SLEP[[#This Row],[Días restantes]]&lt;1,DATE(1992,10,11),DATE(2025,8,8)+SLEP[[#This Row],[Días restantes]])</f>
        <v>33888</v>
      </c>
      <c r="AG551">
        <f ca="1">IF(SLEP[[#This Row],[Termino]]=0,0,SLEP[[#This Row],[Termino]]-TODAY())</f>
        <v>-12071</v>
      </c>
      <c r="AH551" s="7" t="str">
        <f ca="1">IF(SLEP[[#This Row],[Dias]]&gt;0,"Vigente","Vencido")</f>
        <v>Vencido</v>
      </c>
      <c r="AI551" t="str">
        <f>_xlfn.XLOOKUP(SLEP[[#This Row],[Source.Name]],Tabla3[Nombre archivo],Tabla3[BASESLEP],"N/A",0,1)</f>
        <v>Barrancas</v>
      </c>
      <c r="AJ551" t="s">
        <v>2881</v>
      </c>
    </row>
    <row r="552" spans="1:36" x14ac:dyDescent="0.3">
      <c r="A552" t="s">
        <v>1948</v>
      </c>
      <c r="B552" t="s">
        <v>2599</v>
      </c>
      <c r="C552" t="s">
        <v>2600</v>
      </c>
      <c r="D552" t="s">
        <v>2601</v>
      </c>
      <c r="E552" t="s">
        <v>2602</v>
      </c>
      <c r="F552" t="s">
        <v>2603</v>
      </c>
      <c r="G552" t="s">
        <v>44</v>
      </c>
      <c r="H552" t="s">
        <v>45</v>
      </c>
      <c r="I552" t="s">
        <v>188</v>
      </c>
      <c r="J552" t="s">
        <v>2064</v>
      </c>
      <c r="K552" t="s">
        <v>48</v>
      </c>
      <c r="L552" s="3">
        <v>107237088</v>
      </c>
      <c r="M552" s="4">
        <v>32768346</v>
      </c>
      <c r="N552" s="4">
        <v>74468742</v>
      </c>
      <c r="O552" t="s">
        <v>1177</v>
      </c>
      <c r="P552" t="s">
        <v>552</v>
      </c>
      <c r="Q552" t="s">
        <v>51</v>
      </c>
      <c r="R552">
        <v>7</v>
      </c>
      <c r="S552">
        <v>0</v>
      </c>
      <c r="T552">
        <v>1</v>
      </c>
      <c r="U552">
        <v>0</v>
      </c>
      <c r="V552">
        <v>0</v>
      </c>
      <c r="W552">
        <v>0</v>
      </c>
      <c r="X552">
        <v>1096</v>
      </c>
      <c r="Y552">
        <v>-1</v>
      </c>
      <c r="Z552" t="s">
        <v>52</v>
      </c>
      <c r="AA552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107237088</v>
      </c>
      <c r="AB552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32768346</v>
      </c>
      <c r="AC552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74468742</v>
      </c>
      <c r="AD552" s="5">
        <f>VALUE(FIXED((SLEP[[#This Row],[EjecutadoCLP]]/SLEP[[#This Row],[MontoCLP]]),4,TRUE))</f>
        <v>0.30559999999999998</v>
      </c>
      <c r="AE552" s="1">
        <f>IF(SLEP[[#This Row],[Termino]]=0,DATE(1992,10,11),SLEP[[#This Row],[Termino]]-SLEP[[#This Row],[Días de vigencia]])</f>
        <v>32792</v>
      </c>
      <c r="AF552" s="1">
        <f>IF(SLEP[[#This Row],[Días restantes]]&lt;1,DATE(1992,10,11),DATE(2025,8,8)+SLEP[[#This Row],[Días restantes]])</f>
        <v>33888</v>
      </c>
      <c r="AG552">
        <f ca="1">IF(SLEP[[#This Row],[Termino]]=0,0,SLEP[[#This Row],[Termino]]-TODAY())</f>
        <v>-12071</v>
      </c>
      <c r="AH552" s="7" t="str">
        <f ca="1">IF(SLEP[[#This Row],[Dias]]&gt;0,"Vigente","Vencido")</f>
        <v>Vencido</v>
      </c>
      <c r="AI552" t="str">
        <f>_xlfn.XLOOKUP(SLEP[[#This Row],[Source.Name]],Tabla3[Nombre archivo],Tabla3[BASESLEP],"N/A",0,1)</f>
        <v>Barrancas</v>
      </c>
      <c r="AJ552" t="s">
        <v>2886</v>
      </c>
    </row>
    <row r="553" spans="1:36" x14ac:dyDescent="0.3">
      <c r="A553" t="s">
        <v>1948</v>
      </c>
      <c r="B553" t="s">
        <v>2605</v>
      </c>
      <c r="C553" t="s">
        <v>2606</v>
      </c>
      <c r="D553" t="s">
        <v>2607</v>
      </c>
      <c r="E553" t="s">
        <v>2608</v>
      </c>
      <c r="F553" t="s">
        <v>2609</v>
      </c>
      <c r="G553" t="s">
        <v>44</v>
      </c>
      <c r="H553" t="s">
        <v>45</v>
      </c>
      <c r="I553" t="s">
        <v>188</v>
      </c>
      <c r="J553" t="s">
        <v>2064</v>
      </c>
      <c r="K553" t="s">
        <v>48</v>
      </c>
      <c r="L553" s="3">
        <v>65533776</v>
      </c>
      <c r="M553" s="4">
        <v>59576160</v>
      </c>
      <c r="N553" s="4">
        <v>5957616</v>
      </c>
      <c r="O553" t="s">
        <v>1177</v>
      </c>
      <c r="P553" t="s">
        <v>552</v>
      </c>
      <c r="Q553" t="s">
        <v>51</v>
      </c>
      <c r="R553">
        <v>14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1096</v>
      </c>
      <c r="Y553">
        <v>-1</v>
      </c>
      <c r="Z553" t="s">
        <v>52</v>
      </c>
      <c r="AA553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65533776</v>
      </c>
      <c r="AB553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59576160</v>
      </c>
      <c r="AC553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5957616</v>
      </c>
      <c r="AD553" s="5">
        <f>VALUE(FIXED((SLEP[[#This Row],[EjecutadoCLP]]/SLEP[[#This Row],[MontoCLP]]),4,TRUE))</f>
        <v>0.90910000000000002</v>
      </c>
      <c r="AE553" s="1">
        <f>IF(SLEP[[#This Row],[Termino]]=0,DATE(1992,10,11),SLEP[[#This Row],[Termino]]-SLEP[[#This Row],[Días de vigencia]])</f>
        <v>32792</v>
      </c>
      <c r="AF553" s="1">
        <f>IF(SLEP[[#This Row],[Días restantes]]&lt;1,DATE(1992,10,11),DATE(2025,8,8)+SLEP[[#This Row],[Días restantes]])</f>
        <v>33888</v>
      </c>
      <c r="AG553">
        <f ca="1">IF(SLEP[[#This Row],[Termino]]=0,0,SLEP[[#This Row],[Termino]]-TODAY())</f>
        <v>-12071</v>
      </c>
      <c r="AH553" s="7" t="str">
        <f ca="1">IF(SLEP[[#This Row],[Dias]]&gt;0,"Vigente","Vencido")</f>
        <v>Vencido</v>
      </c>
      <c r="AI553" t="str">
        <f>_xlfn.XLOOKUP(SLEP[[#This Row],[Source.Name]],Tabla3[Nombre archivo],Tabla3[BASESLEP],"N/A",0,1)</f>
        <v>Barrancas</v>
      </c>
      <c r="AJ553" t="s">
        <v>2893</v>
      </c>
    </row>
    <row r="554" spans="1:36" x14ac:dyDescent="0.3">
      <c r="A554" t="s">
        <v>1948</v>
      </c>
      <c r="B554" t="s">
        <v>2611</v>
      </c>
      <c r="C554" t="s">
        <v>2612</v>
      </c>
      <c r="D554" t="s">
        <v>2613</v>
      </c>
      <c r="E554" t="s">
        <v>2614</v>
      </c>
      <c r="F554" t="s">
        <v>2615</v>
      </c>
      <c r="G554" t="s">
        <v>44</v>
      </c>
      <c r="H554" t="s">
        <v>45</v>
      </c>
      <c r="I554" t="s">
        <v>60</v>
      </c>
      <c r="J554" t="s">
        <v>2064</v>
      </c>
      <c r="K554" t="s">
        <v>48</v>
      </c>
      <c r="L554" s="3">
        <v>832810</v>
      </c>
      <c r="M554" s="4">
        <v>832810</v>
      </c>
      <c r="N554" s="4">
        <v>0</v>
      </c>
      <c r="O554" t="s">
        <v>1384</v>
      </c>
      <c r="P554" t="s">
        <v>964</v>
      </c>
      <c r="Q554" t="s">
        <v>51</v>
      </c>
      <c r="R554">
        <v>13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487</v>
      </c>
      <c r="Y554">
        <v>-1</v>
      </c>
      <c r="Z554" t="s">
        <v>52</v>
      </c>
      <c r="AA554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832810</v>
      </c>
      <c r="AB554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832810</v>
      </c>
      <c r="AC554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0</v>
      </c>
      <c r="AD554" s="5">
        <f>VALUE(FIXED((SLEP[[#This Row],[EjecutadoCLP]]/SLEP[[#This Row],[MontoCLP]]),4,TRUE))</f>
        <v>1</v>
      </c>
      <c r="AE554" s="1">
        <f>IF(SLEP[[#This Row],[Termino]]=0,DATE(1992,10,11),SLEP[[#This Row],[Termino]]-SLEP[[#This Row],[Días de vigencia]])</f>
        <v>33401</v>
      </c>
      <c r="AF554" s="1">
        <f>IF(SLEP[[#This Row],[Días restantes]]&lt;1,DATE(1992,10,11),DATE(2025,8,8)+SLEP[[#This Row],[Días restantes]])</f>
        <v>33888</v>
      </c>
      <c r="AG554">
        <f ca="1">IF(SLEP[[#This Row],[Termino]]=0,0,SLEP[[#This Row],[Termino]]-TODAY())</f>
        <v>-12071</v>
      </c>
      <c r="AH554" s="7" t="str">
        <f ca="1">IF(SLEP[[#This Row],[Dias]]&gt;0,"Vigente","Vencido")</f>
        <v>Vencido</v>
      </c>
      <c r="AI554" t="str">
        <f>_xlfn.XLOOKUP(SLEP[[#This Row],[Source.Name]],Tabla3[Nombre archivo],Tabla3[BASESLEP],"N/A",0,1)</f>
        <v>Barrancas</v>
      </c>
      <c r="AJ554" t="s">
        <v>2900</v>
      </c>
    </row>
    <row r="555" spans="1:36" x14ac:dyDescent="0.3">
      <c r="A555" t="s">
        <v>1948</v>
      </c>
      <c r="B555" t="s">
        <v>2617</v>
      </c>
      <c r="C555" t="s">
        <v>2618</v>
      </c>
      <c r="D555" t="s">
        <v>2619</v>
      </c>
      <c r="E555" t="s">
        <v>2185</v>
      </c>
      <c r="F555" t="s">
        <v>2186</v>
      </c>
      <c r="G555" t="s">
        <v>44</v>
      </c>
      <c r="H555" t="s">
        <v>45</v>
      </c>
      <c r="I555" t="s">
        <v>60</v>
      </c>
      <c r="J555" t="s">
        <v>1954</v>
      </c>
      <c r="K555" t="s">
        <v>48</v>
      </c>
      <c r="L555" s="3">
        <v>206173844</v>
      </c>
      <c r="M555" s="4">
        <v>204601953</v>
      </c>
      <c r="N555" s="4">
        <v>1571891</v>
      </c>
      <c r="O555" t="s">
        <v>1323</v>
      </c>
      <c r="P555" t="s">
        <v>1026</v>
      </c>
      <c r="Q555" t="s">
        <v>51</v>
      </c>
      <c r="R555">
        <v>2</v>
      </c>
      <c r="S555">
        <v>0</v>
      </c>
      <c r="T555">
        <v>1</v>
      </c>
      <c r="U555">
        <v>0</v>
      </c>
      <c r="V555">
        <v>0</v>
      </c>
      <c r="W555">
        <v>0</v>
      </c>
      <c r="X555">
        <v>144</v>
      </c>
      <c r="Y555">
        <v>-745</v>
      </c>
      <c r="Z555" t="s">
        <v>52</v>
      </c>
      <c r="AA555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206173844</v>
      </c>
      <c r="AB555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204601953</v>
      </c>
      <c r="AC555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1571891</v>
      </c>
      <c r="AD555" s="5">
        <f>VALUE(FIXED((SLEP[[#This Row],[EjecutadoCLP]]/SLEP[[#This Row],[MontoCLP]]),4,TRUE))</f>
        <v>0.99239999999999995</v>
      </c>
      <c r="AE555" s="1">
        <f>IF(SLEP[[#This Row],[Termino]]=0,DATE(1992,10,11),SLEP[[#This Row],[Termino]]-SLEP[[#This Row],[Días de vigencia]])</f>
        <v>33744</v>
      </c>
      <c r="AF555" s="1">
        <f>IF(SLEP[[#This Row],[Días restantes]]&lt;1,DATE(1992,10,11),DATE(2025,8,8)+SLEP[[#This Row],[Días restantes]])</f>
        <v>33888</v>
      </c>
      <c r="AG555">
        <f ca="1">IF(SLEP[[#This Row],[Termino]]=0,0,SLEP[[#This Row],[Termino]]-TODAY())</f>
        <v>-12071</v>
      </c>
      <c r="AH555" s="7" t="str">
        <f ca="1">IF(SLEP[[#This Row],[Dias]]&gt;0,"Vigente","Vencido")</f>
        <v>Vencido</v>
      </c>
      <c r="AI555" t="str">
        <f>_xlfn.XLOOKUP(SLEP[[#This Row],[Source.Name]],Tabla3[Nombre archivo],Tabla3[BASESLEP],"N/A",0,1)</f>
        <v>Barrancas</v>
      </c>
      <c r="AJ555" s="2" t="s">
        <v>2906</v>
      </c>
    </row>
    <row r="556" spans="1:36" x14ac:dyDescent="0.3">
      <c r="A556" t="s">
        <v>1948</v>
      </c>
      <c r="B556" t="s">
        <v>2621</v>
      </c>
      <c r="C556" t="s">
        <v>2622</v>
      </c>
      <c r="D556" t="s">
        <v>2623</v>
      </c>
      <c r="E556" t="s">
        <v>2624</v>
      </c>
      <c r="F556" t="s">
        <v>2625</v>
      </c>
      <c r="G556" t="s">
        <v>74</v>
      </c>
      <c r="H556" t="s">
        <v>178</v>
      </c>
      <c r="I556" t="s">
        <v>533</v>
      </c>
      <c r="J556" t="s">
        <v>2580</v>
      </c>
      <c r="K556" t="s">
        <v>48</v>
      </c>
      <c r="L556" s="3">
        <v>48814847</v>
      </c>
      <c r="M556" s="4">
        <v>31897391</v>
      </c>
      <c r="N556" s="4">
        <v>16917456</v>
      </c>
      <c r="O556" t="s">
        <v>1223</v>
      </c>
      <c r="P556" t="s">
        <v>1283</v>
      </c>
      <c r="Q556" t="s">
        <v>51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20</v>
      </c>
      <c r="Y556">
        <v>181</v>
      </c>
      <c r="Z556" t="s">
        <v>65</v>
      </c>
      <c r="AA556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48814847</v>
      </c>
      <c r="AB556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31897391</v>
      </c>
      <c r="AC556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16917456</v>
      </c>
      <c r="AD556" s="5">
        <f>VALUE(FIXED((SLEP[[#This Row],[EjecutadoCLP]]/SLEP[[#This Row],[MontoCLP]]),4,TRUE))</f>
        <v>0.65339999999999998</v>
      </c>
      <c r="AE556" s="1">
        <f>IF(SLEP[[#This Row],[Termino]]=0,DATE(1992,10,11),SLEP[[#This Row],[Termino]]-SLEP[[#This Row],[Días de vigencia]])</f>
        <v>46038</v>
      </c>
      <c r="AF556" s="1">
        <f>IF(SLEP[[#This Row],[Días restantes]]&lt;1,DATE(1992,10,11),DATE(2025,8,8)+SLEP[[#This Row],[Días restantes]])</f>
        <v>46058</v>
      </c>
      <c r="AG556">
        <f ca="1">IF(SLEP[[#This Row],[Termino]]=0,0,SLEP[[#This Row],[Termino]]-TODAY())</f>
        <v>99</v>
      </c>
      <c r="AH556" s="7" t="str">
        <f ca="1">IF(SLEP[[#This Row],[Dias]]&gt;0,"Vigente","Vencido")</f>
        <v>Vigente</v>
      </c>
      <c r="AI556" t="str">
        <f>_xlfn.XLOOKUP(SLEP[[#This Row],[Source.Name]],Tabla3[Nombre archivo],Tabla3[BASESLEP],"N/A",0,1)</f>
        <v>Barrancas</v>
      </c>
      <c r="AJ556" t="s">
        <v>2912</v>
      </c>
    </row>
    <row r="557" spans="1:36" x14ac:dyDescent="0.3">
      <c r="A557" t="s">
        <v>1948</v>
      </c>
      <c r="B557" t="s">
        <v>2627</v>
      </c>
      <c r="C557" t="s">
        <v>2628</v>
      </c>
      <c r="D557" t="s">
        <v>2629</v>
      </c>
      <c r="E557" t="s">
        <v>1568</v>
      </c>
      <c r="F557" t="s">
        <v>1569</v>
      </c>
      <c r="G557" t="s">
        <v>44</v>
      </c>
      <c r="H557" t="s">
        <v>45</v>
      </c>
      <c r="I557" t="s">
        <v>60</v>
      </c>
      <c r="J557" t="s">
        <v>1954</v>
      </c>
      <c r="K557" t="s">
        <v>48</v>
      </c>
      <c r="L557" s="3">
        <v>196350000</v>
      </c>
      <c r="M557" s="4">
        <v>196350000</v>
      </c>
      <c r="N557" s="4">
        <v>0</v>
      </c>
      <c r="O557" t="s">
        <v>1251</v>
      </c>
      <c r="P557" t="s">
        <v>1147</v>
      </c>
      <c r="Q557" t="s">
        <v>51</v>
      </c>
      <c r="R557">
        <v>6</v>
      </c>
      <c r="S557">
        <v>0</v>
      </c>
      <c r="T557">
        <v>1</v>
      </c>
      <c r="U557">
        <v>0</v>
      </c>
      <c r="V557">
        <v>0</v>
      </c>
      <c r="W557">
        <v>0</v>
      </c>
      <c r="X557">
        <v>365</v>
      </c>
      <c r="Y557">
        <v>-1</v>
      </c>
      <c r="Z557" t="s">
        <v>65</v>
      </c>
      <c r="AA557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196350000</v>
      </c>
      <c r="AB557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196350000</v>
      </c>
      <c r="AC557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0</v>
      </c>
      <c r="AD557" s="5">
        <f>VALUE(FIXED((SLEP[[#This Row],[EjecutadoCLP]]/SLEP[[#This Row],[MontoCLP]]),4,TRUE))</f>
        <v>1</v>
      </c>
      <c r="AE557" s="1">
        <f>IF(SLEP[[#This Row],[Termino]]=0,DATE(1992,10,11),SLEP[[#This Row],[Termino]]-SLEP[[#This Row],[Días de vigencia]])</f>
        <v>33523</v>
      </c>
      <c r="AF557" s="1">
        <f>IF(SLEP[[#This Row],[Días restantes]]&lt;1,DATE(1992,10,11),DATE(2025,8,8)+SLEP[[#This Row],[Días restantes]])</f>
        <v>33888</v>
      </c>
      <c r="AG557">
        <f ca="1">IF(SLEP[[#This Row],[Termino]]=0,0,SLEP[[#This Row],[Termino]]-TODAY())</f>
        <v>-12071</v>
      </c>
      <c r="AH557" s="7" t="str">
        <f ca="1">IF(SLEP[[#This Row],[Dias]]&gt;0,"Vigente","Vencido")</f>
        <v>Vencido</v>
      </c>
      <c r="AI557" t="str">
        <f>_xlfn.XLOOKUP(SLEP[[#This Row],[Source.Name]],Tabla3[Nombre archivo],Tabla3[BASESLEP],"N/A",0,1)</f>
        <v>Barrancas</v>
      </c>
      <c r="AJ557" t="s">
        <v>2918</v>
      </c>
    </row>
    <row r="558" spans="1:36" x14ac:dyDescent="0.3">
      <c r="A558" t="s">
        <v>1948</v>
      </c>
      <c r="B558" t="s">
        <v>2631</v>
      </c>
      <c r="C558" t="s">
        <v>2632</v>
      </c>
      <c r="D558" t="s">
        <v>2633</v>
      </c>
      <c r="E558" t="s">
        <v>2634</v>
      </c>
      <c r="F558" t="s">
        <v>2635</v>
      </c>
      <c r="G558" t="s">
        <v>44</v>
      </c>
      <c r="H558" t="s">
        <v>45</v>
      </c>
      <c r="I558" t="s">
        <v>188</v>
      </c>
      <c r="J558" t="s">
        <v>1954</v>
      </c>
      <c r="K558" t="s">
        <v>48</v>
      </c>
      <c r="L558" s="3">
        <v>361696275</v>
      </c>
      <c r="M558" s="4">
        <v>297867520</v>
      </c>
      <c r="N558" s="4">
        <v>63828755</v>
      </c>
      <c r="O558" t="s">
        <v>1257</v>
      </c>
      <c r="P558" t="s">
        <v>1269</v>
      </c>
      <c r="Q558" t="s">
        <v>51</v>
      </c>
      <c r="R558">
        <v>3</v>
      </c>
      <c r="S558">
        <v>0</v>
      </c>
      <c r="T558">
        <v>1</v>
      </c>
      <c r="U558">
        <v>0</v>
      </c>
      <c r="V558">
        <v>0</v>
      </c>
      <c r="W558">
        <v>0</v>
      </c>
      <c r="X558">
        <v>156</v>
      </c>
      <c r="Y558">
        <v>-164</v>
      </c>
      <c r="Z558" t="s">
        <v>52</v>
      </c>
      <c r="AA558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361696275</v>
      </c>
      <c r="AB558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297867520</v>
      </c>
      <c r="AC558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63828755</v>
      </c>
      <c r="AD558" s="5">
        <f>VALUE(FIXED((SLEP[[#This Row],[EjecutadoCLP]]/SLEP[[#This Row],[MontoCLP]]),4,TRUE))</f>
        <v>0.82350000000000001</v>
      </c>
      <c r="AE558" s="1">
        <f>IF(SLEP[[#This Row],[Termino]]=0,DATE(1992,10,11),SLEP[[#This Row],[Termino]]-SLEP[[#This Row],[Días de vigencia]])</f>
        <v>33732</v>
      </c>
      <c r="AF558" s="1">
        <f>IF(SLEP[[#This Row],[Días restantes]]&lt;1,DATE(1992,10,11),DATE(2025,8,8)+SLEP[[#This Row],[Días restantes]])</f>
        <v>33888</v>
      </c>
      <c r="AG558">
        <f ca="1">IF(SLEP[[#This Row],[Termino]]=0,0,SLEP[[#This Row],[Termino]]-TODAY())</f>
        <v>-12071</v>
      </c>
      <c r="AH558" s="7" t="str">
        <f ca="1">IF(SLEP[[#This Row],[Dias]]&gt;0,"Vigente","Vencido")</f>
        <v>Vencido</v>
      </c>
      <c r="AI558" t="str">
        <f>_xlfn.XLOOKUP(SLEP[[#This Row],[Source.Name]],Tabla3[Nombre archivo],Tabla3[BASESLEP],"N/A",0,1)</f>
        <v>Barrancas</v>
      </c>
      <c r="AJ558" t="s">
        <v>2924</v>
      </c>
    </row>
    <row r="559" spans="1:36" x14ac:dyDescent="0.3">
      <c r="A559" t="s">
        <v>1948</v>
      </c>
      <c r="B559" t="s">
        <v>2637</v>
      </c>
      <c r="C559" t="s">
        <v>2638</v>
      </c>
      <c r="D559" t="s">
        <v>2639</v>
      </c>
      <c r="E559" t="s">
        <v>2420</v>
      </c>
      <c r="F559" t="s">
        <v>2495</v>
      </c>
      <c r="G559" t="s">
        <v>44</v>
      </c>
      <c r="H559" t="s">
        <v>45</v>
      </c>
      <c r="I559" t="s">
        <v>89</v>
      </c>
      <c r="J559" t="s">
        <v>1954</v>
      </c>
      <c r="K559" t="s">
        <v>48</v>
      </c>
      <c r="L559" s="3">
        <v>197900000</v>
      </c>
      <c r="M559" s="4">
        <v>197900000</v>
      </c>
      <c r="N559" s="4">
        <v>0</v>
      </c>
      <c r="O559" t="s">
        <v>1192</v>
      </c>
      <c r="P559" t="s">
        <v>1269</v>
      </c>
      <c r="Q559" t="s">
        <v>51</v>
      </c>
      <c r="R559">
        <v>1</v>
      </c>
      <c r="S559">
        <v>0</v>
      </c>
      <c r="T559">
        <v>1</v>
      </c>
      <c r="U559">
        <v>0</v>
      </c>
      <c r="V559">
        <v>0</v>
      </c>
      <c r="W559">
        <v>0</v>
      </c>
      <c r="X559">
        <v>162</v>
      </c>
      <c r="Y559">
        <v>-164</v>
      </c>
      <c r="Z559" t="s">
        <v>52</v>
      </c>
      <c r="AA559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197900000</v>
      </c>
      <c r="AB559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197900000</v>
      </c>
      <c r="AC559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0</v>
      </c>
      <c r="AD559" s="5">
        <f>VALUE(FIXED((SLEP[[#This Row],[EjecutadoCLP]]/SLEP[[#This Row],[MontoCLP]]),4,TRUE))</f>
        <v>1</v>
      </c>
      <c r="AE559" s="1">
        <f>IF(SLEP[[#This Row],[Termino]]=0,DATE(1992,10,11),SLEP[[#This Row],[Termino]]-SLEP[[#This Row],[Días de vigencia]])</f>
        <v>33726</v>
      </c>
      <c r="AF559" s="1">
        <f>IF(SLEP[[#This Row],[Días restantes]]&lt;1,DATE(1992,10,11),DATE(2025,8,8)+SLEP[[#This Row],[Días restantes]])</f>
        <v>33888</v>
      </c>
      <c r="AG559">
        <f ca="1">IF(SLEP[[#This Row],[Termino]]=0,0,SLEP[[#This Row],[Termino]]-TODAY())</f>
        <v>-12071</v>
      </c>
      <c r="AH559" s="7" t="str">
        <f ca="1">IF(SLEP[[#This Row],[Dias]]&gt;0,"Vigente","Vencido")</f>
        <v>Vencido</v>
      </c>
      <c r="AI559" t="str">
        <f>_xlfn.XLOOKUP(SLEP[[#This Row],[Source.Name]],Tabla3[Nombre archivo],Tabla3[BASESLEP],"N/A",0,1)</f>
        <v>Barrancas</v>
      </c>
      <c r="AJ559" t="s">
        <v>2930</v>
      </c>
    </row>
    <row r="560" spans="1:36" x14ac:dyDescent="0.3">
      <c r="A560" t="s">
        <v>1948</v>
      </c>
      <c r="B560" t="s">
        <v>2641</v>
      </c>
      <c r="C560" t="s">
        <v>2642</v>
      </c>
      <c r="D560" t="s">
        <v>2643</v>
      </c>
      <c r="E560" t="s">
        <v>269</v>
      </c>
      <c r="F560" t="s">
        <v>270</v>
      </c>
      <c r="G560" t="s">
        <v>44</v>
      </c>
      <c r="H560" t="s">
        <v>45</v>
      </c>
      <c r="I560" t="s">
        <v>46</v>
      </c>
      <c r="J560" t="s">
        <v>1954</v>
      </c>
      <c r="K560" t="s">
        <v>48</v>
      </c>
      <c r="L560" s="3">
        <v>51972080</v>
      </c>
      <c r="M560" s="4">
        <v>238963474</v>
      </c>
      <c r="N560" s="4">
        <v>-186991394</v>
      </c>
      <c r="O560" t="s">
        <v>1185</v>
      </c>
      <c r="P560" t="s">
        <v>1229</v>
      </c>
      <c r="Q560" t="s">
        <v>51</v>
      </c>
      <c r="R560">
        <v>2</v>
      </c>
      <c r="S560">
        <v>0</v>
      </c>
      <c r="T560">
        <v>1</v>
      </c>
      <c r="U560">
        <v>0</v>
      </c>
      <c r="V560">
        <v>3</v>
      </c>
      <c r="W560">
        <v>0</v>
      </c>
      <c r="X560">
        <v>160</v>
      </c>
      <c r="Y560">
        <v>-195</v>
      </c>
      <c r="Z560" t="s">
        <v>52</v>
      </c>
      <c r="AA560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51972080</v>
      </c>
      <c r="AB560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238963474</v>
      </c>
      <c r="AC560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-186991394</v>
      </c>
      <c r="AD560" s="5">
        <f>VALUE(FIXED((SLEP[[#This Row],[EjecutadoCLP]]/SLEP[[#This Row],[MontoCLP]]),4,TRUE))</f>
        <v>4.5979000000000001</v>
      </c>
      <c r="AE560" s="1">
        <f>IF(SLEP[[#This Row],[Termino]]=0,DATE(1992,10,11),SLEP[[#This Row],[Termino]]-SLEP[[#This Row],[Días de vigencia]])</f>
        <v>33728</v>
      </c>
      <c r="AF560" s="1">
        <f>IF(SLEP[[#This Row],[Días restantes]]&lt;1,DATE(1992,10,11),DATE(2025,8,8)+SLEP[[#This Row],[Días restantes]])</f>
        <v>33888</v>
      </c>
      <c r="AG560">
        <f ca="1">IF(SLEP[[#This Row],[Termino]]=0,0,SLEP[[#This Row],[Termino]]-TODAY())</f>
        <v>-12071</v>
      </c>
      <c r="AH560" s="7" t="str">
        <f ca="1">IF(SLEP[[#This Row],[Dias]]&gt;0,"Vigente","Vencido")</f>
        <v>Vencido</v>
      </c>
      <c r="AI560" t="str">
        <f>_xlfn.XLOOKUP(SLEP[[#This Row],[Source.Name]],Tabla3[Nombre archivo],Tabla3[BASESLEP],"N/A",0,1)</f>
        <v>Barrancas</v>
      </c>
      <c r="AJ560" t="s">
        <v>2932</v>
      </c>
    </row>
    <row r="561" spans="1:36" x14ac:dyDescent="0.3">
      <c r="A561" t="s">
        <v>1948</v>
      </c>
      <c r="B561" t="s">
        <v>2645</v>
      </c>
      <c r="C561" t="s">
        <v>2646</v>
      </c>
      <c r="D561" t="s">
        <v>2647</v>
      </c>
      <c r="E561" t="s">
        <v>269</v>
      </c>
      <c r="F561" t="s">
        <v>270</v>
      </c>
      <c r="G561" t="s">
        <v>44</v>
      </c>
      <c r="H561" t="s">
        <v>45</v>
      </c>
      <c r="I561" t="s">
        <v>46</v>
      </c>
      <c r="J561" t="s">
        <v>2580</v>
      </c>
      <c r="K561" t="s">
        <v>48</v>
      </c>
      <c r="L561" s="3">
        <v>453877725</v>
      </c>
      <c r="M561" s="4">
        <v>453877725</v>
      </c>
      <c r="N561" s="4">
        <v>0</v>
      </c>
      <c r="O561" t="s">
        <v>1185</v>
      </c>
      <c r="P561" t="s">
        <v>1229</v>
      </c>
      <c r="Q561" t="s">
        <v>51</v>
      </c>
      <c r="R561">
        <v>2</v>
      </c>
      <c r="S561">
        <v>0</v>
      </c>
      <c r="T561">
        <v>1</v>
      </c>
      <c r="U561">
        <v>0</v>
      </c>
      <c r="V561">
        <v>0</v>
      </c>
      <c r="W561">
        <v>0</v>
      </c>
      <c r="X561">
        <v>160</v>
      </c>
      <c r="Y561">
        <v>-195</v>
      </c>
      <c r="Z561" t="s">
        <v>52</v>
      </c>
      <c r="AA561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453877725</v>
      </c>
      <c r="AB561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453877725</v>
      </c>
      <c r="AC561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0</v>
      </c>
      <c r="AD561" s="5">
        <f>VALUE(FIXED((SLEP[[#This Row],[EjecutadoCLP]]/SLEP[[#This Row],[MontoCLP]]),4,TRUE))</f>
        <v>1</v>
      </c>
      <c r="AE561" s="1">
        <f>IF(SLEP[[#This Row],[Termino]]=0,DATE(1992,10,11),SLEP[[#This Row],[Termino]]-SLEP[[#This Row],[Días de vigencia]])</f>
        <v>33728</v>
      </c>
      <c r="AF561" s="1">
        <f>IF(SLEP[[#This Row],[Días restantes]]&lt;1,DATE(1992,10,11),DATE(2025,8,8)+SLEP[[#This Row],[Días restantes]])</f>
        <v>33888</v>
      </c>
      <c r="AG561">
        <f ca="1">IF(SLEP[[#This Row],[Termino]]=0,0,SLEP[[#This Row],[Termino]]-TODAY())</f>
        <v>-12071</v>
      </c>
      <c r="AH561" s="7" t="str">
        <f ca="1">IF(SLEP[[#This Row],[Dias]]&gt;0,"Vigente","Vencido")</f>
        <v>Vencido</v>
      </c>
      <c r="AI561" t="str">
        <f>_xlfn.XLOOKUP(SLEP[[#This Row],[Source.Name]],Tabla3[Nombre archivo],Tabla3[BASESLEP],"N/A",0,1)</f>
        <v>Barrancas</v>
      </c>
      <c r="AJ561" t="s">
        <v>2938</v>
      </c>
    </row>
    <row r="562" spans="1:36" x14ac:dyDescent="0.3">
      <c r="A562" t="s">
        <v>1948</v>
      </c>
      <c r="B562" t="s">
        <v>2649</v>
      </c>
      <c r="C562" t="s">
        <v>2650</v>
      </c>
      <c r="D562" t="s">
        <v>2651</v>
      </c>
      <c r="E562" t="s">
        <v>2652</v>
      </c>
      <c r="F562" t="s">
        <v>2653</v>
      </c>
      <c r="G562" t="s">
        <v>44</v>
      </c>
      <c r="H562" t="s">
        <v>45</v>
      </c>
      <c r="I562" t="s">
        <v>89</v>
      </c>
      <c r="J562" t="s">
        <v>1954</v>
      </c>
      <c r="K562" t="s">
        <v>48</v>
      </c>
      <c r="L562" s="3">
        <v>58616000</v>
      </c>
      <c r="M562" s="4">
        <v>58616000</v>
      </c>
      <c r="N562" s="4">
        <v>0</v>
      </c>
      <c r="O562" t="s">
        <v>1648</v>
      </c>
      <c r="P562" t="s">
        <v>1283</v>
      </c>
      <c r="Q562" t="s">
        <v>51</v>
      </c>
      <c r="R562">
        <v>0</v>
      </c>
      <c r="S562">
        <v>0</v>
      </c>
      <c r="T562">
        <v>1</v>
      </c>
      <c r="U562">
        <v>0</v>
      </c>
      <c r="V562">
        <v>0</v>
      </c>
      <c r="W562">
        <v>0</v>
      </c>
      <c r="X562">
        <v>60</v>
      </c>
      <c r="Y562">
        <v>-304</v>
      </c>
      <c r="Z562" t="s">
        <v>52</v>
      </c>
      <c r="AA562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58616000</v>
      </c>
      <c r="AB562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58616000</v>
      </c>
      <c r="AC562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0</v>
      </c>
      <c r="AD562" s="5">
        <f>VALUE(FIXED((SLEP[[#This Row],[EjecutadoCLP]]/SLEP[[#This Row],[MontoCLP]]),4,TRUE))</f>
        <v>1</v>
      </c>
      <c r="AE562" s="1">
        <f>IF(SLEP[[#This Row],[Termino]]=0,DATE(1992,10,11),SLEP[[#This Row],[Termino]]-SLEP[[#This Row],[Días de vigencia]])</f>
        <v>33828</v>
      </c>
      <c r="AF562" s="1">
        <f>IF(SLEP[[#This Row],[Días restantes]]&lt;1,DATE(1992,10,11),DATE(2025,8,8)+SLEP[[#This Row],[Días restantes]])</f>
        <v>33888</v>
      </c>
      <c r="AG562">
        <f ca="1">IF(SLEP[[#This Row],[Termino]]=0,0,SLEP[[#This Row],[Termino]]-TODAY())</f>
        <v>-12071</v>
      </c>
      <c r="AH562" s="7" t="str">
        <f ca="1">IF(SLEP[[#This Row],[Dias]]&gt;0,"Vigente","Vencido")</f>
        <v>Vencido</v>
      </c>
      <c r="AI562" t="str">
        <f>_xlfn.XLOOKUP(SLEP[[#This Row],[Source.Name]],Tabla3[Nombre archivo],Tabla3[BASESLEP],"N/A",0,1)</f>
        <v>Barrancas</v>
      </c>
      <c r="AJ562" t="s">
        <v>2940</v>
      </c>
    </row>
    <row r="563" spans="1:36" x14ac:dyDescent="0.3">
      <c r="A563" t="s">
        <v>1948</v>
      </c>
      <c r="B563" t="s">
        <v>2655</v>
      </c>
      <c r="C563" t="s">
        <v>2656</v>
      </c>
      <c r="D563" t="s">
        <v>2657</v>
      </c>
      <c r="E563" t="s">
        <v>2658</v>
      </c>
      <c r="F563" t="s">
        <v>2659</v>
      </c>
      <c r="G563" t="s">
        <v>44</v>
      </c>
      <c r="H563" t="s">
        <v>45</v>
      </c>
      <c r="I563" t="s">
        <v>222</v>
      </c>
      <c r="J563" t="s">
        <v>2064</v>
      </c>
      <c r="K563" t="s">
        <v>48</v>
      </c>
      <c r="L563" s="3">
        <v>187452332</v>
      </c>
      <c r="M563" s="4">
        <v>182990359</v>
      </c>
      <c r="N563" s="4">
        <v>4461973</v>
      </c>
      <c r="O563" t="s">
        <v>1619</v>
      </c>
      <c r="P563" t="s">
        <v>1866</v>
      </c>
      <c r="Q563" t="s">
        <v>51</v>
      </c>
      <c r="R563">
        <v>26</v>
      </c>
      <c r="S563">
        <v>0</v>
      </c>
      <c r="T563">
        <v>1</v>
      </c>
      <c r="U563">
        <v>0</v>
      </c>
      <c r="V563">
        <v>0</v>
      </c>
      <c r="W563">
        <v>0</v>
      </c>
      <c r="X563">
        <v>1096</v>
      </c>
      <c r="Y563">
        <v>-1</v>
      </c>
      <c r="Z563" t="s">
        <v>52</v>
      </c>
      <c r="AA563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187452332</v>
      </c>
      <c r="AB563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182990359</v>
      </c>
      <c r="AC563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4461973</v>
      </c>
      <c r="AD563" s="5">
        <f>VALUE(FIXED((SLEP[[#This Row],[EjecutadoCLP]]/SLEP[[#This Row],[MontoCLP]]),4,TRUE))</f>
        <v>0.97619999999999996</v>
      </c>
      <c r="AE563" s="1">
        <f>IF(SLEP[[#This Row],[Termino]]=0,DATE(1992,10,11),SLEP[[#This Row],[Termino]]-SLEP[[#This Row],[Días de vigencia]])</f>
        <v>32792</v>
      </c>
      <c r="AF563" s="1">
        <f>IF(SLEP[[#This Row],[Días restantes]]&lt;1,DATE(1992,10,11),DATE(2025,8,8)+SLEP[[#This Row],[Días restantes]])</f>
        <v>33888</v>
      </c>
      <c r="AG563">
        <f ca="1">IF(SLEP[[#This Row],[Termino]]=0,0,SLEP[[#This Row],[Termino]]-TODAY())</f>
        <v>-12071</v>
      </c>
      <c r="AH563" s="7" t="str">
        <f ca="1">IF(SLEP[[#This Row],[Dias]]&gt;0,"Vigente","Vencido")</f>
        <v>Vencido</v>
      </c>
      <c r="AI563" t="str">
        <f>_xlfn.XLOOKUP(SLEP[[#This Row],[Source.Name]],Tabla3[Nombre archivo],Tabla3[BASESLEP],"N/A",0,1)</f>
        <v>Barrancas</v>
      </c>
      <c r="AJ563" t="s">
        <v>2947</v>
      </c>
    </row>
    <row r="564" spans="1:36" x14ac:dyDescent="0.3">
      <c r="A564" t="s">
        <v>1948</v>
      </c>
      <c r="B564" t="s">
        <v>2661</v>
      </c>
      <c r="C564" t="s">
        <v>2662</v>
      </c>
      <c r="D564" t="s">
        <v>2663</v>
      </c>
      <c r="E564" t="s">
        <v>2664</v>
      </c>
      <c r="F564" t="s">
        <v>302</v>
      </c>
      <c r="G564" t="s">
        <v>44</v>
      </c>
      <c r="H564" t="s">
        <v>45</v>
      </c>
      <c r="I564" t="s">
        <v>60</v>
      </c>
      <c r="J564" t="s">
        <v>2064</v>
      </c>
      <c r="K564" t="s">
        <v>48</v>
      </c>
      <c r="L564" s="3">
        <v>2288382</v>
      </c>
      <c r="M564" s="4">
        <v>2610230</v>
      </c>
      <c r="N564" s="4">
        <v>-321848</v>
      </c>
      <c r="O564" t="s">
        <v>1384</v>
      </c>
      <c r="P564" t="s">
        <v>964</v>
      </c>
      <c r="Q564" t="s">
        <v>51</v>
      </c>
      <c r="R564">
        <v>14</v>
      </c>
      <c r="S564">
        <v>0</v>
      </c>
      <c r="T564">
        <v>1</v>
      </c>
      <c r="U564">
        <v>0</v>
      </c>
      <c r="V564">
        <v>0</v>
      </c>
      <c r="W564">
        <v>0</v>
      </c>
      <c r="X564">
        <v>730</v>
      </c>
      <c r="Y564">
        <v>-1</v>
      </c>
      <c r="Z564" t="s">
        <v>52</v>
      </c>
      <c r="AA564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2288382</v>
      </c>
      <c r="AB564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2610230</v>
      </c>
      <c r="AC564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-321848</v>
      </c>
      <c r="AD564" s="5">
        <f>VALUE(FIXED((SLEP[[#This Row],[EjecutadoCLP]]/SLEP[[#This Row],[MontoCLP]]),4,TRUE))</f>
        <v>1.1406000000000001</v>
      </c>
      <c r="AE564" s="1">
        <f>IF(SLEP[[#This Row],[Termino]]=0,DATE(1992,10,11),SLEP[[#This Row],[Termino]]-SLEP[[#This Row],[Días de vigencia]])</f>
        <v>33158</v>
      </c>
      <c r="AF564" s="1">
        <f>IF(SLEP[[#This Row],[Días restantes]]&lt;1,DATE(1992,10,11),DATE(2025,8,8)+SLEP[[#This Row],[Días restantes]])</f>
        <v>33888</v>
      </c>
      <c r="AG564">
        <f ca="1">IF(SLEP[[#This Row],[Termino]]=0,0,SLEP[[#This Row],[Termino]]-TODAY())</f>
        <v>-12071</v>
      </c>
      <c r="AH564" s="7" t="str">
        <f ca="1">IF(SLEP[[#This Row],[Dias]]&gt;0,"Vigente","Vencido")</f>
        <v>Vencido</v>
      </c>
      <c r="AI564" t="str">
        <f>_xlfn.XLOOKUP(SLEP[[#This Row],[Source.Name]],Tabla3[Nombre archivo],Tabla3[BASESLEP],"N/A",0,1)</f>
        <v>Barrancas</v>
      </c>
      <c r="AJ564" t="s">
        <v>2951</v>
      </c>
    </row>
    <row r="565" spans="1:36" x14ac:dyDescent="0.3">
      <c r="A565" t="s">
        <v>1948</v>
      </c>
      <c r="B565" t="s">
        <v>2666</v>
      </c>
      <c r="C565" t="s">
        <v>2667</v>
      </c>
      <c r="D565" t="s">
        <v>2668</v>
      </c>
      <c r="E565" t="s">
        <v>2140</v>
      </c>
      <c r="F565" t="s">
        <v>2141</v>
      </c>
      <c r="G565" t="s">
        <v>44</v>
      </c>
      <c r="H565" t="s">
        <v>45</v>
      </c>
      <c r="I565" t="s">
        <v>60</v>
      </c>
      <c r="J565" t="s">
        <v>2064</v>
      </c>
      <c r="K565" t="s">
        <v>48</v>
      </c>
      <c r="L565" s="3">
        <v>82662</v>
      </c>
      <c r="M565" s="4">
        <v>0</v>
      </c>
      <c r="N565" s="4">
        <v>82662</v>
      </c>
      <c r="O565" t="s">
        <v>1345</v>
      </c>
      <c r="P565" t="s">
        <v>526</v>
      </c>
      <c r="Q565" t="s">
        <v>51</v>
      </c>
      <c r="R565">
        <v>0</v>
      </c>
      <c r="S565">
        <v>0</v>
      </c>
      <c r="T565">
        <v>1</v>
      </c>
      <c r="U565">
        <v>0</v>
      </c>
      <c r="V565">
        <v>0</v>
      </c>
      <c r="W565">
        <v>0</v>
      </c>
      <c r="X565">
        <v>1095</v>
      </c>
      <c r="Y565">
        <v>-1</v>
      </c>
      <c r="Z565" t="s">
        <v>52</v>
      </c>
      <c r="AA565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82662</v>
      </c>
      <c r="AB565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0</v>
      </c>
      <c r="AC565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82662</v>
      </c>
      <c r="AD565" s="5">
        <f>VALUE(FIXED((SLEP[[#This Row],[EjecutadoCLP]]/SLEP[[#This Row],[MontoCLP]]),4,TRUE))</f>
        <v>0</v>
      </c>
      <c r="AE565" s="1">
        <f>IF(SLEP[[#This Row],[Termino]]=0,DATE(1992,10,11),SLEP[[#This Row],[Termino]]-SLEP[[#This Row],[Días de vigencia]])</f>
        <v>32793</v>
      </c>
      <c r="AF565" s="1">
        <f>IF(SLEP[[#This Row],[Días restantes]]&lt;1,DATE(1992,10,11),DATE(2025,8,8)+SLEP[[#This Row],[Días restantes]])</f>
        <v>33888</v>
      </c>
      <c r="AG565">
        <f ca="1">IF(SLEP[[#This Row],[Termino]]=0,0,SLEP[[#This Row],[Termino]]-TODAY())</f>
        <v>-12071</v>
      </c>
      <c r="AH565" s="7" t="str">
        <f ca="1">IF(SLEP[[#This Row],[Dias]]&gt;0,"Vigente","Vencido")</f>
        <v>Vencido</v>
      </c>
      <c r="AI565" t="str">
        <f>_xlfn.XLOOKUP(SLEP[[#This Row],[Source.Name]],Tabla3[Nombre archivo],Tabla3[BASESLEP],"N/A",0,1)</f>
        <v>Barrancas</v>
      </c>
      <c r="AJ565" t="s">
        <v>2957</v>
      </c>
    </row>
    <row r="566" spans="1:36" x14ac:dyDescent="0.3">
      <c r="A566" t="s">
        <v>1948</v>
      </c>
      <c r="B566" t="s">
        <v>2670</v>
      </c>
      <c r="C566" t="s">
        <v>2671</v>
      </c>
      <c r="D566" t="s">
        <v>2672</v>
      </c>
      <c r="E566" t="s">
        <v>2301</v>
      </c>
      <c r="F566" t="s">
        <v>2302</v>
      </c>
      <c r="G566" t="s">
        <v>44</v>
      </c>
      <c r="H566" t="s">
        <v>45</v>
      </c>
      <c r="I566" t="s">
        <v>60</v>
      </c>
      <c r="J566" t="s">
        <v>1954</v>
      </c>
      <c r="K566" t="s">
        <v>48</v>
      </c>
      <c r="L566" s="3">
        <v>200017408</v>
      </c>
      <c r="M566" s="4">
        <v>171652785</v>
      </c>
      <c r="N566" s="4">
        <v>28364623</v>
      </c>
      <c r="O566" t="s">
        <v>2673</v>
      </c>
      <c r="P566" t="s">
        <v>1217</v>
      </c>
      <c r="Q566" t="s">
        <v>51</v>
      </c>
      <c r="R566">
        <v>2</v>
      </c>
      <c r="S566">
        <v>0</v>
      </c>
      <c r="T566">
        <v>0</v>
      </c>
      <c r="U566">
        <v>0</v>
      </c>
      <c r="V566">
        <v>0</v>
      </c>
      <c r="W566">
        <v>1</v>
      </c>
      <c r="X566">
        <v>175</v>
      </c>
      <c r="Y566">
        <v>-392</v>
      </c>
      <c r="Z566" t="s">
        <v>52</v>
      </c>
      <c r="AA566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200017408</v>
      </c>
      <c r="AB566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171652785</v>
      </c>
      <c r="AC566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28364623</v>
      </c>
      <c r="AD566" s="5">
        <f>VALUE(FIXED((SLEP[[#This Row],[EjecutadoCLP]]/SLEP[[#This Row],[MontoCLP]]),4,TRUE))</f>
        <v>0.85819999999999996</v>
      </c>
      <c r="AE566" s="1">
        <f>IF(SLEP[[#This Row],[Termino]]=0,DATE(1992,10,11),SLEP[[#This Row],[Termino]]-SLEP[[#This Row],[Días de vigencia]])</f>
        <v>33713</v>
      </c>
      <c r="AF566" s="1">
        <f>IF(SLEP[[#This Row],[Días restantes]]&lt;1,DATE(1992,10,11),DATE(2025,8,8)+SLEP[[#This Row],[Días restantes]])</f>
        <v>33888</v>
      </c>
      <c r="AG566">
        <f ca="1">IF(SLEP[[#This Row],[Termino]]=0,0,SLEP[[#This Row],[Termino]]-TODAY())</f>
        <v>-12071</v>
      </c>
      <c r="AH566" s="7" t="str">
        <f ca="1">IF(SLEP[[#This Row],[Dias]]&gt;0,"Vigente","Vencido")</f>
        <v>Vencido</v>
      </c>
      <c r="AI566" t="str">
        <f>_xlfn.XLOOKUP(SLEP[[#This Row],[Source.Name]],Tabla3[Nombre archivo],Tabla3[BASESLEP],"N/A",0,1)</f>
        <v>Barrancas</v>
      </c>
      <c r="AJ566" t="s">
        <v>2961</v>
      </c>
    </row>
    <row r="567" spans="1:36" x14ac:dyDescent="0.3">
      <c r="A567" t="s">
        <v>1948</v>
      </c>
      <c r="B567" t="s">
        <v>2675</v>
      </c>
      <c r="C567" t="s">
        <v>2676</v>
      </c>
      <c r="D567" t="s">
        <v>2677</v>
      </c>
      <c r="E567" t="s">
        <v>2301</v>
      </c>
      <c r="F567" t="s">
        <v>2302</v>
      </c>
      <c r="G567" t="s">
        <v>44</v>
      </c>
      <c r="H567" t="s">
        <v>45</v>
      </c>
      <c r="I567" t="s">
        <v>60</v>
      </c>
      <c r="J567" t="s">
        <v>1954</v>
      </c>
      <c r="K567" t="s">
        <v>48</v>
      </c>
      <c r="L567" s="3">
        <v>178908700</v>
      </c>
      <c r="M567" s="4">
        <v>212901353</v>
      </c>
      <c r="N567" s="4">
        <v>-33992653</v>
      </c>
      <c r="O567" t="s">
        <v>2673</v>
      </c>
      <c r="P567" t="s">
        <v>1217</v>
      </c>
      <c r="Q567" t="s">
        <v>51</v>
      </c>
      <c r="R567">
        <v>1</v>
      </c>
      <c r="S567">
        <v>0</v>
      </c>
      <c r="T567">
        <v>0</v>
      </c>
      <c r="U567">
        <v>0</v>
      </c>
      <c r="V567">
        <v>1</v>
      </c>
      <c r="W567">
        <v>0</v>
      </c>
      <c r="X567">
        <v>175</v>
      </c>
      <c r="Y567">
        <v>-392</v>
      </c>
      <c r="Z567" t="s">
        <v>52</v>
      </c>
      <c r="AA567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178908700</v>
      </c>
      <c r="AB567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212901353</v>
      </c>
      <c r="AC567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-33992653</v>
      </c>
      <c r="AD567" s="5">
        <f>VALUE(FIXED((SLEP[[#This Row],[EjecutadoCLP]]/SLEP[[#This Row],[MontoCLP]]),4,TRUE))</f>
        <v>1.19</v>
      </c>
      <c r="AE567" s="1">
        <f>IF(SLEP[[#This Row],[Termino]]=0,DATE(1992,10,11),SLEP[[#This Row],[Termino]]-SLEP[[#This Row],[Días de vigencia]])</f>
        <v>33713</v>
      </c>
      <c r="AF567" s="1">
        <f>IF(SLEP[[#This Row],[Días restantes]]&lt;1,DATE(1992,10,11),DATE(2025,8,8)+SLEP[[#This Row],[Días restantes]])</f>
        <v>33888</v>
      </c>
      <c r="AG567">
        <f ca="1">IF(SLEP[[#This Row],[Termino]]=0,0,SLEP[[#This Row],[Termino]]-TODAY())</f>
        <v>-12071</v>
      </c>
      <c r="AH567" s="7" t="str">
        <f ca="1">IF(SLEP[[#This Row],[Dias]]&gt;0,"Vigente","Vencido")</f>
        <v>Vencido</v>
      </c>
      <c r="AI567" t="str">
        <f>_xlfn.XLOOKUP(SLEP[[#This Row],[Source.Name]],Tabla3[Nombre archivo],Tabla3[BASESLEP],"N/A",0,1)</f>
        <v>Barrancas</v>
      </c>
      <c r="AJ567" t="s">
        <v>2968</v>
      </c>
    </row>
    <row r="568" spans="1:36" x14ac:dyDescent="0.3">
      <c r="A568" t="s">
        <v>1948</v>
      </c>
      <c r="B568" t="s">
        <v>2679</v>
      </c>
      <c r="C568" t="s">
        <v>2680</v>
      </c>
      <c r="D568" t="s">
        <v>2681</v>
      </c>
      <c r="E568" t="s">
        <v>2301</v>
      </c>
      <c r="F568" t="s">
        <v>2302</v>
      </c>
      <c r="G568" t="s">
        <v>44</v>
      </c>
      <c r="H568" t="s">
        <v>45</v>
      </c>
      <c r="I568" t="s">
        <v>60</v>
      </c>
      <c r="J568" t="s">
        <v>1954</v>
      </c>
      <c r="K568" t="s">
        <v>48</v>
      </c>
      <c r="L568" s="3">
        <v>174331715</v>
      </c>
      <c r="M568" s="4">
        <v>207454741</v>
      </c>
      <c r="N568" s="4">
        <v>-33123026</v>
      </c>
      <c r="O568" t="s">
        <v>2682</v>
      </c>
      <c r="P568" t="s">
        <v>1228</v>
      </c>
      <c r="Q568" t="s">
        <v>51</v>
      </c>
      <c r="R568">
        <v>0</v>
      </c>
      <c r="S568">
        <v>0</v>
      </c>
      <c r="T568">
        <v>0</v>
      </c>
      <c r="U568">
        <v>0</v>
      </c>
      <c r="V568">
        <v>1</v>
      </c>
      <c r="W568">
        <v>0</v>
      </c>
      <c r="X568">
        <v>175</v>
      </c>
      <c r="Y568">
        <v>-399</v>
      </c>
      <c r="Z568" t="s">
        <v>52</v>
      </c>
      <c r="AA568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174331715</v>
      </c>
      <c r="AB568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207454741</v>
      </c>
      <c r="AC568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-33123026</v>
      </c>
      <c r="AD568" s="5">
        <f>VALUE(FIXED((SLEP[[#This Row],[EjecutadoCLP]]/SLEP[[#This Row],[MontoCLP]]),4,TRUE))</f>
        <v>1.19</v>
      </c>
      <c r="AE568" s="1">
        <f>IF(SLEP[[#This Row],[Termino]]=0,DATE(1992,10,11),SLEP[[#This Row],[Termino]]-SLEP[[#This Row],[Días de vigencia]])</f>
        <v>33713</v>
      </c>
      <c r="AF568" s="1">
        <f>IF(SLEP[[#This Row],[Días restantes]]&lt;1,DATE(1992,10,11),DATE(2025,8,8)+SLEP[[#This Row],[Días restantes]])</f>
        <v>33888</v>
      </c>
      <c r="AG568">
        <f ca="1">IF(SLEP[[#This Row],[Termino]]=0,0,SLEP[[#This Row],[Termino]]-TODAY())</f>
        <v>-12071</v>
      </c>
      <c r="AH568" s="7" t="str">
        <f ca="1">IF(SLEP[[#This Row],[Dias]]&gt;0,"Vigente","Vencido")</f>
        <v>Vencido</v>
      </c>
      <c r="AI568" t="str">
        <f>_xlfn.XLOOKUP(SLEP[[#This Row],[Source.Name]],Tabla3[Nombre archivo],Tabla3[BASESLEP],"N/A",0,1)</f>
        <v>Barrancas</v>
      </c>
      <c r="AJ568" t="s">
        <v>2974</v>
      </c>
    </row>
    <row r="569" spans="1:36" x14ac:dyDescent="0.3">
      <c r="A569" t="s">
        <v>1948</v>
      </c>
      <c r="B569" t="s">
        <v>2684</v>
      </c>
      <c r="C569" t="s">
        <v>2685</v>
      </c>
      <c r="D569" t="s">
        <v>2686</v>
      </c>
      <c r="E569" t="s">
        <v>2687</v>
      </c>
      <c r="F569" t="s">
        <v>2688</v>
      </c>
      <c r="G569" t="s">
        <v>44</v>
      </c>
      <c r="H569" t="s">
        <v>45</v>
      </c>
      <c r="I569" t="s">
        <v>60</v>
      </c>
      <c r="J569" t="s">
        <v>1954</v>
      </c>
      <c r="K569" t="s">
        <v>48</v>
      </c>
      <c r="L569" s="3">
        <v>216380000</v>
      </c>
      <c r="M569" s="4">
        <v>182591545</v>
      </c>
      <c r="N569" s="4">
        <v>33788455</v>
      </c>
      <c r="O569" t="s">
        <v>2689</v>
      </c>
      <c r="P569" t="s">
        <v>836</v>
      </c>
      <c r="Q569" t="s">
        <v>51</v>
      </c>
      <c r="R569">
        <v>46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1095</v>
      </c>
      <c r="Y569">
        <v>-1</v>
      </c>
      <c r="Z569" t="s">
        <v>52</v>
      </c>
      <c r="AA569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216380000</v>
      </c>
      <c r="AB569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182591545</v>
      </c>
      <c r="AC569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33788455</v>
      </c>
      <c r="AD569" s="5">
        <f>VALUE(FIXED((SLEP[[#This Row],[EjecutadoCLP]]/SLEP[[#This Row],[MontoCLP]]),4,TRUE))</f>
        <v>0.84379999999999999</v>
      </c>
      <c r="AE569" s="1">
        <f>IF(SLEP[[#This Row],[Termino]]=0,DATE(1992,10,11),SLEP[[#This Row],[Termino]]-SLEP[[#This Row],[Días de vigencia]])</f>
        <v>32793</v>
      </c>
      <c r="AF569" s="1">
        <f>IF(SLEP[[#This Row],[Días restantes]]&lt;1,DATE(1992,10,11),DATE(2025,8,8)+SLEP[[#This Row],[Días restantes]])</f>
        <v>33888</v>
      </c>
      <c r="AG569">
        <f ca="1">IF(SLEP[[#This Row],[Termino]]=0,0,SLEP[[#This Row],[Termino]]-TODAY())</f>
        <v>-12071</v>
      </c>
      <c r="AH569" s="7" t="str">
        <f ca="1">IF(SLEP[[#This Row],[Dias]]&gt;0,"Vigente","Vencido")</f>
        <v>Vencido</v>
      </c>
      <c r="AI569" t="str">
        <f>_xlfn.XLOOKUP(SLEP[[#This Row],[Source.Name]],Tabla3[Nombre archivo],Tabla3[BASESLEP],"N/A",0,1)</f>
        <v>Barrancas</v>
      </c>
      <c r="AJ569" t="s">
        <v>2979</v>
      </c>
    </row>
    <row r="570" spans="1:36" x14ac:dyDescent="0.3">
      <c r="A570" t="s">
        <v>1948</v>
      </c>
      <c r="B570" t="s">
        <v>2691</v>
      </c>
      <c r="C570" t="s">
        <v>2692</v>
      </c>
      <c r="D570" t="s">
        <v>2693</v>
      </c>
      <c r="E570" t="s">
        <v>2694</v>
      </c>
      <c r="F570" t="s">
        <v>2695</v>
      </c>
      <c r="G570" t="s">
        <v>44</v>
      </c>
      <c r="H570" t="s">
        <v>45</v>
      </c>
      <c r="I570" t="s">
        <v>46</v>
      </c>
      <c r="J570" t="s">
        <v>1954</v>
      </c>
      <c r="K570" t="s">
        <v>48</v>
      </c>
      <c r="L570" s="3">
        <v>65000000</v>
      </c>
      <c r="M570" s="4">
        <v>64998902</v>
      </c>
      <c r="N570" s="4">
        <v>1098</v>
      </c>
      <c r="O570" t="s">
        <v>2696</v>
      </c>
      <c r="P570" t="s">
        <v>1228</v>
      </c>
      <c r="Q570" t="s">
        <v>51</v>
      </c>
      <c r="R570">
        <v>121</v>
      </c>
      <c r="S570">
        <v>0</v>
      </c>
      <c r="T570">
        <v>1</v>
      </c>
      <c r="U570">
        <v>0</v>
      </c>
      <c r="V570">
        <v>0</v>
      </c>
      <c r="W570">
        <v>0</v>
      </c>
      <c r="X570">
        <v>365</v>
      </c>
      <c r="Y570">
        <v>-246</v>
      </c>
      <c r="Z570" t="s">
        <v>52</v>
      </c>
      <c r="AA570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65000000</v>
      </c>
      <c r="AB570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64998902</v>
      </c>
      <c r="AC570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1098</v>
      </c>
      <c r="AD570" s="5">
        <f>VALUE(FIXED((SLEP[[#This Row],[EjecutadoCLP]]/SLEP[[#This Row],[MontoCLP]]),4,TRUE))</f>
        <v>1</v>
      </c>
      <c r="AE570" s="1">
        <f>IF(SLEP[[#This Row],[Termino]]=0,DATE(1992,10,11),SLEP[[#This Row],[Termino]]-SLEP[[#This Row],[Días de vigencia]])</f>
        <v>33523</v>
      </c>
      <c r="AF570" s="1">
        <f>IF(SLEP[[#This Row],[Días restantes]]&lt;1,DATE(1992,10,11),DATE(2025,8,8)+SLEP[[#This Row],[Días restantes]])</f>
        <v>33888</v>
      </c>
      <c r="AG570">
        <f ca="1">IF(SLEP[[#This Row],[Termino]]=0,0,SLEP[[#This Row],[Termino]]-TODAY())</f>
        <v>-12071</v>
      </c>
      <c r="AH570" s="7" t="str">
        <f ca="1">IF(SLEP[[#This Row],[Dias]]&gt;0,"Vigente","Vencido")</f>
        <v>Vencido</v>
      </c>
      <c r="AI570" t="str">
        <f>_xlfn.XLOOKUP(SLEP[[#This Row],[Source.Name]],Tabla3[Nombre archivo],Tabla3[BASESLEP],"N/A",0,1)</f>
        <v>Barrancas</v>
      </c>
      <c r="AJ570" t="s">
        <v>2983</v>
      </c>
    </row>
    <row r="571" spans="1:36" x14ac:dyDescent="0.3">
      <c r="A571" t="s">
        <v>1948</v>
      </c>
      <c r="B571" t="s">
        <v>2698</v>
      </c>
      <c r="C571" t="s">
        <v>2699</v>
      </c>
      <c r="D571" t="s">
        <v>2700</v>
      </c>
      <c r="E571" t="s">
        <v>2438</v>
      </c>
      <c r="F571" t="s">
        <v>2439</v>
      </c>
      <c r="G571" t="s">
        <v>74</v>
      </c>
      <c r="H571" t="s">
        <v>45</v>
      </c>
      <c r="I571" t="s">
        <v>46</v>
      </c>
      <c r="J571" t="s">
        <v>1954</v>
      </c>
      <c r="K571" t="s">
        <v>48</v>
      </c>
      <c r="L571" s="3">
        <v>311195830</v>
      </c>
      <c r="M571" s="4">
        <v>150888150</v>
      </c>
      <c r="N571" s="4">
        <v>160307680</v>
      </c>
      <c r="O571" t="s">
        <v>2673</v>
      </c>
      <c r="P571" t="s">
        <v>2701</v>
      </c>
      <c r="Q571" t="s">
        <v>51</v>
      </c>
      <c r="R571">
        <v>0</v>
      </c>
      <c r="S571">
        <v>0</v>
      </c>
      <c r="T571">
        <v>1</v>
      </c>
      <c r="U571">
        <v>0</v>
      </c>
      <c r="V571">
        <v>0</v>
      </c>
      <c r="W571">
        <v>0</v>
      </c>
      <c r="X571">
        <v>88</v>
      </c>
      <c r="Y571">
        <v>-540</v>
      </c>
      <c r="Z571" t="s">
        <v>52</v>
      </c>
      <c r="AA571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311195830</v>
      </c>
      <c r="AB571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150888150</v>
      </c>
      <c r="AC571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160307680</v>
      </c>
      <c r="AD571" s="5">
        <f>VALUE(FIXED((SLEP[[#This Row],[EjecutadoCLP]]/SLEP[[#This Row],[MontoCLP]]),4,TRUE))</f>
        <v>0.4849</v>
      </c>
      <c r="AE571" s="1">
        <f>IF(SLEP[[#This Row],[Termino]]=0,DATE(1992,10,11),SLEP[[#This Row],[Termino]]-SLEP[[#This Row],[Días de vigencia]])</f>
        <v>33800</v>
      </c>
      <c r="AF571" s="1">
        <f>IF(SLEP[[#This Row],[Días restantes]]&lt;1,DATE(1992,10,11),DATE(2025,8,8)+SLEP[[#This Row],[Días restantes]])</f>
        <v>33888</v>
      </c>
      <c r="AG571">
        <f ca="1">IF(SLEP[[#This Row],[Termino]]=0,0,SLEP[[#This Row],[Termino]]-TODAY())</f>
        <v>-12071</v>
      </c>
      <c r="AH571" s="7" t="str">
        <f ca="1">IF(SLEP[[#This Row],[Dias]]&gt;0,"Vigente","Vencido")</f>
        <v>Vencido</v>
      </c>
      <c r="AI571" t="str">
        <f>_xlfn.XLOOKUP(SLEP[[#This Row],[Source.Name]],Tabla3[Nombre archivo],Tabla3[BASESLEP],"N/A",0,1)</f>
        <v>Barrancas</v>
      </c>
      <c r="AJ571" t="s">
        <v>2987</v>
      </c>
    </row>
    <row r="572" spans="1:36" x14ac:dyDescent="0.3">
      <c r="A572" t="s">
        <v>1948</v>
      </c>
      <c r="B572" t="s">
        <v>2703</v>
      </c>
      <c r="C572" t="s">
        <v>2704</v>
      </c>
      <c r="D572" t="s">
        <v>2705</v>
      </c>
      <c r="E572" t="s">
        <v>2706</v>
      </c>
      <c r="F572" t="s">
        <v>2707</v>
      </c>
      <c r="J572" t="s">
        <v>1954</v>
      </c>
      <c r="K572" t="s">
        <v>48</v>
      </c>
      <c r="L572" s="3">
        <v>77346116</v>
      </c>
      <c r="M572" s="4">
        <v>0</v>
      </c>
      <c r="N572" s="4">
        <v>77346116</v>
      </c>
      <c r="O572" t="s">
        <v>2708</v>
      </c>
      <c r="P572" t="s">
        <v>2709</v>
      </c>
      <c r="Q572" t="s">
        <v>2710</v>
      </c>
      <c r="R572">
        <v>0</v>
      </c>
      <c r="S572">
        <v>0</v>
      </c>
      <c r="T572">
        <v>2</v>
      </c>
      <c r="U572">
        <v>0</v>
      </c>
      <c r="V572">
        <v>0</v>
      </c>
      <c r="W572">
        <v>0</v>
      </c>
      <c r="Z572" t="s">
        <v>52</v>
      </c>
      <c r="AA572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77346116</v>
      </c>
      <c r="AB572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0</v>
      </c>
      <c r="AC572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77346116</v>
      </c>
      <c r="AD572" s="5">
        <f>VALUE(FIXED((SLEP[[#This Row],[EjecutadoCLP]]/SLEP[[#This Row],[MontoCLP]]),4,TRUE))</f>
        <v>0</v>
      </c>
      <c r="AE572" s="1">
        <f>IF(SLEP[[#This Row],[Termino]]=0,DATE(1992,10,11),SLEP[[#This Row],[Termino]]-SLEP[[#This Row],[Días de vigencia]])</f>
        <v>33888</v>
      </c>
      <c r="AF572" s="1">
        <f>IF(SLEP[[#This Row],[Días restantes]]&lt;1,DATE(1992,10,11),DATE(2025,8,8)+SLEP[[#This Row],[Días restantes]])</f>
        <v>33888</v>
      </c>
      <c r="AG572">
        <f ca="1">IF(SLEP[[#This Row],[Termino]]=0,0,SLEP[[#This Row],[Termino]]-TODAY())</f>
        <v>-12071</v>
      </c>
      <c r="AH572" s="7" t="str">
        <f ca="1">IF(SLEP[[#This Row],[Dias]]&gt;0,"Vigente","Vencido")</f>
        <v>Vencido</v>
      </c>
      <c r="AI572" t="str">
        <f>_xlfn.XLOOKUP(SLEP[[#This Row],[Source.Name]],Tabla3[Nombre archivo],Tabla3[BASESLEP],"N/A",0,1)</f>
        <v>Barrancas</v>
      </c>
      <c r="AJ572" t="s">
        <v>2991</v>
      </c>
    </row>
    <row r="573" spans="1:36" x14ac:dyDescent="0.3">
      <c r="A573" t="s">
        <v>1948</v>
      </c>
      <c r="B573" t="s">
        <v>2722</v>
      </c>
      <c r="C573" t="s">
        <v>2713</v>
      </c>
      <c r="D573" t="s">
        <v>2714</v>
      </c>
      <c r="E573" t="s">
        <v>2578</v>
      </c>
      <c r="F573" t="s">
        <v>2579</v>
      </c>
      <c r="J573" t="s">
        <v>1954</v>
      </c>
      <c r="K573" t="s">
        <v>48</v>
      </c>
      <c r="L573" s="3">
        <v>70800680</v>
      </c>
      <c r="M573" s="4">
        <v>0</v>
      </c>
      <c r="N573" s="4">
        <v>70800680</v>
      </c>
      <c r="O573" t="s">
        <v>2715</v>
      </c>
      <c r="P573" t="s">
        <v>2716</v>
      </c>
      <c r="Q573" t="s">
        <v>2710</v>
      </c>
      <c r="R573">
        <v>0</v>
      </c>
      <c r="S573">
        <v>0</v>
      </c>
      <c r="T573">
        <v>2</v>
      </c>
      <c r="U573">
        <v>0</v>
      </c>
      <c r="V573">
        <v>0</v>
      </c>
      <c r="W573">
        <v>0</v>
      </c>
      <c r="Z573" t="s">
        <v>52</v>
      </c>
      <c r="AA573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70800680</v>
      </c>
      <c r="AB573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0</v>
      </c>
      <c r="AC573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70800680</v>
      </c>
      <c r="AD573" s="5">
        <f>VALUE(FIXED((SLEP[[#This Row],[EjecutadoCLP]]/SLEP[[#This Row],[MontoCLP]]),4,TRUE))</f>
        <v>0</v>
      </c>
      <c r="AE573" s="1">
        <f>IF(SLEP[[#This Row],[Termino]]=0,DATE(1992,10,11),SLEP[[#This Row],[Termino]]-SLEP[[#This Row],[Días de vigencia]])</f>
        <v>33888</v>
      </c>
      <c r="AF573" s="1">
        <f>IF(SLEP[[#This Row],[Días restantes]]&lt;1,DATE(1992,10,11),DATE(2025,8,8)+SLEP[[#This Row],[Días restantes]])</f>
        <v>33888</v>
      </c>
      <c r="AG573">
        <f ca="1">IF(SLEP[[#This Row],[Termino]]=0,0,SLEP[[#This Row],[Termino]]-TODAY())</f>
        <v>-12071</v>
      </c>
      <c r="AH573" s="7" t="str">
        <f ca="1">IF(SLEP[[#This Row],[Dias]]&gt;0,"Vigente","Vencido")</f>
        <v>Vencido</v>
      </c>
      <c r="AI573" t="str">
        <f>_xlfn.XLOOKUP(SLEP[[#This Row],[Source.Name]],Tabla3[Nombre archivo],Tabla3[BASESLEP],"N/A",0,1)</f>
        <v>Barrancas</v>
      </c>
      <c r="AJ573" t="s">
        <v>2998</v>
      </c>
    </row>
    <row r="574" spans="1:36" x14ac:dyDescent="0.3">
      <c r="A574" t="s">
        <v>1948</v>
      </c>
      <c r="B574" t="s">
        <v>2724</v>
      </c>
      <c r="C574" t="s">
        <v>2725</v>
      </c>
      <c r="D574" t="s">
        <v>2726</v>
      </c>
      <c r="E574" t="s">
        <v>2578</v>
      </c>
      <c r="F574" t="s">
        <v>2579</v>
      </c>
      <c r="J574" t="s">
        <v>1954</v>
      </c>
      <c r="K574" t="s">
        <v>48</v>
      </c>
      <c r="L574" s="3">
        <v>75206934</v>
      </c>
      <c r="M574" s="4">
        <v>0</v>
      </c>
      <c r="N574" s="4">
        <v>75206934</v>
      </c>
      <c r="O574" t="s">
        <v>2715</v>
      </c>
      <c r="P574" t="s">
        <v>2727</v>
      </c>
      <c r="Q574" t="s">
        <v>2710</v>
      </c>
      <c r="R574">
        <v>0</v>
      </c>
      <c r="S574">
        <v>0</v>
      </c>
      <c r="T574">
        <v>2</v>
      </c>
      <c r="U574">
        <v>0</v>
      </c>
      <c r="V574">
        <v>0</v>
      </c>
      <c r="W574">
        <v>0</v>
      </c>
      <c r="Z574" t="s">
        <v>52</v>
      </c>
      <c r="AA574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75206934</v>
      </c>
      <c r="AB574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0</v>
      </c>
      <c r="AC574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75206934</v>
      </c>
      <c r="AD574" s="5">
        <f>VALUE(FIXED((SLEP[[#This Row],[EjecutadoCLP]]/SLEP[[#This Row],[MontoCLP]]),4,TRUE))</f>
        <v>0</v>
      </c>
      <c r="AE574" s="1">
        <f>IF(SLEP[[#This Row],[Termino]]=0,DATE(1992,10,11),SLEP[[#This Row],[Termino]]-SLEP[[#This Row],[Días de vigencia]])</f>
        <v>33888</v>
      </c>
      <c r="AF574" s="1">
        <f>IF(SLEP[[#This Row],[Días restantes]]&lt;1,DATE(1992,10,11),DATE(2025,8,8)+SLEP[[#This Row],[Días restantes]])</f>
        <v>33888</v>
      </c>
      <c r="AG574">
        <f ca="1">IF(SLEP[[#This Row],[Termino]]=0,0,SLEP[[#This Row],[Termino]]-TODAY())</f>
        <v>-12071</v>
      </c>
      <c r="AH574" s="7" t="str">
        <f ca="1">IF(SLEP[[#This Row],[Dias]]&gt;0,"Vigente","Vencido")</f>
        <v>Vencido</v>
      </c>
      <c r="AI574" t="str">
        <f>_xlfn.XLOOKUP(SLEP[[#This Row],[Source.Name]],Tabla3[Nombre archivo],Tabla3[BASESLEP],"N/A",0,1)</f>
        <v>Barrancas</v>
      </c>
      <c r="AJ574" t="s">
        <v>3004</v>
      </c>
    </row>
    <row r="575" spans="1:36" x14ac:dyDescent="0.3">
      <c r="A575" t="s">
        <v>1948</v>
      </c>
      <c r="B575" t="s">
        <v>2712</v>
      </c>
      <c r="C575" t="s">
        <v>2713</v>
      </c>
      <c r="D575" t="s">
        <v>2714</v>
      </c>
      <c r="E575" t="s">
        <v>2578</v>
      </c>
      <c r="F575" t="s">
        <v>2579</v>
      </c>
      <c r="J575" t="s">
        <v>1954</v>
      </c>
      <c r="K575" t="s">
        <v>48</v>
      </c>
      <c r="L575" s="3">
        <v>59496369</v>
      </c>
      <c r="M575" s="4">
        <v>0</v>
      </c>
      <c r="N575" s="4">
        <v>59496369</v>
      </c>
      <c r="O575" t="s">
        <v>2715</v>
      </c>
      <c r="P575" t="s">
        <v>2716</v>
      </c>
      <c r="Q575" t="s">
        <v>2710</v>
      </c>
      <c r="R575">
        <v>0</v>
      </c>
      <c r="S575">
        <v>0</v>
      </c>
      <c r="T575">
        <v>1</v>
      </c>
      <c r="U575">
        <v>0</v>
      </c>
      <c r="V575">
        <v>0</v>
      </c>
      <c r="W575">
        <v>0</v>
      </c>
      <c r="Z575" t="s">
        <v>52</v>
      </c>
      <c r="AA575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59496369</v>
      </c>
      <c r="AB575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0</v>
      </c>
      <c r="AC575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59496369</v>
      </c>
      <c r="AD575" s="5">
        <f>VALUE(FIXED((SLEP[[#This Row],[EjecutadoCLP]]/SLEP[[#This Row],[MontoCLP]]),4,TRUE))</f>
        <v>0</v>
      </c>
      <c r="AE575" s="1">
        <f>IF(SLEP[[#This Row],[Termino]]=0,DATE(1992,10,11),SLEP[[#This Row],[Termino]]-SLEP[[#This Row],[Días de vigencia]])</f>
        <v>33888</v>
      </c>
      <c r="AF575" s="1">
        <f>IF(SLEP[[#This Row],[Días restantes]]&lt;1,DATE(1992,10,11),DATE(2025,8,8)+SLEP[[#This Row],[Días restantes]])</f>
        <v>33888</v>
      </c>
      <c r="AG575">
        <f ca="1">IF(SLEP[[#This Row],[Termino]]=0,0,SLEP[[#This Row],[Termino]]-TODAY())</f>
        <v>-12071</v>
      </c>
      <c r="AH575" s="7" t="str">
        <f ca="1">IF(SLEP[[#This Row],[Dias]]&gt;0,"Vigente","Vencido")</f>
        <v>Vencido</v>
      </c>
      <c r="AI575" t="str">
        <f>_xlfn.XLOOKUP(SLEP[[#This Row],[Source.Name]],Tabla3[Nombre archivo],Tabla3[BASESLEP],"N/A",0,1)</f>
        <v>Barrancas</v>
      </c>
      <c r="AJ575" t="s">
        <v>3010</v>
      </c>
    </row>
    <row r="576" spans="1:36" x14ac:dyDescent="0.3">
      <c r="A576" t="s">
        <v>1948</v>
      </c>
      <c r="B576" t="s">
        <v>2718</v>
      </c>
      <c r="C576" t="s">
        <v>2719</v>
      </c>
      <c r="D576" t="s">
        <v>2720</v>
      </c>
      <c r="E576" t="s">
        <v>2578</v>
      </c>
      <c r="F576" t="s">
        <v>2579</v>
      </c>
      <c r="J576" t="s">
        <v>1954</v>
      </c>
      <c r="K576" t="s">
        <v>48</v>
      </c>
      <c r="L576" s="3">
        <v>80930053</v>
      </c>
      <c r="M576" s="4">
        <v>0</v>
      </c>
      <c r="N576" s="4">
        <v>80930053</v>
      </c>
      <c r="O576" t="s">
        <v>2715</v>
      </c>
      <c r="P576" t="s">
        <v>2716</v>
      </c>
      <c r="Q576" t="s">
        <v>2710</v>
      </c>
      <c r="R576">
        <v>0</v>
      </c>
      <c r="S576">
        <v>0</v>
      </c>
      <c r="T576">
        <v>2</v>
      </c>
      <c r="U576">
        <v>0</v>
      </c>
      <c r="V576">
        <v>0</v>
      </c>
      <c r="W576">
        <v>0</v>
      </c>
      <c r="Z576" t="s">
        <v>52</v>
      </c>
      <c r="AA576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80930053</v>
      </c>
      <c r="AB576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0</v>
      </c>
      <c r="AC576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80930053</v>
      </c>
      <c r="AD576" s="5">
        <f>VALUE(FIXED((SLEP[[#This Row],[EjecutadoCLP]]/SLEP[[#This Row],[MontoCLP]]),4,TRUE))</f>
        <v>0</v>
      </c>
      <c r="AE576" s="1">
        <f>IF(SLEP[[#This Row],[Termino]]=0,DATE(1992,10,11),SLEP[[#This Row],[Termino]]-SLEP[[#This Row],[Días de vigencia]])</f>
        <v>33888</v>
      </c>
      <c r="AF576" s="1">
        <f>IF(SLEP[[#This Row],[Días restantes]]&lt;1,DATE(1992,10,11),DATE(2025,8,8)+SLEP[[#This Row],[Días restantes]])</f>
        <v>33888</v>
      </c>
      <c r="AG576">
        <f ca="1">IF(SLEP[[#This Row],[Termino]]=0,0,SLEP[[#This Row],[Termino]]-TODAY())</f>
        <v>-12071</v>
      </c>
      <c r="AH576" s="7" t="str">
        <f ca="1">IF(SLEP[[#This Row],[Dias]]&gt;0,"Vigente","Vencido")</f>
        <v>Vencido</v>
      </c>
      <c r="AI576" t="str">
        <f>_xlfn.XLOOKUP(SLEP[[#This Row],[Source.Name]],Tabla3[Nombre archivo],Tabla3[BASESLEP],"N/A",0,1)</f>
        <v>Barrancas</v>
      </c>
      <c r="AJ576" t="s">
        <v>3016</v>
      </c>
    </row>
    <row r="577" spans="1:36" x14ac:dyDescent="0.3">
      <c r="A577" t="s">
        <v>1948</v>
      </c>
      <c r="B577" t="s">
        <v>2729</v>
      </c>
      <c r="C577" t="s">
        <v>2730</v>
      </c>
      <c r="D577" t="s">
        <v>2731</v>
      </c>
      <c r="E577" t="s">
        <v>2438</v>
      </c>
      <c r="F577" t="s">
        <v>2439</v>
      </c>
      <c r="J577" t="s">
        <v>1954</v>
      </c>
      <c r="K577" t="s">
        <v>48</v>
      </c>
      <c r="L577" s="3">
        <v>76165817</v>
      </c>
      <c r="M577" s="4">
        <v>8092194</v>
      </c>
      <c r="N577" s="4">
        <v>68073623</v>
      </c>
      <c r="O577" t="s">
        <v>2715</v>
      </c>
      <c r="P577" t="s">
        <v>2716</v>
      </c>
      <c r="Q577" t="s">
        <v>51</v>
      </c>
      <c r="R577">
        <v>0</v>
      </c>
      <c r="S577">
        <v>0</v>
      </c>
      <c r="T577">
        <v>2</v>
      </c>
      <c r="U577">
        <v>0</v>
      </c>
      <c r="V577">
        <v>0</v>
      </c>
      <c r="W577">
        <v>0</v>
      </c>
      <c r="Y577">
        <v>-861</v>
      </c>
      <c r="Z577" t="s">
        <v>52</v>
      </c>
      <c r="AA577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76165817</v>
      </c>
      <c r="AB577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8092194</v>
      </c>
      <c r="AC577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68073623</v>
      </c>
      <c r="AD577" s="5">
        <f>VALUE(FIXED((SLEP[[#This Row],[EjecutadoCLP]]/SLEP[[#This Row],[MontoCLP]]),4,TRUE))</f>
        <v>0.1062</v>
      </c>
      <c r="AE577" s="1">
        <f>IF(SLEP[[#This Row],[Termino]]=0,DATE(1992,10,11),SLEP[[#This Row],[Termino]]-SLEP[[#This Row],[Días de vigencia]])</f>
        <v>33888</v>
      </c>
      <c r="AF577" s="1">
        <f>IF(SLEP[[#This Row],[Días restantes]]&lt;1,DATE(1992,10,11),DATE(2025,8,8)+SLEP[[#This Row],[Días restantes]])</f>
        <v>33888</v>
      </c>
      <c r="AG577">
        <f ca="1">IF(SLEP[[#This Row],[Termino]]=0,0,SLEP[[#This Row],[Termino]]-TODAY())</f>
        <v>-12071</v>
      </c>
      <c r="AH577" s="7" t="str">
        <f ca="1">IF(SLEP[[#This Row],[Dias]]&gt;0,"Vigente","Vencido")</f>
        <v>Vencido</v>
      </c>
      <c r="AI577" t="str">
        <f>_xlfn.XLOOKUP(SLEP[[#This Row],[Source.Name]],Tabla3[Nombre archivo],Tabla3[BASESLEP],"N/A",0,1)</f>
        <v>Barrancas</v>
      </c>
      <c r="AJ577" t="s">
        <v>3022</v>
      </c>
    </row>
    <row r="578" spans="1:36" x14ac:dyDescent="0.3">
      <c r="A578" t="s">
        <v>1948</v>
      </c>
      <c r="B578" t="s">
        <v>2733</v>
      </c>
      <c r="C578" t="s">
        <v>2734</v>
      </c>
      <c r="D578" t="s">
        <v>2735</v>
      </c>
      <c r="E578" t="s">
        <v>2706</v>
      </c>
      <c r="F578" t="s">
        <v>2707</v>
      </c>
      <c r="J578" t="s">
        <v>1954</v>
      </c>
      <c r="K578" t="s">
        <v>48</v>
      </c>
      <c r="L578" s="3">
        <v>76741021</v>
      </c>
      <c r="M578" s="4">
        <v>0</v>
      </c>
      <c r="N578" s="4">
        <v>76741021</v>
      </c>
      <c r="O578" t="s">
        <v>2736</v>
      </c>
      <c r="P578" t="s">
        <v>2737</v>
      </c>
      <c r="Q578" t="s">
        <v>2710</v>
      </c>
      <c r="R578">
        <v>0</v>
      </c>
      <c r="S578">
        <v>0</v>
      </c>
      <c r="T578">
        <v>1</v>
      </c>
      <c r="U578">
        <v>0</v>
      </c>
      <c r="V578">
        <v>0</v>
      </c>
      <c r="W578">
        <v>0</v>
      </c>
      <c r="Z578" t="s">
        <v>52</v>
      </c>
      <c r="AA578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76741021</v>
      </c>
      <c r="AB578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0</v>
      </c>
      <c r="AC578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76741021</v>
      </c>
      <c r="AD578" s="5">
        <f>VALUE(FIXED((SLEP[[#This Row],[EjecutadoCLP]]/SLEP[[#This Row],[MontoCLP]]),4,TRUE))</f>
        <v>0</v>
      </c>
      <c r="AE578" s="1">
        <f>IF(SLEP[[#This Row],[Termino]]=0,DATE(1992,10,11),SLEP[[#This Row],[Termino]]-SLEP[[#This Row],[Días de vigencia]])</f>
        <v>33888</v>
      </c>
      <c r="AF578" s="1">
        <f>IF(SLEP[[#This Row],[Días restantes]]&lt;1,DATE(1992,10,11),DATE(2025,8,8)+SLEP[[#This Row],[Días restantes]])</f>
        <v>33888</v>
      </c>
      <c r="AG578">
        <f ca="1">IF(SLEP[[#This Row],[Termino]]=0,0,SLEP[[#This Row],[Termino]]-TODAY())</f>
        <v>-12071</v>
      </c>
      <c r="AH578" s="7" t="str">
        <f ca="1">IF(SLEP[[#This Row],[Dias]]&gt;0,"Vigente","Vencido")</f>
        <v>Vencido</v>
      </c>
      <c r="AI578" t="str">
        <f>_xlfn.XLOOKUP(SLEP[[#This Row],[Source.Name]],Tabla3[Nombre archivo],Tabla3[BASESLEP],"N/A",0,1)</f>
        <v>Barrancas</v>
      </c>
      <c r="AJ578" s="2" t="s">
        <v>3026</v>
      </c>
    </row>
    <row r="579" spans="1:36" x14ac:dyDescent="0.3">
      <c r="A579" t="s">
        <v>1948</v>
      </c>
      <c r="B579" t="s">
        <v>2739</v>
      </c>
      <c r="C579" t="s">
        <v>2740</v>
      </c>
      <c r="D579" t="s">
        <v>2741</v>
      </c>
      <c r="E579" t="s">
        <v>2578</v>
      </c>
      <c r="F579" t="s">
        <v>2579</v>
      </c>
      <c r="J579" t="s">
        <v>1954</v>
      </c>
      <c r="K579" t="s">
        <v>48</v>
      </c>
      <c r="L579" s="3">
        <v>71143206</v>
      </c>
      <c r="M579" s="4">
        <v>0</v>
      </c>
      <c r="N579" s="4">
        <v>71143206</v>
      </c>
      <c r="O579" t="s">
        <v>2742</v>
      </c>
      <c r="P579" t="s">
        <v>2701</v>
      </c>
      <c r="Q579" t="s">
        <v>2710</v>
      </c>
      <c r="R579">
        <v>0</v>
      </c>
      <c r="S579">
        <v>0</v>
      </c>
      <c r="T579">
        <v>1</v>
      </c>
      <c r="U579">
        <v>0</v>
      </c>
      <c r="V579">
        <v>0</v>
      </c>
      <c r="W579">
        <v>0</v>
      </c>
      <c r="Z579" t="s">
        <v>52</v>
      </c>
      <c r="AA579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71143206</v>
      </c>
      <c r="AB579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0</v>
      </c>
      <c r="AC579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71143206</v>
      </c>
      <c r="AD579" s="5">
        <f>VALUE(FIXED((SLEP[[#This Row],[EjecutadoCLP]]/SLEP[[#This Row],[MontoCLP]]),4,TRUE))</f>
        <v>0</v>
      </c>
      <c r="AE579" s="1">
        <f>IF(SLEP[[#This Row],[Termino]]=0,DATE(1992,10,11),SLEP[[#This Row],[Termino]]-SLEP[[#This Row],[Días de vigencia]])</f>
        <v>33888</v>
      </c>
      <c r="AF579" s="1">
        <f>IF(SLEP[[#This Row],[Días restantes]]&lt;1,DATE(1992,10,11),DATE(2025,8,8)+SLEP[[#This Row],[Días restantes]])</f>
        <v>33888</v>
      </c>
      <c r="AG579">
        <f ca="1">IF(SLEP[[#This Row],[Termino]]=0,0,SLEP[[#This Row],[Termino]]-TODAY())</f>
        <v>-12071</v>
      </c>
      <c r="AH579" s="7" t="str">
        <f ca="1">IF(SLEP[[#This Row],[Dias]]&gt;0,"Vigente","Vencido")</f>
        <v>Vencido</v>
      </c>
      <c r="AI579" t="str">
        <f>_xlfn.XLOOKUP(SLEP[[#This Row],[Source.Name]],Tabla3[Nombre archivo],Tabla3[BASESLEP],"N/A",0,1)</f>
        <v>Barrancas</v>
      </c>
      <c r="AJ579" t="s">
        <v>3032</v>
      </c>
    </row>
    <row r="580" spans="1:36" x14ac:dyDescent="0.3">
      <c r="A580" t="s">
        <v>1948</v>
      </c>
      <c r="B580" t="s">
        <v>2744</v>
      </c>
      <c r="C580" t="s">
        <v>2745</v>
      </c>
      <c r="D580" t="s">
        <v>2746</v>
      </c>
      <c r="E580" t="s">
        <v>2438</v>
      </c>
      <c r="F580" t="s">
        <v>2439</v>
      </c>
      <c r="J580" t="s">
        <v>1954</v>
      </c>
      <c r="K580" t="s">
        <v>48</v>
      </c>
      <c r="L580" s="3">
        <v>82372953</v>
      </c>
      <c r="M580" s="4">
        <v>6781632</v>
      </c>
      <c r="N580" s="4">
        <v>75591321</v>
      </c>
      <c r="O580" t="s">
        <v>2747</v>
      </c>
      <c r="P580" t="s">
        <v>2748</v>
      </c>
      <c r="Q580" t="s">
        <v>51</v>
      </c>
      <c r="R580">
        <v>0</v>
      </c>
      <c r="S580">
        <v>0</v>
      </c>
      <c r="T580">
        <v>2</v>
      </c>
      <c r="U580">
        <v>0</v>
      </c>
      <c r="V580">
        <v>0</v>
      </c>
      <c r="W580">
        <v>0</v>
      </c>
      <c r="Y580">
        <v>-876</v>
      </c>
      <c r="Z580" t="s">
        <v>52</v>
      </c>
      <c r="AA580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82372953</v>
      </c>
      <c r="AB580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6781632</v>
      </c>
      <c r="AC580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75591321</v>
      </c>
      <c r="AD580" s="5">
        <f>VALUE(FIXED((SLEP[[#This Row],[EjecutadoCLP]]/SLEP[[#This Row],[MontoCLP]]),4,TRUE))</f>
        <v>8.2299999999999998E-2</v>
      </c>
      <c r="AE580" s="1">
        <f>IF(SLEP[[#This Row],[Termino]]=0,DATE(1992,10,11),SLEP[[#This Row],[Termino]]-SLEP[[#This Row],[Días de vigencia]])</f>
        <v>33888</v>
      </c>
      <c r="AF580" s="1">
        <f>IF(SLEP[[#This Row],[Días restantes]]&lt;1,DATE(1992,10,11),DATE(2025,8,8)+SLEP[[#This Row],[Días restantes]])</f>
        <v>33888</v>
      </c>
      <c r="AG580">
        <f ca="1">IF(SLEP[[#This Row],[Termino]]=0,0,SLEP[[#This Row],[Termino]]-TODAY())</f>
        <v>-12071</v>
      </c>
      <c r="AH580" s="7" t="str">
        <f ca="1">IF(SLEP[[#This Row],[Dias]]&gt;0,"Vigente","Vencido")</f>
        <v>Vencido</v>
      </c>
      <c r="AI580" t="str">
        <f>_xlfn.XLOOKUP(SLEP[[#This Row],[Source.Name]],Tabla3[Nombre archivo],Tabla3[BASESLEP],"N/A",0,1)</f>
        <v>Barrancas</v>
      </c>
      <c r="AJ580" t="s">
        <v>3037</v>
      </c>
    </row>
    <row r="581" spans="1:36" x14ac:dyDescent="0.3">
      <c r="A581" t="s">
        <v>1948</v>
      </c>
      <c r="B581" t="s">
        <v>2750</v>
      </c>
      <c r="C581" t="s">
        <v>2751</v>
      </c>
      <c r="D581" t="s">
        <v>2752</v>
      </c>
      <c r="E581" t="s">
        <v>2438</v>
      </c>
      <c r="F581" t="s">
        <v>2439</v>
      </c>
      <c r="J581" t="s">
        <v>1954</v>
      </c>
      <c r="K581" t="s">
        <v>48</v>
      </c>
      <c r="L581" s="3">
        <v>62231286</v>
      </c>
      <c r="M581" s="4">
        <v>7862005</v>
      </c>
      <c r="N581" s="4">
        <v>54369281</v>
      </c>
      <c r="O581" t="s">
        <v>2747</v>
      </c>
      <c r="P581" t="s">
        <v>2753</v>
      </c>
      <c r="Q581" t="s">
        <v>51</v>
      </c>
      <c r="R581">
        <v>0</v>
      </c>
      <c r="S581">
        <v>0</v>
      </c>
      <c r="T581">
        <v>2</v>
      </c>
      <c r="U581">
        <v>0</v>
      </c>
      <c r="V581">
        <v>0</v>
      </c>
      <c r="W581">
        <v>0</v>
      </c>
      <c r="Y581">
        <v>-866</v>
      </c>
      <c r="Z581" t="s">
        <v>52</v>
      </c>
      <c r="AA581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62231286</v>
      </c>
      <c r="AB581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7862005</v>
      </c>
      <c r="AC581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54369281</v>
      </c>
      <c r="AD581" s="5">
        <f>VALUE(FIXED((SLEP[[#This Row],[EjecutadoCLP]]/SLEP[[#This Row],[MontoCLP]]),4,TRUE))</f>
        <v>0.1263</v>
      </c>
      <c r="AE581" s="1">
        <f>IF(SLEP[[#This Row],[Termino]]=0,DATE(1992,10,11),SLEP[[#This Row],[Termino]]-SLEP[[#This Row],[Días de vigencia]])</f>
        <v>33888</v>
      </c>
      <c r="AF581" s="1">
        <f>IF(SLEP[[#This Row],[Días restantes]]&lt;1,DATE(1992,10,11),DATE(2025,8,8)+SLEP[[#This Row],[Días restantes]])</f>
        <v>33888</v>
      </c>
      <c r="AG581">
        <f ca="1">IF(SLEP[[#This Row],[Termino]]=0,0,SLEP[[#This Row],[Termino]]-TODAY())</f>
        <v>-12071</v>
      </c>
      <c r="AH581" s="7" t="str">
        <f ca="1">IF(SLEP[[#This Row],[Dias]]&gt;0,"Vigente","Vencido")</f>
        <v>Vencido</v>
      </c>
      <c r="AI581" t="str">
        <f>_xlfn.XLOOKUP(SLEP[[#This Row],[Source.Name]],Tabla3[Nombre archivo],Tabla3[BASESLEP],"N/A",0,1)</f>
        <v>Barrancas</v>
      </c>
      <c r="AJ581" t="s">
        <v>3041</v>
      </c>
    </row>
    <row r="582" spans="1:36" x14ac:dyDescent="0.3">
      <c r="A582" t="s">
        <v>1948</v>
      </c>
      <c r="B582" t="s">
        <v>2755</v>
      </c>
      <c r="C582" t="s">
        <v>2103</v>
      </c>
      <c r="D582" t="s">
        <v>2756</v>
      </c>
      <c r="E582" t="s">
        <v>2438</v>
      </c>
      <c r="F582" t="s">
        <v>2439</v>
      </c>
      <c r="J582" t="s">
        <v>1954</v>
      </c>
      <c r="K582" t="s">
        <v>48</v>
      </c>
      <c r="L582" s="3">
        <v>75781549</v>
      </c>
      <c r="M582" s="4">
        <v>8990756</v>
      </c>
      <c r="N582" s="4">
        <v>66790793</v>
      </c>
      <c r="O582" t="s">
        <v>2747</v>
      </c>
      <c r="P582" t="s">
        <v>2753</v>
      </c>
      <c r="Q582" t="s">
        <v>51</v>
      </c>
      <c r="R582">
        <v>0</v>
      </c>
      <c r="S582">
        <v>0</v>
      </c>
      <c r="T582">
        <v>2</v>
      </c>
      <c r="U582">
        <v>0</v>
      </c>
      <c r="V582">
        <v>0</v>
      </c>
      <c r="W582">
        <v>0</v>
      </c>
      <c r="Y582">
        <v>-866</v>
      </c>
      <c r="Z582" t="s">
        <v>52</v>
      </c>
      <c r="AA582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75781549</v>
      </c>
      <c r="AB582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8990756</v>
      </c>
      <c r="AC582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66790793</v>
      </c>
      <c r="AD582" s="5">
        <f>VALUE(FIXED((SLEP[[#This Row],[EjecutadoCLP]]/SLEP[[#This Row],[MontoCLP]]),4,TRUE))</f>
        <v>0.1186</v>
      </c>
      <c r="AE582" s="1">
        <f>IF(SLEP[[#This Row],[Termino]]=0,DATE(1992,10,11),SLEP[[#This Row],[Termino]]-SLEP[[#This Row],[Días de vigencia]])</f>
        <v>33888</v>
      </c>
      <c r="AF582" s="1">
        <f>IF(SLEP[[#This Row],[Días restantes]]&lt;1,DATE(1992,10,11),DATE(2025,8,8)+SLEP[[#This Row],[Días restantes]])</f>
        <v>33888</v>
      </c>
      <c r="AG582">
        <f ca="1">IF(SLEP[[#This Row],[Termino]]=0,0,SLEP[[#This Row],[Termino]]-TODAY())</f>
        <v>-12071</v>
      </c>
      <c r="AH582" s="7" t="str">
        <f ca="1">IF(SLEP[[#This Row],[Dias]]&gt;0,"Vigente","Vencido")</f>
        <v>Vencido</v>
      </c>
      <c r="AI582" t="str">
        <f>_xlfn.XLOOKUP(SLEP[[#This Row],[Source.Name]],Tabla3[Nombre archivo],Tabla3[BASESLEP],"N/A",0,1)</f>
        <v>Barrancas</v>
      </c>
      <c r="AJ582" t="s">
        <v>3047</v>
      </c>
    </row>
    <row r="583" spans="1:36" x14ac:dyDescent="0.3">
      <c r="A583" t="s">
        <v>1948</v>
      </c>
      <c r="B583" t="s">
        <v>2758</v>
      </c>
      <c r="C583" t="s">
        <v>2759</v>
      </c>
      <c r="D583" t="s">
        <v>2760</v>
      </c>
      <c r="E583" t="s">
        <v>2578</v>
      </c>
      <c r="F583" t="s">
        <v>2579</v>
      </c>
      <c r="J583" t="s">
        <v>1954</v>
      </c>
      <c r="K583" t="s">
        <v>48</v>
      </c>
      <c r="L583" s="3">
        <v>79452066</v>
      </c>
      <c r="M583" s="4">
        <v>0</v>
      </c>
      <c r="N583" s="4">
        <v>79452066</v>
      </c>
      <c r="O583" t="s">
        <v>2761</v>
      </c>
      <c r="P583" t="s">
        <v>2762</v>
      </c>
      <c r="Q583" t="s">
        <v>2710</v>
      </c>
      <c r="R583">
        <v>0</v>
      </c>
      <c r="S583">
        <v>0</v>
      </c>
      <c r="T583">
        <v>1</v>
      </c>
      <c r="U583">
        <v>0</v>
      </c>
      <c r="V583">
        <v>0</v>
      </c>
      <c r="W583">
        <v>0</v>
      </c>
      <c r="Z583" t="s">
        <v>52</v>
      </c>
      <c r="AA583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79452066</v>
      </c>
      <c r="AB583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0</v>
      </c>
      <c r="AC583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79452066</v>
      </c>
      <c r="AD583" s="5">
        <f>VALUE(FIXED((SLEP[[#This Row],[EjecutadoCLP]]/SLEP[[#This Row],[MontoCLP]]),4,TRUE))</f>
        <v>0</v>
      </c>
      <c r="AE583" s="1">
        <f>IF(SLEP[[#This Row],[Termino]]=0,DATE(1992,10,11),SLEP[[#This Row],[Termino]]-SLEP[[#This Row],[Días de vigencia]])</f>
        <v>33888</v>
      </c>
      <c r="AF583" s="1">
        <f>IF(SLEP[[#This Row],[Días restantes]]&lt;1,DATE(1992,10,11),DATE(2025,8,8)+SLEP[[#This Row],[Días restantes]])</f>
        <v>33888</v>
      </c>
      <c r="AG583">
        <f ca="1">IF(SLEP[[#This Row],[Termino]]=0,0,SLEP[[#This Row],[Termino]]-TODAY())</f>
        <v>-12071</v>
      </c>
      <c r="AH583" s="7" t="str">
        <f ca="1">IF(SLEP[[#This Row],[Dias]]&gt;0,"Vigente","Vencido")</f>
        <v>Vencido</v>
      </c>
      <c r="AI583" t="str">
        <f>_xlfn.XLOOKUP(SLEP[[#This Row],[Source.Name]],Tabla3[Nombre archivo],Tabla3[BASESLEP],"N/A",0,1)</f>
        <v>Barrancas</v>
      </c>
      <c r="AJ583" t="s">
        <v>3051</v>
      </c>
    </row>
    <row r="584" spans="1:36" x14ac:dyDescent="0.3">
      <c r="A584" t="s">
        <v>1948</v>
      </c>
      <c r="B584" t="s">
        <v>2764</v>
      </c>
      <c r="C584" t="s">
        <v>2765</v>
      </c>
      <c r="D584" t="s">
        <v>2766</v>
      </c>
      <c r="E584" t="s">
        <v>2578</v>
      </c>
      <c r="F584" t="s">
        <v>2579</v>
      </c>
      <c r="J584" t="s">
        <v>1954</v>
      </c>
      <c r="K584" t="s">
        <v>48</v>
      </c>
      <c r="L584" s="3">
        <v>74400846</v>
      </c>
      <c r="M584" s="4">
        <v>0</v>
      </c>
      <c r="N584" s="4">
        <v>74400846</v>
      </c>
      <c r="O584" t="s">
        <v>2761</v>
      </c>
      <c r="P584" t="s">
        <v>2767</v>
      </c>
      <c r="Q584" t="s">
        <v>2710</v>
      </c>
      <c r="R584">
        <v>0</v>
      </c>
      <c r="S584">
        <v>0</v>
      </c>
      <c r="T584">
        <v>1</v>
      </c>
      <c r="U584">
        <v>0</v>
      </c>
      <c r="V584">
        <v>0</v>
      </c>
      <c r="W584">
        <v>0</v>
      </c>
      <c r="Z584" t="s">
        <v>52</v>
      </c>
      <c r="AA584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74400846</v>
      </c>
      <c r="AB584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0</v>
      </c>
      <c r="AC584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74400846</v>
      </c>
      <c r="AD584" s="5">
        <f>VALUE(FIXED((SLEP[[#This Row],[EjecutadoCLP]]/SLEP[[#This Row],[MontoCLP]]),4,TRUE))</f>
        <v>0</v>
      </c>
      <c r="AE584" s="1">
        <f>IF(SLEP[[#This Row],[Termino]]=0,DATE(1992,10,11),SLEP[[#This Row],[Termino]]-SLEP[[#This Row],[Días de vigencia]])</f>
        <v>33888</v>
      </c>
      <c r="AF584" s="1">
        <f>IF(SLEP[[#This Row],[Días restantes]]&lt;1,DATE(1992,10,11),DATE(2025,8,8)+SLEP[[#This Row],[Días restantes]])</f>
        <v>33888</v>
      </c>
      <c r="AG584">
        <f ca="1">IF(SLEP[[#This Row],[Termino]]=0,0,SLEP[[#This Row],[Termino]]-TODAY())</f>
        <v>-12071</v>
      </c>
      <c r="AH584" s="7" t="str">
        <f ca="1">IF(SLEP[[#This Row],[Dias]]&gt;0,"Vigente","Vencido")</f>
        <v>Vencido</v>
      </c>
      <c r="AI584" t="str">
        <f>_xlfn.XLOOKUP(SLEP[[#This Row],[Source.Name]],Tabla3[Nombre archivo],Tabla3[BASESLEP],"N/A",0,1)</f>
        <v>Barrancas</v>
      </c>
      <c r="AJ584" t="s">
        <v>3056</v>
      </c>
    </row>
    <row r="585" spans="1:36" x14ac:dyDescent="0.3">
      <c r="A585" t="s">
        <v>1948</v>
      </c>
      <c r="B585" t="s">
        <v>2769</v>
      </c>
      <c r="C585" t="s">
        <v>2770</v>
      </c>
      <c r="D585" t="s">
        <v>2771</v>
      </c>
      <c r="E585" t="s">
        <v>2578</v>
      </c>
      <c r="F585" t="s">
        <v>2579</v>
      </c>
      <c r="J585" t="s">
        <v>1954</v>
      </c>
      <c r="K585" t="s">
        <v>48</v>
      </c>
      <c r="L585" s="3">
        <v>71115462</v>
      </c>
      <c r="M585" s="4">
        <v>0</v>
      </c>
      <c r="N585" s="4">
        <v>71115462</v>
      </c>
      <c r="O585" t="s">
        <v>2761</v>
      </c>
      <c r="P585" t="s">
        <v>2767</v>
      </c>
      <c r="Q585" t="s">
        <v>2710</v>
      </c>
      <c r="R585">
        <v>0</v>
      </c>
      <c r="S585">
        <v>0</v>
      </c>
      <c r="T585">
        <v>1</v>
      </c>
      <c r="U585">
        <v>0</v>
      </c>
      <c r="V585">
        <v>0</v>
      </c>
      <c r="W585">
        <v>0</v>
      </c>
      <c r="Z585" t="s">
        <v>52</v>
      </c>
      <c r="AA585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71115462</v>
      </c>
      <c r="AB585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0</v>
      </c>
      <c r="AC585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71115462</v>
      </c>
      <c r="AD585" s="5">
        <f>VALUE(FIXED((SLEP[[#This Row],[EjecutadoCLP]]/SLEP[[#This Row],[MontoCLP]]),4,TRUE))</f>
        <v>0</v>
      </c>
      <c r="AE585" s="1">
        <f>IF(SLEP[[#This Row],[Termino]]=0,DATE(1992,10,11),SLEP[[#This Row],[Termino]]-SLEP[[#This Row],[Días de vigencia]])</f>
        <v>33888</v>
      </c>
      <c r="AF585" s="1">
        <f>IF(SLEP[[#This Row],[Días restantes]]&lt;1,DATE(1992,10,11),DATE(2025,8,8)+SLEP[[#This Row],[Días restantes]])</f>
        <v>33888</v>
      </c>
      <c r="AG585">
        <f ca="1">IF(SLEP[[#This Row],[Termino]]=0,0,SLEP[[#This Row],[Termino]]-TODAY())</f>
        <v>-12071</v>
      </c>
      <c r="AH585" s="7" t="str">
        <f ca="1">IF(SLEP[[#This Row],[Dias]]&gt;0,"Vigente","Vencido")</f>
        <v>Vencido</v>
      </c>
      <c r="AI585" t="str">
        <f>_xlfn.XLOOKUP(SLEP[[#This Row],[Source.Name]],Tabla3[Nombre archivo],Tabla3[BASESLEP],"N/A",0,1)</f>
        <v>Barrancas</v>
      </c>
      <c r="AJ585" t="s">
        <v>3060</v>
      </c>
    </row>
    <row r="586" spans="1:36" x14ac:dyDescent="0.3">
      <c r="A586" t="s">
        <v>1948</v>
      </c>
      <c r="B586" t="s">
        <v>2773</v>
      </c>
      <c r="C586" t="s">
        <v>2774</v>
      </c>
      <c r="D586" t="s">
        <v>2775</v>
      </c>
      <c r="E586" t="s">
        <v>2438</v>
      </c>
      <c r="F586" t="s">
        <v>2439</v>
      </c>
      <c r="J586" t="s">
        <v>1954</v>
      </c>
      <c r="K586" t="s">
        <v>48</v>
      </c>
      <c r="L586" s="3">
        <v>79177316</v>
      </c>
      <c r="M586" s="4">
        <v>5060843</v>
      </c>
      <c r="N586" s="4">
        <v>74116473</v>
      </c>
      <c r="O586" t="s">
        <v>2776</v>
      </c>
      <c r="P586" t="s">
        <v>2673</v>
      </c>
      <c r="Q586" t="s">
        <v>51</v>
      </c>
      <c r="R586">
        <v>0</v>
      </c>
      <c r="S586">
        <v>0</v>
      </c>
      <c r="T586">
        <v>2</v>
      </c>
      <c r="U586">
        <v>0</v>
      </c>
      <c r="V586">
        <v>0</v>
      </c>
      <c r="W586">
        <v>0</v>
      </c>
      <c r="Y586">
        <v>-872</v>
      </c>
      <c r="Z586" t="s">
        <v>52</v>
      </c>
      <c r="AA586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79177316</v>
      </c>
      <c r="AB586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5060843</v>
      </c>
      <c r="AC586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74116473</v>
      </c>
      <c r="AD586" s="5">
        <f>VALUE(FIXED((SLEP[[#This Row],[EjecutadoCLP]]/SLEP[[#This Row],[MontoCLP]]),4,TRUE))</f>
        <v>6.3899999999999998E-2</v>
      </c>
      <c r="AE586" s="1">
        <f>IF(SLEP[[#This Row],[Termino]]=0,DATE(1992,10,11),SLEP[[#This Row],[Termino]]-SLEP[[#This Row],[Días de vigencia]])</f>
        <v>33888</v>
      </c>
      <c r="AF586" s="1">
        <f>IF(SLEP[[#This Row],[Días restantes]]&lt;1,DATE(1992,10,11),DATE(2025,8,8)+SLEP[[#This Row],[Días restantes]])</f>
        <v>33888</v>
      </c>
      <c r="AG586">
        <f ca="1">IF(SLEP[[#This Row],[Termino]]=0,0,SLEP[[#This Row],[Termino]]-TODAY())</f>
        <v>-12071</v>
      </c>
      <c r="AH586" s="7" t="str">
        <f ca="1">IF(SLEP[[#This Row],[Dias]]&gt;0,"Vigente","Vencido")</f>
        <v>Vencido</v>
      </c>
      <c r="AI586" t="str">
        <f>_xlfn.XLOOKUP(SLEP[[#This Row],[Source.Name]],Tabla3[Nombre archivo],Tabla3[BASESLEP],"N/A",0,1)</f>
        <v>Barrancas</v>
      </c>
      <c r="AJ586" t="s">
        <v>3066</v>
      </c>
    </row>
    <row r="587" spans="1:36" x14ac:dyDescent="0.3">
      <c r="A587" t="s">
        <v>1948</v>
      </c>
      <c r="B587" t="s">
        <v>2778</v>
      </c>
      <c r="C587" t="s">
        <v>2779</v>
      </c>
      <c r="D587" t="s">
        <v>2780</v>
      </c>
      <c r="E587" t="s">
        <v>2438</v>
      </c>
      <c r="F587" t="s">
        <v>2439</v>
      </c>
      <c r="J587" t="s">
        <v>1954</v>
      </c>
      <c r="K587" t="s">
        <v>48</v>
      </c>
      <c r="L587" s="3">
        <v>72221705</v>
      </c>
      <c r="M587" s="4">
        <v>16851694</v>
      </c>
      <c r="N587" s="4">
        <v>55370011</v>
      </c>
      <c r="O587" t="s">
        <v>2781</v>
      </c>
      <c r="P587" t="s">
        <v>2782</v>
      </c>
      <c r="Q587" t="s">
        <v>51</v>
      </c>
      <c r="R587">
        <v>0</v>
      </c>
      <c r="S587">
        <v>0</v>
      </c>
      <c r="T587">
        <v>2</v>
      </c>
      <c r="U587">
        <v>0</v>
      </c>
      <c r="V587">
        <v>0</v>
      </c>
      <c r="W587">
        <v>0</v>
      </c>
      <c r="Y587">
        <v>-377</v>
      </c>
      <c r="Z587" t="s">
        <v>52</v>
      </c>
      <c r="AA587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72221705</v>
      </c>
      <c r="AB587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16851694</v>
      </c>
      <c r="AC587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55370011</v>
      </c>
      <c r="AD587" s="5">
        <f>VALUE(FIXED((SLEP[[#This Row],[EjecutadoCLP]]/SLEP[[#This Row],[MontoCLP]]),4,TRUE))</f>
        <v>0.23330000000000001</v>
      </c>
      <c r="AE587" s="1">
        <f>IF(SLEP[[#This Row],[Termino]]=0,DATE(1992,10,11),SLEP[[#This Row],[Termino]]-SLEP[[#This Row],[Días de vigencia]])</f>
        <v>33888</v>
      </c>
      <c r="AF587" s="1">
        <f>IF(SLEP[[#This Row],[Días restantes]]&lt;1,DATE(1992,10,11),DATE(2025,8,8)+SLEP[[#This Row],[Días restantes]])</f>
        <v>33888</v>
      </c>
      <c r="AG587">
        <f ca="1">IF(SLEP[[#This Row],[Termino]]=0,0,SLEP[[#This Row],[Termino]]-TODAY())</f>
        <v>-12071</v>
      </c>
      <c r="AH587" s="7" t="str">
        <f ca="1">IF(SLEP[[#This Row],[Dias]]&gt;0,"Vigente","Vencido")</f>
        <v>Vencido</v>
      </c>
      <c r="AI587" t="str">
        <f>_xlfn.XLOOKUP(SLEP[[#This Row],[Source.Name]],Tabla3[Nombre archivo],Tabla3[BASESLEP],"N/A",0,1)</f>
        <v>Barrancas</v>
      </c>
      <c r="AJ587" t="s">
        <v>3072</v>
      </c>
    </row>
    <row r="588" spans="1:36" x14ac:dyDescent="0.3">
      <c r="A588" t="s">
        <v>1948</v>
      </c>
      <c r="B588" t="s">
        <v>2784</v>
      </c>
      <c r="C588" t="s">
        <v>2031</v>
      </c>
      <c r="D588" t="s">
        <v>2785</v>
      </c>
      <c r="E588" t="s">
        <v>2578</v>
      </c>
      <c r="F588" t="s">
        <v>2579</v>
      </c>
      <c r="J588" t="s">
        <v>1954</v>
      </c>
      <c r="K588" t="s">
        <v>48</v>
      </c>
      <c r="L588" s="3">
        <v>68798484</v>
      </c>
      <c r="M588" s="4">
        <v>0</v>
      </c>
      <c r="N588" s="4">
        <v>68798484</v>
      </c>
      <c r="O588" t="s">
        <v>2781</v>
      </c>
      <c r="P588" t="s">
        <v>2782</v>
      </c>
      <c r="Q588" t="s">
        <v>2710</v>
      </c>
      <c r="R588">
        <v>0</v>
      </c>
      <c r="S588">
        <v>0</v>
      </c>
      <c r="T588">
        <v>1</v>
      </c>
      <c r="U588">
        <v>0</v>
      </c>
      <c r="V588">
        <v>0</v>
      </c>
      <c r="W588">
        <v>0</v>
      </c>
      <c r="Z588" t="s">
        <v>52</v>
      </c>
      <c r="AA588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68798484</v>
      </c>
      <c r="AB588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0</v>
      </c>
      <c r="AC588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68798484</v>
      </c>
      <c r="AD588" s="5">
        <f>VALUE(FIXED((SLEP[[#This Row],[EjecutadoCLP]]/SLEP[[#This Row],[MontoCLP]]),4,TRUE))</f>
        <v>0</v>
      </c>
      <c r="AE588" s="1">
        <f>IF(SLEP[[#This Row],[Termino]]=0,DATE(1992,10,11),SLEP[[#This Row],[Termino]]-SLEP[[#This Row],[Días de vigencia]])</f>
        <v>33888</v>
      </c>
      <c r="AF588" s="1">
        <f>IF(SLEP[[#This Row],[Días restantes]]&lt;1,DATE(1992,10,11),DATE(2025,8,8)+SLEP[[#This Row],[Días restantes]])</f>
        <v>33888</v>
      </c>
      <c r="AG588">
        <f ca="1">IF(SLEP[[#This Row],[Termino]]=0,0,SLEP[[#This Row],[Termino]]-TODAY())</f>
        <v>-12071</v>
      </c>
      <c r="AH588" s="7" t="str">
        <f ca="1">IF(SLEP[[#This Row],[Dias]]&gt;0,"Vigente","Vencido")</f>
        <v>Vencido</v>
      </c>
      <c r="AI588" t="str">
        <f>_xlfn.XLOOKUP(SLEP[[#This Row],[Source.Name]],Tabla3[Nombre archivo],Tabla3[BASESLEP],"N/A",0,1)</f>
        <v>Barrancas</v>
      </c>
      <c r="AJ588" t="s">
        <v>3076</v>
      </c>
    </row>
    <row r="589" spans="1:36" x14ac:dyDescent="0.3">
      <c r="A589" t="s">
        <v>1948</v>
      </c>
      <c r="B589" t="s">
        <v>2787</v>
      </c>
      <c r="C589" t="s">
        <v>2788</v>
      </c>
      <c r="D589" t="s">
        <v>2789</v>
      </c>
      <c r="E589" t="s">
        <v>2578</v>
      </c>
      <c r="F589" t="s">
        <v>2579</v>
      </c>
      <c r="G589" t="s">
        <v>44</v>
      </c>
      <c r="H589" t="s">
        <v>45</v>
      </c>
      <c r="I589" t="s">
        <v>60</v>
      </c>
      <c r="J589" t="s">
        <v>1954</v>
      </c>
      <c r="K589" t="s">
        <v>48</v>
      </c>
      <c r="L589" s="3">
        <v>79745275</v>
      </c>
      <c r="M589" s="4">
        <v>0</v>
      </c>
      <c r="N589" s="4">
        <v>79745275</v>
      </c>
      <c r="O589" t="s">
        <v>2790</v>
      </c>
      <c r="P589" t="s">
        <v>2682</v>
      </c>
      <c r="Q589" t="s">
        <v>51</v>
      </c>
      <c r="R589">
        <v>0</v>
      </c>
      <c r="S589">
        <v>0</v>
      </c>
      <c r="T589">
        <v>2</v>
      </c>
      <c r="U589">
        <v>0</v>
      </c>
      <c r="V589">
        <v>0</v>
      </c>
      <c r="W589">
        <v>0</v>
      </c>
      <c r="X589">
        <v>70</v>
      </c>
      <c r="Y589">
        <v>0</v>
      </c>
      <c r="Z589" t="s">
        <v>52</v>
      </c>
      <c r="AA589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79745275</v>
      </c>
      <c r="AB589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0</v>
      </c>
      <c r="AC589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79745275</v>
      </c>
      <c r="AD589" s="5">
        <f>VALUE(FIXED((SLEP[[#This Row],[EjecutadoCLP]]/SLEP[[#This Row],[MontoCLP]]),4,TRUE))</f>
        <v>0</v>
      </c>
      <c r="AE589" s="1">
        <f>IF(SLEP[[#This Row],[Termino]]=0,DATE(1992,10,11),SLEP[[#This Row],[Termino]]-SLEP[[#This Row],[Días de vigencia]])</f>
        <v>33818</v>
      </c>
      <c r="AF589" s="1">
        <f>IF(SLEP[[#This Row],[Días restantes]]&lt;1,DATE(1992,10,11),DATE(2025,8,8)+SLEP[[#This Row],[Días restantes]])</f>
        <v>33888</v>
      </c>
      <c r="AG589">
        <f ca="1">IF(SLEP[[#This Row],[Termino]]=0,0,SLEP[[#This Row],[Termino]]-TODAY())</f>
        <v>-12071</v>
      </c>
      <c r="AH589" s="7" t="str">
        <f ca="1">IF(SLEP[[#This Row],[Dias]]&gt;0,"Vigente","Vencido")</f>
        <v>Vencido</v>
      </c>
      <c r="AI589" t="str">
        <f>_xlfn.XLOOKUP(SLEP[[#This Row],[Source.Name]],Tabla3[Nombre archivo],Tabla3[BASESLEP],"N/A",0,1)</f>
        <v>Barrancas</v>
      </c>
      <c r="AJ589" t="s">
        <v>3080</v>
      </c>
    </row>
    <row r="590" spans="1:36" x14ac:dyDescent="0.3">
      <c r="A590" t="s">
        <v>2792</v>
      </c>
      <c r="B590" t="s">
        <v>2793</v>
      </c>
      <c r="C590" t="s">
        <v>2794</v>
      </c>
      <c r="D590" t="s">
        <v>2795</v>
      </c>
      <c r="E590" t="s">
        <v>2796</v>
      </c>
      <c r="F590" t="s">
        <v>2797</v>
      </c>
      <c r="G590" t="s">
        <v>44</v>
      </c>
      <c r="H590" t="s">
        <v>45</v>
      </c>
      <c r="I590" t="s">
        <v>46</v>
      </c>
      <c r="J590" t="s">
        <v>271</v>
      </c>
      <c r="K590" t="s">
        <v>48</v>
      </c>
      <c r="L590" s="3">
        <v>72100000</v>
      </c>
      <c r="M590" s="4">
        <v>61918675</v>
      </c>
      <c r="N590" s="4">
        <v>10181325</v>
      </c>
      <c r="O590" t="s">
        <v>104</v>
      </c>
      <c r="P590" t="s">
        <v>647</v>
      </c>
      <c r="Q590" t="s">
        <v>64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365</v>
      </c>
      <c r="Y590">
        <v>114</v>
      </c>
      <c r="Z590" t="s">
        <v>65</v>
      </c>
      <c r="AA590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72100000</v>
      </c>
      <c r="AB590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61918675</v>
      </c>
      <c r="AC590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10181325</v>
      </c>
      <c r="AD590" s="5">
        <f>VALUE(FIXED((SLEP[[#This Row],[EjecutadoCLP]]/SLEP[[#This Row],[MontoCLP]]),4,TRUE))</f>
        <v>0.85880000000000001</v>
      </c>
      <c r="AE590" s="1">
        <f>IF(SLEP[[#This Row],[Termino]]=0,DATE(1992,10,11),SLEP[[#This Row],[Termino]]-SLEP[[#This Row],[Días de vigencia]])</f>
        <v>45626</v>
      </c>
      <c r="AF590" s="1">
        <f>IF(SLEP[[#This Row],[Días restantes]]&lt;1,DATE(1992,10,11),DATE(2025,8,8)+SLEP[[#This Row],[Días restantes]])</f>
        <v>45991</v>
      </c>
      <c r="AG590">
        <f ca="1">IF(SLEP[[#This Row],[Termino]]=0,0,SLEP[[#This Row],[Termino]]-TODAY())</f>
        <v>32</v>
      </c>
      <c r="AH590" s="7" t="str">
        <f ca="1">IF(SLEP[[#This Row],[Dias]]&gt;0,"Vigente","Vencido")</f>
        <v>Vigente</v>
      </c>
      <c r="AI590" t="str">
        <f>_xlfn.XLOOKUP(SLEP[[#This Row],[Source.Name]],Tabla3[Nombre archivo],Tabla3[BASESLEP],"N/A",0,1)</f>
        <v>Chiloé</v>
      </c>
      <c r="AJ590" t="s">
        <v>3086</v>
      </c>
    </row>
    <row r="591" spans="1:36" x14ac:dyDescent="0.3">
      <c r="A591" t="s">
        <v>2800</v>
      </c>
      <c r="B591" t="s">
        <v>2801</v>
      </c>
      <c r="C591" t="s">
        <v>2802</v>
      </c>
      <c r="D591" t="s">
        <v>2803</v>
      </c>
      <c r="E591" t="s">
        <v>87</v>
      </c>
      <c r="F591" t="s">
        <v>88</v>
      </c>
      <c r="G591" t="s">
        <v>44</v>
      </c>
      <c r="H591" t="s">
        <v>45</v>
      </c>
      <c r="I591" t="s">
        <v>89</v>
      </c>
      <c r="J591" t="s">
        <v>2804</v>
      </c>
      <c r="K591" t="s">
        <v>48</v>
      </c>
      <c r="L591" s="3">
        <v>44702330</v>
      </c>
      <c r="M591" s="4">
        <v>44702330</v>
      </c>
      <c r="N591" s="4">
        <v>0</v>
      </c>
      <c r="O591" t="s">
        <v>169</v>
      </c>
      <c r="P591" t="s">
        <v>98</v>
      </c>
      <c r="Q591" t="s">
        <v>64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365</v>
      </c>
      <c r="Y591">
        <v>429</v>
      </c>
      <c r="Z591" t="s">
        <v>65</v>
      </c>
      <c r="AA591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44702330</v>
      </c>
      <c r="AB591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44702330</v>
      </c>
      <c r="AC591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0</v>
      </c>
      <c r="AD591" s="5">
        <f>VALUE(FIXED((SLEP[[#This Row],[EjecutadoCLP]]/SLEP[[#This Row],[MontoCLP]]),4,TRUE))</f>
        <v>1</v>
      </c>
      <c r="AE591" s="1">
        <f>IF(SLEP[[#This Row],[Termino]]=0,DATE(1992,10,11),SLEP[[#This Row],[Termino]]-SLEP[[#This Row],[Días de vigencia]])</f>
        <v>45941</v>
      </c>
      <c r="AF591" s="1">
        <f>IF(SLEP[[#This Row],[Días restantes]]&lt;1,DATE(1992,10,11),DATE(2025,8,8)+SLEP[[#This Row],[Días restantes]])</f>
        <v>46306</v>
      </c>
      <c r="AG591">
        <f ca="1">IF(SLEP[[#This Row],[Termino]]=0,0,SLEP[[#This Row],[Termino]]-TODAY())</f>
        <v>347</v>
      </c>
      <c r="AH591" s="7" t="str">
        <f ca="1">IF(SLEP[[#This Row],[Dias]]&gt;0,"Vigente","Vencido")</f>
        <v>Vigente</v>
      </c>
      <c r="AI591" t="str">
        <f>_xlfn.XLOOKUP(SLEP[[#This Row],[Source.Name]],Tabla3[Nombre archivo],Tabla3[BASESLEP],"N/A",0,1)</f>
        <v>Chinchorro</v>
      </c>
      <c r="AJ591" t="s">
        <v>3092</v>
      </c>
    </row>
    <row r="592" spans="1:36" x14ac:dyDescent="0.3">
      <c r="A592" t="s">
        <v>2800</v>
      </c>
      <c r="B592" t="s">
        <v>8354</v>
      </c>
      <c r="C592" t="s">
        <v>8355</v>
      </c>
      <c r="D592" t="s">
        <v>8356</v>
      </c>
      <c r="E592" t="s">
        <v>2860</v>
      </c>
      <c r="F592" t="s">
        <v>2861</v>
      </c>
      <c r="G592" t="s">
        <v>44</v>
      </c>
      <c r="H592" t="s">
        <v>45</v>
      </c>
      <c r="I592" t="s">
        <v>46</v>
      </c>
      <c r="J592" t="s">
        <v>2804</v>
      </c>
      <c r="K592" t="s">
        <v>48</v>
      </c>
      <c r="L592" s="3">
        <v>39125629</v>
      </c>
      <c r="M592" s="4">
        <v>0</v>
      </c>
      <c r="N592" s="4">
        <v>39125629</v>
      </c>
      <c r="O592" t="s">
        <v>139</v>
      </c>
      <c r="P592" t="s">
        <v>63</v>
      </c>
      <c r="Q592" t="s">
        <v>64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30</v>
      </c>
      <c r="Y592">
        <v>30</v>
      </c>
      <c r="Z592" t="s">
        <v>65</v>
      </c>
      <c r="AA592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39125629</v>
      </c>
      <c r="AB592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0</v>
      </c>
      <c r="AC592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39125629</v>
      </c>
      <c r="AD592" s="5">
        <f>VALUE(FIXED((SLEP[[#This Row],[EjecutadoCLP]]/SLEP[[#This Row],[MontoCLP]]),4,TRUE))</f>
        <v>0</v>
      </c>
      <c r="AE592" s="1">
        <f>IF(SLEP[[#This Row],[Termino]]=0,DATE(1992,10,11),SLEP[[#This Row],[Termino]]-SLEP[[#This Row],[Días de vigencia]])</f>
        <v>45877</v>
      </c>
      <c r="AF592" s="1">
        <f>IF(SLEP[[#This Row],[Días restantes]]&lt;1,DATE(1992,10,11),DATE(2025,8,8)+SLEP[[#This Row],[Días restantes]])</f>
        <v>45907</v>
      </c>
      <c r="AG592">
        <f ca="1">IF(SLEP[[#This Row],[Termino]]=0,0,SLEP[[#This Row],[Termino]]-TODAY())</f>
        <v>-52</v>
      </c>
      <c r="AH592" s="7" t="str">
        <f ca="1">IF(SLEP[[#This Row],[Dias]]&gt;0,"Vigente","Vencido")</f>
        <v>Vencido</v>
      </c>
      <c r="AI592" t="str">
        <f>_xlfn.XLOOKUP(SLEP[[#This Row],[Source.Name]],Tabla3[Nombre archivo],Tabla3[BASESLEP],"N/A",0,1)</f>
        <v>Chinchorro</v>
      </c>
      <c r="AJ592" t="s">
        <v>3096</v>
      </c>
    </row>
    <row r="593" spans="1:36" x14ac:dyDescent="0.3">
      <c r="A593" t="s">
        <v>2800</v>
      </c>
      <c r="B593" t="s">
        <v>8357</v>
      </c>
      <c r="C593" t="s">
        <v>8358</v>
      </c>
      <c r="D593" t="s">
        <v>8359</v>
      </c>
      <c r="E593" t="s">
        <v>3064</v>
      </c>
      <c r="F593" t="s">
        <v>3065</v>
      </c>
      <c r="G593" t="s">
        <v>44</v>
      </c>
      <c r="H593" t="s">
        <v>45</v>
      </c>
      <c r="I593" t="s">
        <v>46</v>
      </c>
      <c r="J593" t="s">
        <v>2804</v>
      </c>
      <c r="K593" t="s">
        <v>48</v>
      </c>
      <c r="L593" s="3">
        <v>680317267</v>
      </c>
      <c r="M593" s="4">
        <v>0</v>
      </c>
      <c r="N593" s="4">
        <v>680317267</v>
      </c>
      <c r="O593" t="s">
        <v>62</v>
      </c>
      <c r="P593" t="s">
        <v>239</v>
      </c>
      <c r="Q593" t="s">
        <v>64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110</v>
      </c>
      <c r="Y593">
        <v>81</v>
      </c>
      <c r="Z593" t="s">
        <v>65</v>
      </c>
      <c r="AA593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680317267</v>
      </c>
      <c r="AB593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0</v>
      </c>
      <c r="AC593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680317267</v>
      </c>
      <c r="AD593" s="5">
        <f>VALUE(FIXED((SLEP[[#This Row],[EjecutadoCLP]]/SLEP[[#This Row],[MontoCLP]]),4,TRUE))</f>
        <v>0</v>
      </c>
      <c r="AE593" s="1">
        <f>IF(SLEP[[#This Row],[Termino]]=0,DATE(1992,10,11),SLEP[[#This Row],[Termino]]-SLEP[[#This Row],[Días de vigencia]])</f>
        <v>45848</v>
      </c>
      <c r="AF593" s="1">
        <f>IF(SLEP[[#This Row],[Días restantes]]&lt;1,DATE(1992,10,11),DATE(2025,8,8)+SLEP[[#This Row],[Días restantes]])</f>
        <v>45958</v>
      </c>
      <c r="AG593">
        <f ca="1">IF(SLEP[[#This Row],[Termino]]=0,0,SLEP[[#This Row],[Termino]]-TODAY())</f>
        <v>-1</v>
      </c>
      <c r="AH593" s="7" t="str">
        <f ca="1">IF(SLEP[[#This Row],[Dias]]&gt;0,"Vigente","Vencido")</f>
        <v>Vencido</v>
      </c>
      <c r="AI593" t="str">
        <f>_xlfn.XLOOKUP(SLEP[[#This Row],[Source.Name]],Tabla3[Nombre archivo],Tabla3[BASESLEP],"N/A",0,1)</f>
        <v>Chinchorro</v>
      </c>
      <c r="AJ593" t="s">
        <v>3100</v>
      </c>
    </row>
    <row r="594" spans="1:36" x14ac:dyDescent="0.3">
      <c r="A594" t="s">
        <v>2800</v>
      </c>
      <c r="B594" t="s">
        <v>8360</v>
      </c>
      <c r="C594" t="s">
        <v>8361</v>
      </c>
      <c r="D594" t="s">
        <v>8362</v>
      </c>
      <c r="E594" t="s">
        <v>8363</v>
      </c>
      <c r="F594" t="s">
        <v>8364</v>
      </c>
      <c r="G594" t="s">
        <v>44</v>
      </c>
      <c r="H594" t="s">
        <v>178</v>
      </c>
      <c r="I594" t="s">
        <v>207</v>
      </c>
      <c r="J594" t="s">
        <v>2804</v>
      </c>
      <c r="K594" t="s">
        <v>48</v>
      </c>
      <c r="L594" s="3">
        <v>68646000</v>
      </c>
      <c r="M594" s="4">
        <v>58899050</v>
      </c>
      <c r="N594" s="4">
        <v>9746950</v>
      </c>
      <c r="O594" t="s">
        <v>2017</v>
      </c>
      <c r="P594" t="s">
        <v>169</v>
      </c>
      <c r="Q594" t="s">
        <v>64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99</v>
      </c>
      <c r="Y594">
        <v>64</v>
      </c>
      <c r="Z594" t="s">
        <v>65</v>
      </c>
      <c r="AA594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68646000</v>
      </c>
      <c r="AB594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58899050</v>
      </c>
      <c r="AC594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9746950</v>
      </c>
      <c r="AD594" s="5">
        <f>VALUE(FIXED((SLEP[[#This Row],[EjecutadoCLP]]/SLEP[[#This Row],[MontoCLP]]),4,TRUE))</f>
        <v>0.85799999999999998</v>
      </c>
      <c r="AE594" s="1">
        <f>IF(SLEP[[#This Row],[Termino]]=0,DATE(1992,10,11),SLEP[[#This Row],[Termino]]-SLEP[[#This Row],[Días de vigencia]])</f>
        <v>45842</v>
      </c>
      <c r="AF594" s="1">
        <f>IF(SLEP[[#This Row],[Días restantes]]&lt;1,DATE(1992,10,11),DATE(2025,8,8)+SLEP[[#This Row],[Días restantes]])</f>
        <v>45941</v>
      </c>
      <c r="AG594">
        <f ca="1">IF(SLEP[[#This Row],[Termino]]=0,0,SLEP[[#This Row],[Termino]]-TODAY())</f>
        <v>-18</v>
      </c>
      <c r="AH594" s="7" t="str">
        <f ca="1">IF(SLEP[[#This Row],[Dias]]&gt;0,"Vigente","Vencido")</f>
        <v>Vencido</v>
      </c>
      <c r="AI594" t="str">
        <f>_xlfn.XLOOKUP(SLEP[[#This Row],[Source.Name]],Tabla3[Nombre archivo],Tabla3[BASESLEP],"N/A",0,1)</f>
        <v>Chinchorro</v>
      </c>
      <c r="AJ594" t="s">
        <v>3104</v>
      </c>
    </row>
    <row r="595" spans="1:36" x14ac:dyDescent="0.3">
      <c r="A595" t="s">
        <v>2800</v>
      </c>
      <c r="B595" t="s">
        <v>8365</v>
      </c>
      <c r="C595" t="s">
        <v>8366</v>
      </c>
      <c r="D595" t="s">
        <v>8367</v>
      </c>
      <c r="E595" t="s">
        <v>8368</v>
      </c>
      <c r="F595" t="s">
        <v>8369</v>
      </c>
      <c r="G595" t="s">
        <v>44</v>
      </c>
      <c r="H595" t="s">
        <v>45</v>
      </c>
      <c r="I595" t="s">
        <v>207</v>
      </c>
      <c r="J595" t="s">
        <v>2804</v>
      </c>
      <c r="K595" t="s">
        <v>48</v>
      </c>
      <c r="L595" s="3">
        <v>68639200</v>
      </c>
      <c r="M595" s="4">
        <v>68639200</v>
      </c>
      <c r="N595" s="4">
        <v>0</v>
      </c>
      <c r="O595" t="s">
        <v>2017</v>
      </c>
      <c r="P595" t="s">
        <v>169</v>
      </c>
      <c r="Q595" t="s">
        <v>64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99</v>
      </c>
      <c r="Y595">
        <v>64</v>
      </c>
      <c r="Z595" t="s">
        <v>65</v>
      </c>
      <c r="AA595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68639200</v>
      </c>
      <c r="AB595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68639200</v>
      </c>
      <c r="AC595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0</v>
      </c>
      <c r="AD595" s="5">
        <f>VALUE(FIXED((SLEP[[#This Row],[EjecutadoCLP]]/SLEP[[#This Row],[MontoCLP]]),4,TRUE))</f>
        <v>1</v>
      </c>
      <c r="AE595" s="1">
        <f>IF(SLEP[[#This Row],[Termino]]=0,DATE(1992,10,11),SLEP[[#This Row],[Termino]]-SLEP[[#This Row],[Días de vigencia]])</f>
        <v>45842</v>
      </c>
      <c r="AF595" s="1">
        <f>IF(SLEP[[#This Row],[Días restantes]]&lt;1,DATE(1992,10,11),DATE(2025,8,8)+SLEP[[#This Row],[Días restantes]])</f>
        <v>45941</v>
      </c>
      <c r="AG595">
        <f ca="1">IF(SLEP[[#This Row],[Termino]]=0,0,SLEP[[#This Row],[Termino]]-TODAY())</f>
        <v>-18</v>
      </c>
      <c r="AH595" s="7" t="str">
        <f ca="1">IF(SLEP[[#This Row],[Dias]]&gt;0,"Vigente","Vencido")</f>
        <v>Vencido</v>
      </c>
      <c r="AI595" t="str">
        <f>_xlfn.XLOOKUP(SLEP[[#This Row],[Source.Name]],Tabla3[Nombre archivo],Tabla3[BASESLEP],"N/A",0,1)</f>
        <v>Chinchorro</v>
      </c>
      <c r="AJ595" t="s">
        <v>3108</v>
      </c>
    </row>
    <row r="596" spans="1:36" x14ac:dyDescent="0.3">
      <c r="A596" t="s">
        <v>2800</v>
      </c>
      <c r="B596" t="s">
        <v>8370</v>
      </c>
      <c r="C596" t="s">
        <v>8371</v>
      </c>
      <c r="D596" t="s">
        <v>8372</v>
      </c>
      <c r="E596" t="s">
        <v>8373</v>
      </c>
      <c r="F596" t="s">
        <v>8374</v>
      </c>
      <c r="G596" t="s">
        <v>44</v>
      </c>
      <c r="H596" t="s">
        <v>45</v>
      </c>
      <c r="I596" t="s">
        <v>60</v>
      </c>
      <c r="J596" t="s">
        <v>2804</v>
      </c>
      <c r="K596" t="s">
        <v>48</v>
      </c>
      <c r="L596" s="3">
        <v>13845000</v>
      </c>
      <c r="M596" s="4">
        <v>0</v>
      </c>
      <c r="N596" s="4">
        <v>13845000</v>
      </c>
      <c r="O596" t="s">
        <v>231</v>
      </c>
      <c r="P596" t="s">
        <v>288</v>
      </c>
      <c r="Q596" t="s">
        <v>64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71</v>
      </c>
      <c r="Y596">
        <v>42</v>
      </c>
      <c r="Z596" t="s">
        <v>65</v>
      </c>
      <c r="AA596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13845000</v>
      </c>
      <c r="AB596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0</v>
      </c>
      <c r="AC596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13845000</v>
      </c>
      <c r="AD596" s="5">
        <f>VALUE(FIXED((SLEP[[#This Row],[EjecutadoCLP]]/SLEP[[#This Row],[MontoCLP]]),4,TRUE))</f>
        <v>0</v>
      </c>
      <c r="AE596" s="1">
        <f>IF(SLEP[[#This Row],[Termino]]=0,DATE(1992,10,11),SLEP[[#This Row],[Termino]]-SLEP[[#This Row],[Días de vigencia]])</f>
        <v>45848</v>
      </c>
      <c r="AF596" s="1">
        <f>IF(SLEP[[#This Row],[Días restantes]]&lt;1,DATE(1992,10,11),DATE(2025,8,8)+SLEP[[#This Row],[Días restantes]])</f>
        <v>45919</v>
      </c>
      <c r="AG596">
        <f ca="1">IF(SLEP[[#This Row],[Termino]]=0,0,SLEP[[#This Row],[Termino]]-TODAY())</f>
        <v>-40</v>
      </c>
      <c r="AH596" s="7" t="str">
        <f ca="1">IF(SLEP[[#This Row],[Dias]]&gt;0,"Vigente","Vencido")</f>
        <v>Vencido</v>
      </c>
      <c r="AI596" t="str">
        <f>_xlfn.XLOOKUP(SLEP[[#This Row],[Source.Name]],Tabla3[Nombre archivo],Tabla3[BASESLEP],"N/A",0,1)</f>
        <v>Chinchorro</v>
      </c>
      <c r="AJ596" t="s">
        <v>3112</v>
      </c>
    </row>
    <row r="597" spans="1:36" x14ac:dyDescent="0.3">
      <c r="A597" t="s">
        <v>2800</v>
      </c>
      <c r="B597" t="s">
        <v>8375</v>
      </c>
      <c r="C597" t="s">
        <v>8376</v>
      </c>
      <c r="D597" t="s">
        <v>8377</v>
      </c>
      <c r="E597" t="s">
        <v>2922</v>
      </c>
      <c r="F597" t="s">
        <v>2923</v>
      </c>
      <c r="G597" t="s">
        <v>44</v>
      </c>
      <c r="H597" t="s">
        <v>45</v>
      </c>
      <c r="I597" t="s">
        <v>60</v>
      </c>
      <c r="J597" t="s">
        <v>2804</v>
      </c>
      <c r="K597" t="s">
        <v>48</v>
      </c>
      <c r="L597" s="3">
        <v>20405000</v>
      </c>
      <c r="M597" s="4">
        <v>1855000</v>
      </c>
      <c r="N597" s="4">
        <v>18550000</v>
      </c>
      <c r="O597" t="s">
        <v>246</v>
      </c>
      <c r="P597" t="s">
        <v>494</v>
      </c>
      <c r="Q597" t="s">
        <v>64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77</v>
      </c>
      <c r="Y597">
        <v>45</v>
      </c>
      <c r="Z597" t="s">
        <v>65</v>
      </c>
      <c r="AA597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20405000</v>
      </c>
      <c r="AB597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1855000</v>
      </c>
      <c r="AC597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18550000</v>
      </c>
      <c r="AD597" s="5">
        <f>VALUE(FIXED((SLEP[[#This Row],[EjecutadoCLP]]/SLEP[[#This Row],[MontoCLP]]),4,TRUE))</f>
        <v>9.0899999999999995E-2</v>
      </c>
      <c r="AE597" s="1">
        <f>IF(SLEP[[#This Row],[Termino]]=0,DATE(1992,10,11),SLEP[[#This Row],[Termino]]-SLEP[[#This Row],[Días de vigencia]])</f>
        <v>45845</v>
      </c>
      <c r="AF597" s="1">
        <f>IF(SLEP[[#This Row],[Días restantes]]&lt;1,DATE(1992,10,11),DATE(2025,8,8)+SLEP[[#This Row],[Días restantes]])</f>
        <v>45922</v>
      </c>
      <c r="AG597">
        <f ca="1">IF(SLEP[[#This Row],[Termino]]=0,0,SLEP[[#This Row],[Termino]]-TODAY())</f>
        <v>-37</v>
      </c>
      <c r="AH597" s="7" t="str">
        <f ca="1">IF(SLEP[[#This Row],[Dias]]&gt;0,"Vigente","Vencido")</f>
        <v>Vencido</v>
      </c>
      <c r="AI597" t="str">
        <f>_xlfn.XLOOKUP(SLEP[[#This Row],[Source.Name]],Tabla3[Nombre archivo],Tabla3[BASESLEP],"N/A",0,1)</f>
        <v>Chinchorro</v>
      </c>
      <c r="AJ597" t="s">
        <v>3118</v>
      </c>
    </row>
    <row r="598" spans="1:36" x14ac:dyDescent="0.3">
      <c r="A598" t="s">
        <v>2800</v>
      </c>
      <c r="B598" t="s">
        <v>8378</v>
      </c>
      <c r="C598" t="s">
        <v>8379</v>
      </c>
      <c r="D598" t="s">
        <v>8380</v>
      </c>
      <c r="E598" t="s">
        <v>2289</v>
      </c>
      <c r="F598" t="s">
        <v>2290</v>
      </c>
      <c r="G598" t="s">
        <v>44</v>
      </c>
      <c r="H598" t="s">
        <v>178</v>
      </c>
      <c r="I598" t="s">
        <v>207</v>
      </c>
      <c r="J598" t="s">
        <v>2804</v>
      </c>
      <c r="K598" t="s">
        <v>48</v>
      </c>
      <c r="L598" s="3">
        <v>68649000</v>
      </c>
      <c r="M598" s="4">
        <v>9148170</v>
      </c>
      <c r="N598" s="4">
        <v>59500830</v>
      </c>
      <c r="O598" t="s">
        <v>103</v>
      </c>
      <c r="P598" t="s">
        <v>169</v>
      </c>
      <c r="Q598" t="s">
        <v>64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117</v>
      </c>
      <c r="Y598">
        <v>64</v>
      </c>
      <c r="Z598" t="s">
        <v>65</v>
      </c>
      <c r="AA598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68649000</v>
      </c>
      <c r="AB598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9148170</v>
      </c>
      <c r="AC598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59500830</v>
      </c>
      <c r="AD598" s="5">
        <f>VALUE(FIXED((SLEP[[#This Row],[EjecutadoCLP]]/SLEP[[#This Row],[MontoCLP]]),4,TRUE))</f>
        <v>0.1333</v>
      </c>
      <c r="AE598" s="1">
        <f>IF(SLEP[[#This Row],[Termino]]=0,DATE(1992,10,11),SLEP[[#This Row],[Termino]]-SLEP[[#This Row],[Días de vigencia]])</f>
        <v>45824</v>
      </c>
      <c r="AF598" s="1">
        <f>IF(SLEP[[#This Row],[Días restantes]]&lt;1,DATE(1992,10,11),DATE(2025,8,8)+SLEP[[#This Row],[Días restantes]])</f>
        <v>45941</v>
      </c>
      <c r="AG598">
        <f ca="1">IF(SLEP[[#This Row],[Termino]]=0,0,SLEP[[#This Row],[Termino]]-TODAY())</f>
        <v>-18</v>
      </c>
      <c r="AH598" s="7" t="str">
        <f ca="1">IF(SLEP[[#This Row],[Dias]]&gt;0,"Vigente","Vencido")</f>
        <v>Vencido</v>
      </c>
      <c r="AI598" t="str">
        <f>_xlfn.XLOOKUP(SLEP[[#This Row],[Source.Name]],Tabla3[Nombre archivo],Tabla3[BASESLEP],"N/A",0,1)</f>
        <v>Chinchorro</v>
      </c>
      <c r="AJ598" t="s">
        <v>3122</v>
      </c>
    </row>
    <row r="599" spans="1:36" x14ac:dyDescent="0.3">
      <c r="A599" t="s">
        <v>2800</v>
      </c>
      <c r="B599" t="s">
        <v>8381</v>
      </c>
      <c r="C599" t="s">
        <v>8382</v>
      </c>
      <c r="D599" t="s">
        <v>8383</v>
      </c>
      <c r="E599" t="s">
        <v>4544</v>
      </c>
      <c r="F599" t="s">
        <v>4545</v>
      </c>
      <c r="G599" t="s">
        <v>44</v>
      </c>
      <c r="H599" t="s">
        <v>45</v>
      </c>
      <c r="I599" t="s">
        <v>60</v>
      </c>
      <c r="J599" t="s">
        <v>2967</v>
      </c>
      <c r="K599" t="s">
        <v>48</v>
      </c>
      <c r="L599" s="3">
        <v>63180000</v>
      </c>
      <c r="M599" s="4">
        <v>1498643</v>
      </c>
      <c r="N599" s="4">
        <v>61681357</v>
      </c>
      <c r="O599" t="s">
        <v>272</v>
      </c>
      <c r="P599" t="s">
        <v>1941</v>
      </c>
      <c r="Q599" t="s">
        <v>64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1072</v>
      </c>
      <c r="Y599">
        <v>1018</v>
      </c>
      <c r="Z599" t="s">
        <v>65</v>
      </c>
      <c r="AA599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63180000</v>
      </c>
      <c r="AB599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1498643</v>
      </c>
      <c r="AC599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61681357</v>
      </c>
      <c r="AD599" s="5">
        <f>VALUE(FIXED((SLEP[[#This Row],[EjecutadoCLP]]/SLEP[[#This Row],[MontoCLP]]),4,TRUE))</f>
        <v>2.3699999999999999E-2</v>
      </c>
      <c r="AE599" s="1">
        <f>IF(SLEP[[#This Row],[Termino]]=0,DATE(1992,10,11),SLEP[[#This Row],[Termino]]-SLEP[[#This Row],[Días de vigencia]])</f>
        <v>45823</v>
      </c>
      <c r="AF599" s="1">
        <f>IF(SLEP[[#This Row],[Días restantes]]&lt;1,DATE(1992,10,11),DATE(2025,8,8)+SLEP[[#This Row],[Días restantes]])</f>
        <v>46895</v>
      </c>
      <c r="AG599">
        <f ca="1">IF(SLEP[[#This Row],[Termino]]=0,0,SLEP[[#This Row],[Termino]]-TODAY())</f>
        <v>936</v>
      </c>
      <c r="AH599" s="7" t="str">
        <f ca="1">IF(SLEP[[#This Row],[Dias]]&gt;0,"Vigente","Vencido")</f>
        <v>Vigente</v>
      </c>
      <c r="AI599" t="str">
        <f>_xlfn.XLOOKUP(SLEP[[#This Row],[Source.Name]],Tabla3[Nombre archivo],Tabla3[BASESLEP],"N/A",0,1)</f>
        <v>Chinchorro</v>
      </c>
      <c r="AJ599" t="s">
        <v>3126</v>
      </c>
    </row>
    <row r="600" spans="1:36" x14ac:dyDescent="0.3">
      <c r="A600" t="s">
        <v>2800</v>
      </c>
      <c r="B600" t="s">
        <v>8384</v>
      </c>
      <c r="C600" t="s">
        <v>8385</v>
      </c>
      <c r="D600" t="s">
        <v>8386</v>
      </c>
      <c r="E600" t="s">
        <v>3064</v>
      </c>
      <c r="F600" t="s">
        <v>3065</v>
      </c>
      <c r="G600" t="s">
        <v>44</v>
      </c>
      <c r="H600" t="s">
        <v>45</v>
      </c>
      <c r="I600" t="s">
        <v>60</v>
      </c>
      <c r="J600" t="s">
        <v>2804</v>
      </c>
      <c r="K600" t="s">
        <v>48</v>
      </c>
      <c r="L600" s="3">
        <v>87210567</v>
      </c>
      <c r="M600" s="4">
        <v>42488290</v>
      </c>
      <c r="N600" s="4">
        <v>44722277</v>
      </c>
      <c r="O600" t="s">
        <v>256</v>
      </c>
      <c r="P600" t="s">
        <v>169</v>
      </c>
      <c r="Q600" t="s">
        <v>64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60</v>
      </c>
      <c r="Y600">
        <v>3</v>
      </c>
      <c r="Z600" t="s">
        <v>65</v>
      </c>
      <c r="AA600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87210567</v>
      </c>
      <c r="AB600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42488290</v>
      </c>
      <c r="AC600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44722277</v>
      </c>
      <c r="AD600" s="5">
        <f>VALUE(FIXED((SLEP[[#This Row],[EjecutadoCLP]]/SLEP[[#This Row],[MontoCLP]]),4,TRUE))</f>
        <v>0.48720000000000002</v>
      </c>
      <c r="AE600" s="1">
        <f>IF(SLEP[[#This Row],[Termino]]=0,DATE(1992,10,11),SLEP[[#This Row],[Termino]]-SLEP[[#This Row],[Días de vigencia]])</f>
        <v>45820</v>
      </c>
      <c r="AF600" s="1">
        <f>IF(SLEP[[#This Row],[Días restantes]]&lt;1,DATE(1992,10,11),DATE(2025,8,8)+SLEP[[#This Row],[Días restantes]])</f>
        <v>45880</v>
      </c>
      <c r="AG600">
        <f ca="1">IF(SLEP[[#This Row],[Termino]]=0,0,SLEP[[#This Row],[Termino]]-TODAY())</f>
        <v>-79</v>
      </c>
      <c r="AH600" s="7" t="str">
        <f ca="1">IF(SLEP[[#This Row],[Dias]]&gt;0,"Vigente","Vencido")</f>
        <v>Vencido</v>
      </c>
      <c r="AI600" t="str">
        <f>_xlfn.XLOOKUP(SLEP[[#This Row],[Source.Name]],Tabla3[Nombre archivo],Tabla3[BASESLEP],"N/A",0,1)</f>
        <v>Chinchorro</v>
      </c>
      <c r="AJ600" t="s">
        <v>3132</v>
      </c>
    </row>
    <row r="601" spans="1:36" x14ac:dyDescent="0.3">
      <c r="A601" t="s">
        <v>2800</v>
      </c>
      <c r="B601" t="s">
        <v>8387</v>
      </c>
      <c r="C601" t="s">
        <v>8388</v>
      </c>
      <c r="D601" t="s">
        <v>8389</v>
      </c>
      <c r="E601" t="s">
        <v>2832</v>
      </c>
      <c r="F601" t="s">
        <v>2833</v>
      </c>
      <c r="G601" t="s">
        <v>44</v>
      </c>
      <c r="H601" t="s">
        <v>45</v>
      </c>
      <c r="I601" t="s">
        <v>60</v>
      </c>
      <c r="J601" t="s">
        <v>2804</v>
      </c>
      <c r="K601" t="s">
        <v>48</v>
      </c>
      <c r="L601" s="3">
        <v>6000000</v>
      </c>
      <c r="M601" s="4">
        <v>5808688</v>
      </c>
      <c r="N601" s="4">
        <v>191312</v>
      </c>
      <c r="O601" t="s">
        <v>256</v>
      </c>
      <c r="P601" t="s">
        <v>169</v>
      </c>
      <c r="Q601" t="s">
        <v>64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60</v>
      </c>
      <c r="Y601">
        <v>3</v>
      </c>
      <c r="Z601" t="s">
        <v>65</v>
      </c>
      <c r="AA601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6000000</v>
      </c>
      <c r="AB601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5808688</v>
      </c>
      <c r="AC601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191312</v>
      </c>
      <c r="AD601" s="5">
        <f>VALUE(FIXED((SLEP[[#This Row],[EjecutadoCLP]]/SLEP[[#This Row],[MontoCLP]]),4,TRUE))</f>
        <v>0.96809999999999996</v>
      </c>
      <c r="AE601" s="1">
        <f>IF(SLEP[[#This Row],[Termino]]=0,DATE(1992,10,11),SLEP[[#This Row],[Termino]]-SLEP[[#This Row],[Días de vigencia]])</f>
        <v>45820</v>
      </c>
      <c r="AF601" s="1">
        <f>IF(SLEP[[#This Row],[Días restantes]]&lt;1,DATE(1992,10,11),DATE(2025,8,8)+SLEP[[#This Row],[Días restantes]])</f>
        <v>45880</v>
      </c>
      <c r="AG601">
        <f ca="1">IF(SLEP[[#This Row],[Termino]]=0,0,SLEP[[#This Row],[Termino]]-TODAY())</f>
        <v>-79</v>
      </c>
      <c r="AH601" s="7" t="str">
        <f ca="1">IF(SLEP[[#This Row],[Dias]]&gt;0,"Vigente","Vencido")</f>
        <v>Vencido</v>
      </c>
      <c r="AI601" t="str">
        <f>_xlfn.XLOOKUP(SLEP[[#This Row],[Source.Name]],Tabla3[Nombre archivo],Tabla3[BASESLEP],"N/A",0,1)</f>
        <v>Chinchorro</v>
      </c>
      <c r="AJ601" t="s">
        <v>3136</v>
      </c>
    </row>
    <row r="602" spans="1:36" x14ac:dyDescent="0.3">
      <c r="A602" t="s">
        <v>2800</v>
      </c>
      <c r="B602" t="s">
        <v>8390</v>
      </c>
      <c r="C602" t="s">
        <v>8391</v>
      </c>
      <c r="D602" t="s">
        <v>8392</v>
      </c>
      <c r="E602" t="s">
        <v>2928</v>
      </c>
      <c r="F602" t="s">
        <v>2929</v>
      </c>
      <c r="G602" t="s">
        <v>44</v>
      </c>
      <c r="H602" t="s">
        <v>45</v>
      </c>
      <c r="I602" t="s">
        <v>60</v>
      </c>
      <c r="J602" t="s">
        <v>2804</v>
      </c>
      <c r="K602" t="s">
        <v>48</v>
      </c>
      <c r="L602" s="3">
        <v>12036000</v>
      </c>
      <c r="M602" s="4">
        <v>2360000</v>
      </c>
      <c r="N602" s="4">
        <v>9676000</v>
      </c>
      <c r="O602" t="s">
        <v>62</v>
      </c>
      <c r="P602" t="s">
        <v>296</v>
      </c>
      <c r="Q602" t="s">
        <v>64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102</v>
      </c>
      <c r="Y602">
        <v>59</v>
      </c>
      <c r="Z602" t="s">
        <v>65</v>
      </c>
      <c r="AA602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12036000</v>
      </c>
      <c r="AB602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2360000</v>
      </c>
      <c r="AC602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9676000</v>
      </c>
      <c r="AD602" s="5">
        <f>VALUE(FIXED((SLEP[[#This Row],[EjecutadoCLP]]/SLEP[[#This Row],[MontoCLP]]),4,TRUE))</f>
        <v>0.1961</v>
      </c>
      <c r="AE602" s="1">
        <f>IF(SLEP[[#This Row],[Termino]]=0,DATE(1992,10,11),SLEP[[#This Row],[Termino]]-SLEP[[#This Row],[Días de vigencia]])</f>
        <v>45834</v>
      </c>
      <c r="AF602" s="1">
        <f>IF(SLEP[[#This Row],[Días restantes]]&lt;1,DATE(1992,10,11),DATE(2025,8,8)+SLEP[[#This Row],[Días restantes]])</f>
        <v>45936</v>
      </c>
      <c r="AG602">
        <f ca="1">IF(SLEP[[#This Row],[Termino]]=0,0,SLEP[[#This Row],[Termino]]-TODAY())</f>
        <v>-23</v>
      </c>
      <c r="AH602" s="7" t="str">
        <f ca="1">IF(SLEP[[#This Row],[Dias]]&gt;0,"Vigente","Vencido")</f>
        <v>Vencido</v>
      </c>
      <c r="AI602" t="str">
        <f>_xlfn.XLOOKUP(SLEP[[#This Row],[Source.Name]],Tabla3[Nombre archivo],Tabla3[BASESLEP],"N/A",0,1)</f>
        <v>Chinchorro</v>
      </c>
      <c r="AJ602" t="s">
        <v>3142</v>
      </c>
    </row>
    <row r="603" spans="1:36" x14ac:dyDescent="0.3">
      <c r="A603" t="s">
        <v>2800</v>
      </c>
      <c r="B603" t="s">
        <v>2807</v>
      </c>
      <c r="C603" t="s">
        <v>2808</v>
      </c>
      <c r="D603" t="s">
        <v>2809</v>
      </c>
      <c r="E603" t="s">
        <v>2810</v>
      </c>
      <c r="F603" t="s">
        <v>2811</v>
      </c>
      <c r="G603" t="s">
        <v>44</v>
      </c>
      <c r="H603" t="s">
        <v>178</v>
      </c>
      <c r="I603" t="s">
        <v>230</v>
      </c>
      <c r="J603" t="s">
        <v>2804</v>
      </c>
      <c r="K603" t="s">
        <v>48</v>
      </c>
      <c r="L603" s="3">
        <v>68922000</v>
      </c>
      <c r="M603" s="4">
        <v>9534246</v>
      </c>
      <c r="N603" s="4">
        <v>59387754</v>
      </c>
      <c r="O603" t="s">
        <v>295</v>
      </c>
      <c r="P603" t="s">
        <v>169</v>
      </c>
      <c r="Q603" t="s">
        <v>64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146</v>
      </c>
      <c r="Y603">
        <v>64</v>
      </c>
      <c r="Z603" t="s">
        <v>65</v>
      </c>
      <c r="AA603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68922000</v>
      </c>
      <c r="AB603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9534246</v>
      </c>
      <c r="AC603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59387754</v>
      </c>
      <c r="AD603" s="5">
        <f>VALUE(FIXED((SLEP[[#This Row],[EjecutadoCLP]]/SLEP[[#This Row],[MontoCLP]]),4,TRUE))</f>
        <v>0.13830000000000001</v>
      </c>
      <c r="AE603" s="1">
        <f>IF(SLEP[[#This Row],[Termino]]=0,DATE(1992,10,11),SLEP[[#This Row],[Termino]]-SLEP[[#This Row],[Días de vigencia]])</f>
        <v>45795</v>
      </c>
      <c r="AF603" s="1">
        <f>IF(SLEP[[#This Row],[Días restantes]]&lt;1,DATE(1992,10,11),DATE(2025,8,8)+SLEP[[#This Row],[Días restantes]])</f>
        <v>45941</v>
      </c>
      <c r="AG603">
        <f ca="1">IF(SLEP[[#This Row],[Termino]]=0,0,SLEP[[#This Row],[Termino]]-TODAY())</f>
        <v>-18</v>
      </c>
      <c r="AH603" s="7" t="str">
        <f ca="1">IF(SLEP[[#This Row],[Dias]]&gt;0,"Vigente","Vencido")</f>
        <v>Vencido</v>
      </c>
      <c r="AI603" t="str">
        <f>_xlfn.XLOOKUP(SLEP[[#This Row],[Source.Name]],Tabla3[Nombre archivo],Tabla3[BASESLEP],"N/A",0,1)</f>
        <v>Chinchorro</v>
      </c>
      <c r="AJ603" t="s">
        <v>3146</v>
      </c>
    </row>
    <row r="604" spans="1:36" x14ac:dyDescent="0.3">
      <c r="A604" t="s">
        <v>2800</v>
      </c>
      <c r="B604" t="s">
        <v>2813</v>
      </c>
      <c r="C604" t="s">
        <v>2814</v>
      </c>
      <c r="D604" t="s">
        <v>2815</v>
      </c>
      <c r="E604" t="s">
        <v>2045</v>
      </c>
      <c r="F604" t="s">
        <v>2046</v>
      </c>
      <c r="G604" t="s">
        <v>44</v>
      </c>
      <c r="H604" t="s">
        <v>178</v>
      </c>
      <c r="I604" t="s">
        <v>207</v>
      </c>
      <c r="J604" t="s">
        <v>2804</v>
      </c>
      <c r="K604" t="s">
        <v>48</v>
      </c>
      <c r="L604" s="3">
        <v>68922000</v>
      </c>
      <c r="M604" s="4">
        <v>18983084</v>
      </c>
      <c r="N604" s="4">
        <v>49938916</v>
      </c>
      <c r="O604" t="s">
        <v>317</v>
      </c>
      <c r="P604" t="s">
        <v>169</v>
      </c>
      <c r="Q604" t="s">
        <v>64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147</v>
      </c>
      <c r="Y604">
        <v>64</v>
      </c>
      <c r="Z604" t="s">
        <v>65</v>
      </c>
      <c r="AA604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68922000</v>
      </c>
      <c r="AB604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18983084</v>
      </c>
      <c r="AC604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49938916</v>
      </c>
      <c r="AD604" s="5">
        <f>VALUE(FIXED((SLEP[[#This Row],[EjecutadoCLP]]/SLEP[[#This Row],[MontoCLP]]),4,TRUE))</f>
        <v>0.27539999999999998</v>
      </c>
      <c r="AE604" s="1">
        <f>IF(SLEP[[#This Row],[Termino]]=0,DATE(1992,10,11),SLEP[[#This Row],[Termino]]-SLEP[[#This Row],[Días de vigencia]])</f>
        <v>45794</v>
      </c>
      <c r="AF604" s="1">
        <f>IF(SLEP[[#This Row],[Días restantes]]&lt;1,DATE(1992,10,11),DATE(2025,8,8)+SLEP[[#This Row],[Días restantes]])</f>
        <v>45941</v>
      </c>
      <c r="AG604">
        <f ca="1">IF(SLEP[[#This Row],[Termino]]=0,0,SLEP[[#This Row],[Termino]]-TODAY())</f>
        <v>-18</v>
      </c>
      <c r="AH604" s="7" t="str">
        <f ca="1">IF(SLEP[[#This Row],[Dias]]&gt;0,"Vigente","Vencido")</f>
        <v>Vencido</v>
      </c>
      <c r="AI604" t="str">
        <f>_xlfn.XLOOKUP(SLEP[[#This Row],[Source.Name]],Tabla3[Nombre archivo],Tabla3[BASESLEP],"N/A",0,1)</f>
        <v>Chinchorro</v>
      </c>
      <c r="AJ604" t="s">
        <v>3150</v>
      </c>
    </row>
    <row r="605" spans="1:36" x14ac:dyDescent="0.3">
      <c r="A605" t="s">
        <v>2800</v>
      </c>
      <c r="B605" t="s">
        <v>2817</v>
      </c>
      <c r="C605" t="s">
        <v>2818</v>
      </c>
      <c r="D605" t="s">
        <v>2819</v>
      </c>
      <c r="E605" t="s">
        <v>2820</v>
      </c>
      <c r="F605" t="s">
        <v>2821</v>
      </c>
      <c r="G605" t="s">
        <v>44</v>
      </c>
      <c r="H605" t="s">
        <v>45</v>
      </c>
      <c r="I605" t="s">
        <v>207</v>
      </c>
      <c r="J605" t="s">
        <v>2804</v>
      </c>
      <c r="K605" t="s">
        <v>48</v>
      </c>
      <c r="L605" s="3">
        <v>68922000</v>
      </c>
      <c r="M605" s="4">
        <v>28199634</v>
      </c>
      <c r="N605" s="4">
        <v>40722366</v>
      </c>
      <c r="O605" t="s">
        <v>317</v>
      </c>
      <c r="P605" t="s">
        <v>169</v>
      </c>
      <c r="Q605" t="s">
        <v>64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147</v>
      </c>
      <c r="Y605">
        <v>64</v>
      </c>
      <c r="Z605" t="s">
        <v>65</v>
      </c>
      <c r="AA605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68922000</v>
      </c>
      <c r="AB605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28199634</v>
      </c>
      <c r="AC605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40722366</v>
      </c>
      <c r="AD605" s="5">
        <f>VALUE(FIXED((SLEP[[#This Row],[EjecutadoCLP]]/SLEP[[#This Row],[MontoCLP]]),4,TRUE))</f>
        <v>0.40920000000000001</v>
      </c>
      <c r="AE605" s="1">
        <f>IF(SLEP[[#This Row],[Termino]]=0,DATE(1992,10,11),SLEP[[#This Row],[Termino]]-SLEP[[#This Row],[Días de vigencia]])</f>
        <v>45794</v>
      </c>
      <c r="AF605" s="1">
        <f>IF(SLEP[[#This Row],[Días restantes]]&lt;1,DATE(1992,10,11),DATE(2025,8,8)+SLEP[[#This Row],[Días restantes]])</f>
        <v>45941</v>
      </c>
      <c r="AG605">
        <f ca="1">IF(SLEP[[#This Row],[Termino]]=0,0,SLEP[[#This Row],[Termino]]-TODAY())</f>
        <v>-18</v>
      </c>
      <c r="AH605" s="7" t="str">
        <f ca="1">IF(SLEP[[#This Row],[Dias]]&gt;0,"Vigente","Vencido")</f>
        <v>Vencido</v>
      </c>
      <c r="AI605" t="str">
        <f>_xlfn.XLOOKUP(SLEP[[#This Row],[Source.Name]],Tabla3[Nombre archivo],Tabla3[BASESLEP],"N/A",0,1)</f>
        <v>Chinchorro</v>
      </c>
      <c r="AJ605" t="s">
        <v>3156</v>
      </c>
    </row>
    <row r="606" spans="1:36" x14ac:dyDescent="0.3">
      <c r="A606" t="s">
        <v>2800</v>
      </c>
      <c r="B606" t="s">
        <v>8393</v>
      </c>
      <c r="C606" t="s">
        <v>8394</v>
      </c>
      <c r="D606" t="s">
        <v>8395</v>
      </c>
      <c r="E606" t="s">
        <v>8396</v>
      </c>
      <c r="F606" t="s">
        <v>8397</v>
      </c>
      <c r="G606" t="s">
        <v>44</v>
      </c>
      <c r="H606" t="s">
        <v>45</v>
      </c>
      <c r="I606" t="s">
        <v>188</v>
      </c>
      <c r="J606" t="s">
        <v>2978</v>
      </c>
      <c r="K606" t="s">
        <v>48</v>
      </c>
      <c r="L606" s="3">
        <v>9851058</v>
      </c>
      <c r="M606" s="4">
        <v>547282</v>
      </c>
      <c r="N606" s="4">
        <v>9303776</v>
      </c>
      <c r="O606" t="s">
        <v>256</v>
      </c>
      <c r="P606" t="s">
        <v>8398</v>
      </c>
      <c r="Q606" t="s">
        <v>64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1080</v>
      </c>
      <c r="Y606">
        <v>992</v>
      </c>
      <c r="Z606" t="s">
        <v>65</v>
      </c>
      <c r="AA606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9851058</v>
      </c>
      <c r="AB606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547282</v>
      </c>
      <c r="AC606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9303776</v>
      </c>
      <c r="AD606" s="5">
        <f>VALUE(FIXED((SLEP[[#This Row],[EjecutadoCLP]]/SLEP[[#This Row],[MontoCLP]]),4,TRUE))</f>
        <v>5.5599999999999997E-2</v>
      </c>
      <c r="AE606" s="1">
        <f>IF(SLEP[[#This Row],[Termino]]=0,DATE(1992,10,11),SLEP[[#This Row],[Termino]]-SLEP[[#This Row],[Días de vigencia]])</f>
        <v>45789</v>
      </c>
      <c r="AF606" s="1">
        <f>IF(SLEP[[#This Row],[Días restantes]]&lt;1,DATE(1992,10,11),DATE(2025,8,8)+SLEP[[#This Row],[Días restantes]])</f>
        <v>46869</v>
      </c>
      <c r="AG606">
        <f ca="1">IF(SLEP[[#This Row],[Termino]]=0,0,SLEP[[#This Row],[Termino]]-TODAY())</f>
        <v>910</v>
      </c>
      <c r="AH606" s="7" t="str">
        <f ca="1">IF(SLEP[[#This Row],[Dias]]&gt;0,"Vigente","Vencido")</f>
        <v>Vigente</v>
      </c>
      <c r="AI606" t="str">
        <f>_xlfn.XLOOKUP(SLEP[[#This Row],[Source.Name]],Tabla3[Nombre archivo],Tabla3[BASESLEP],"N/A",0,1)</f>
        <v>Chinchorro</v>
      </c>
      <c r="AJ606" t="s">
        <v>3160</v>
      </c>
    </row>
    <row r="607" spans="1:36" x14ac:dyDescent="0.3">
      <c r="A607" t="s">
        <v>2800</v>
      </c>
      <c r="B607" t="s">
        <v>8399</v>
      </c>
      <c r="C607" t="s">
        <v>8400</v>
      </c>
      <c r="D607" t="s">
        <v>8401</v>
      </c>
      <c r="E607" t="s">
        <v>1617</v>
      </c>
      <c r="F607" t="s">
        <v>3253</v>
      </c>
      <c r="G607" t="s">
        <v>44</v>
      </c>
      <c r="H607" t="s">
        <v>45</v>
      </c>
      <c r="I607" t="s">
        <v>188</v>
      </c>
      <c r="J607" t="s">
        <v>2978</v>
      </c>
      <c r="K607" t="s">
        <v>48</v>
      </c>
      <c r="L607" s="3">
        <v>6447634</v>
      </c>
      <c r="M607" s="4">
        <v>257404</v>
      </c>
      <c r="N607" s="4">
        <v>6190230</v>
      </c>
      <c r="O607" t="s">
        <v>256</v>
      </c>
      <c r="P607" t="s">
        <v>8402</v>
      </c>
      <c r="Q607" t="s">
        <v>64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1096</v>
      </c>
      <c r="Y607">
        <v>1008</v>
      </c>
      <c r="Z607" t="s">
        <v>65</v>
      </c>
      <c r="AA607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6447634</v>
      </c>
      <c r="AB607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257404</v>
      </c>
      <c r="AC607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6190230</v>
      </c>
      <c r="AD607" s="5">
        <f>VALUE(FIXED((SLEP[[#This Row],[EjecutadoCLP]]/SLEP[[#This Row],[MontoCLP]]),4,TRUE))</f>
        <v>3.9899999999999998E-2</v>
      </c>
      <c r="AE607" s="1">
        <f>IF(SLEP[[#This Row],[Termino]]=0,DATE(1992,10,11),SLEP[[#This Row],[Termino]]-SLEP[[#This Row],[Días de vigencia]])</f>
        <v>45789</v>
      </c>
      <c r="AF607" s="1">
        <f>IF(SLEP[[#This Row],[Días restantes]]&lt;1,DATE(1992,10,11),DATE(2025,8,8)+SLEP[[#This Row],[Días restantes]])</f>
        <v>46885</v>
      </c>
      <c r="AG607">
        <f ca="1">IF(SLEP[[#This Row],[Termino]]=0,0,SLEP[[#This Row],[Termino]]-TODAY())</f>
        <v>926</v>
      </c>
      <c r="AH607" s="7" t="str">
        <f ca="1">IF(SLEP[[#This Row],[Dias]]&gt;0,"Vigente","Vencido")</f>
        <v>Vigente</v>
      </c>
      <c r="AI607" t="str">
        <f>_xlfn.XLOOKUP(SLEP[[#This Row],[Source.Name]],Tabla3[Nombre archivo],Tabla3[BASESLEP],"N/A",0,1)</f>
        <v>Chinchorro</v>
      </c>
      <c r="AJ607" t="s">
        <v>3162</v>
      </c>
    </row>
    <row r="608" spans="1:36" x14ac:dyDescent="0.3">
      <c r="A608" t="s">
        <v>2800</v>
      </c>
      <c r="B608" t="s">
        <v>8403</v>
      </c>
      <c r="C608" t="s">
        <v>8404</v>
      </c>
      <c r="D608" t="s">
        <v>8405</v>
      </c>
      <c r="E608" t="s">
        <v>865</v>
      </c>
      <c r="F608" t="s">
        <v>866</v>
      </c>
      <c r="G608" t="s">
        <v>44</v>
      </c>
      <c r="H608" t="s">
        <v>45</v>
      </c>
      <c r="I608" t="s">
        <v>60</v>
      </c>
      <c r="J608" t="s">
        <v>2804</v>
      </c>
      <c r="K608" t="s">
        <v>48</v>
      </c>
      <c r="L608" s="3">
        <v>53550000</v>
      </c>
      <c r="M608" s="4">
        <v>4462500</v>
      </c>
      <c r="N608" s="4">
        <v>49087500</v>
      </c>
      <c r="O608" t="s">
        <v>194</v>
      </c>
      <c r="P608" t="s">
        <v>6586</v>
      </c>
      <c r="Q608" t="s">
        <v>64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1080</v>
      </c>
      <c r="Y608">
        <v>972</v>
      </c>
      <c r="Z608" t="s">
        <v>65</v>
      </c>
      <c r="AA608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53550000</v>
      </c>
      <c r="AB608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4462500</v>
      </c>
      <c r="AC608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49087500</v>
      </c>
      <c r="AD608" s="5">
        <f>VALUE(FIXED((SLEP[[#This Row],[EjecutadoCLP]]/SLEP[[#This Row],[MontoCLP]]),4,TRUE))</f>
        <v>8.3299999999999999E-2</v>
      </c>
      <c r="AE608" s="1">
        <f>IF(SLEP[[#This Row],[Termino]]=0,DATE(1992,10,11),SLEP[[#This Row],[Termino]]-SLEP[[#This Row],[Días de vigencia]])</f>
        <v>45769</v>
      </c>
      <c r="AF608" s="1">
        <f>IF(SLEP[[#This Row],[Días restantes]]&lt;1,DATE(1992,10,11),DATE(2025,8,8)+SLEP[[#This Row],[Días restantes]])</f>
        <v>46849</v>
      </c>
      <c r="AG608">
        <f ca="1">IF(SLEP[[#This Row],[Termino]]=0,0,SLEP[[#This Row],[Termino]]-TODAY())</f>
        <v>890</v>
      </c>
      <c r="AH608" s="7" t="str">
        <f ca="1">IF(SLEP[[#This Row],[Dias]]&gt;0,"Vigente","Vencido")</f>
        <v>Vigente</v>
      </c>
      <c r="AI608" t="str">
        <f>_xlfn.XLOOKUP(SLEP[[#This Row],[Source.Name]],Tabla3[Nombre archivo],Tabla3[BASESLEP],"N/A",0,1)</f>
        <v>Chinchorro</v>
      </c>
      <c r="AJ608" t="s">
        <v>3166</v>
      </c>
    </row>
    <row r="609" spans="1:36" x14ac:dyDescent="0.3">
      <c r="A609" t="s">
        <v>2800</v>
      </c>
      <c r="B609" t="s">
        <v>2823</v>
      </c>
      <c r="C609" t="s">
        <v>2824</v>
      </c>
      <c r="D609" t="s">
        <v>2825</v>
      </c>
      <c r="E609" t="s">
        <v>2826</v>
      </c>
      <c r="F609" t="s">
        <v>2827</v>
      </c>
      <c r="G609" t="s">
        <v>44</v>
      </c>
      <c r="H609" t="s">
        <v>45</v>
      </c>
      <c r="I609" t="s">
        <v>89</v>
      </c>
      <c r="J609" t="s">
        <v>2804</v>
      </c>
      <c r="K609" t="s">
        <v>48</v>
      </c>
      <c r="L609" s="3">
        <v>7501284</v>
      </c>
      <c r="M609" s="4">
        <v>3750642</v>
      </c>
      <c r="N609" s="4">
        <v>3750642</v>
      </c>
      <c r="O609" t="s">
        <v>104</v>
      </c>
      <c r="P609" t="s">
        <v>647</v>
      </c>
      <c r="Q609" t="s">
        <v>64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365</v>
      </c>
      <c r="Y609">
        <v>234</v>
      </c>
      <c r="Z609" t="s">
        <v>65</v>
      </c>
      <c r="AA609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7501284</v>
      </c>
      <c r="AB609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3750642</v>
      </c>
      <c r="AC609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3750642</v>
      </c>
      <c r="AD609" s="5">
        <f>VALUE(FIXED((SLEP[[#This Row],[EjecutadoCLP]]/SLEP[[#This Row],[MontoCLP]]),4,TRUE))</f>
        <v>0.5</v>
      </c>
      <c r="AE609" s="1">
        <f>IF(SLEP[[#This Row],[Termino]]=0,DATE(1992,10,11),SLEP[[#This Row],[Termino]]-SLEP[[#This Row],[Días de vigencia]])</f>
        <v>45746</v>
      </c>
      <c r="AF609" s="1">
        <f>IF(SLEP[[#This Row],[Días restantes]]&lt;1,DATE(1992,10,11),DATE(2025,8,8)+SLEP[[#This Row],[Días restantes]])</f>
        <v>46111</v>
      </c>
      <c r="AG609">
        <f ca="1">IF(SLEP[[#This Row],[Termino]]=0,0,SLEP[[#This Row],[Termino]]-TODAY())</f>
        <v>152</v>
      </c>
      <c r="AH609" s="7" t="str">
        <f ca="1">IF(SLEP[[#This Row],[Dias]]&gt;0,"Vigente","Vencido")</f>
        <v>Vigente</v>
      </c>
      <c r="AI609" t="str">
        <f>_xlfn.XLOOKUP(SLEP[[#This Row],[Source.Name]],Tabla3[Nombre archivo],Tabla3[BASESLEP],"N/A",0,1)</f>
        <v>Chinchorro</v>
      </c>
      <c r="AJ609" t="s">
        <v>3169</v>
      </c>
    </row>
    <row r="610" spans="1:36" x14ac:dyDescent="0.3">
      <c r="A610" t="s">
        <v>2800</v>
      </c>
      <c r="B610" t="s">
        <v>8406</v>
      </c>
      <c r="C610" t="s">
        <v>8407</v>
      </c>
      <c r="D610" t="s">
        <v>8408</v>
      </c>
      <c r="E610" t="s">
        <v>2848</v>
      </c>
      <c r="F610" t="s">
        <v>2849</v>
      </c>
      <c r="G610" t="s">
        <v>44</v>
      </c>
      <c r="H610" t="s">
        <v>45</v>
      </c>
      <c r="I610" t="s">
        <v>60</v>
      </c>
      <c r="J610" t="s">
        <v>2804</v>
      </c>
      <c r="K610" t="s">
        <v>48</v>
      </c>
      <c r="L610" s="3">
        <v>12600000</v>
      </c>
      <c r="M610" s="4">
        <v>3780000</v>
      </c>
      <c r="N610" s="4">
        <v>8820000</v>
      </c>
      <c r="O610" t="s">
        <v>317</v>
      </c>
      <c r="P610" t="s">
        <v>169</v>
      </c>
      <c r="Q610" t="s">
        <v>64</v>
      </c>
      <c r="R610">
        <v>1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140</v>
      </c>
      <c r="Y610">
        <v>40</v>
      </c>
      <c r="Z610" t="s">
        <v>65</v>
      </c>
      <c r="AA610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12600000</v>
      </c>
      <c r="AB610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3780000</v>
      </c>
      <c r="AC610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8820000</v>
      </c>
      <c r="AD610" s="5">
        <f>VALUE(FIXED((SLEP[[#This Row],[EjecutadoCLP]]/SLEP[[#This Row],[MontoCLP]]),4,TRUE))</f>
        <v>0.3</v>
      </c>
      <c r="AE610" s="1">
        <f>IF(SLEP[[#This Row],[Termino]]=0,DATE(1992,10,11),SLEP[[#This Row],[Termino]]-SLEP[[#This Row],[Días de vigencia]])</f>
        <v>45777</v>
      </c>
      <c r="AF610" s="1">
        <f>IF(SLEP[[#This Row],[Días restantes]]&lt;1,DATE(1992,10,11),DATE(2025,8,8)+SLEP[[#This Row],[Días restantes]])</f>
        <v>45917</v>
      </c>
      <c r="AG610">
        <f ca="1">IF(SLEP[[#This Row],[Termino]]=0,0,SLEP[[#This Row],[Termino]]-TODAY())</f>
        <v>-42</v>
      </c>
      <c r="AH610" s="7" t="str">
        <f ca="1">IF(SLEP[[#This Row],[Dias]]&gt;0,"Vigente","Vencido")</f>
        <v>Vencido</v>
      </c>
      <c r="AI610" t="str">
        <f>_xlfn.XLOOKUP(SLEP[[#This Row],[Source.Name]],Tabla3[Nombre archivo],Tabla3[BASESLEP],"N/A",0,1)</f>
        <v>Chinchorro</v>
      </c>
      <c r="AJ610" t="s">
        <v>3175</v>
      </c>
    </row>
    <row r="611" spans="1:36" x14ac:dyDescent="0.3">
      <c r="A611" t="s">
        <v>2800</v>
      </c>
      <c r="B611" t="s">
        <v>2829</v>
      </c>
      <c r="C611" t="s">
        <v>2830</v>
      </c>
      <c r="D611" t="s">
        <v>2831</v>
      </c>
      <c r="E611" t="s">
        <v>2832</v>
      </c>
      <c r="F611" t="s">
        <v>2833</v>
      </c>
      <c r="G611" t="s">
        <v>44</v>
      </c>
      <c r="H611" t="s">
        <v>45</v>
      </c>
      <c r="I611" t="s">
        <v>60</v>
      </c>
      <c r="J611" t="s">
        <v>2804</v>
      </c>
      <c r="K611" t="s">
        <v>48</v>
      </c>
      <c r="L611" s="3">
        <v>6000000</v>
      </c>
      <c r="M611" s="4">
        <v>5947918</v>
      </c>
      <c r="N611" s="4">
        <v>52082</v>
      </c>
      <c r="O611" t="s">
        <v>103</v>
      </c>
      <c r="P611" t="s">
        <v>231</v>
      </c>
      <c r="Q611" t="s">
        <v>64</v>
      </c>
      <c r="R611">
        <v>0</v>
      </c>
      <c r="S611">
        <v>0</v>
      </c>
      <c r="T611">
        <v>0</v>
      </c>
      <c r="U611">
        <v>0</v>
      </c>
      <c r="V611">
        <v>0</v>
      </c>
      <c r="W611">
        <v>0</v>
      </c>
      <c r="X611">
        <v>200</v>
      </c>
      <c r="Y611">
        <v>55</v>
      </c>
      <c r="Z611" t="s">
        <v>65</v>
      </c>
      <c r="AA611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6000000</v>
      </c>
      <c r="AB611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5947918</v>
      </c>
      <c r="AC611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52082</v>
      </c>
      <c r="AD611" s="5">
        <f>VALUE(FIXED((SLEP[[#This Row],[EjecutadoCLP]]/SLEP[[#This Row],[MontoCLP]]),4,TRUE))</f>
        <v>0.99129999999999996</v>
      </c>
      <c r="AE611" s="1">
        <f>IF(SLEP[[#This Row],[Termino]]=0,DATE(1992,10,11),SLEP[[#This Row],[Termino]]-SLEP[[#This Row],[Días de vigencia]])</f>
        <v>45732</v>
      </c>
      <c r="AF611" s="1">
        <f>IF(SLEP[[#This Row],[Días restantes]]&lt;1,DATE(1992,10,11),DATE(2025,8,8)+SLEP[[#This Row],[Días restantes]])</f>
        <v>45932</v>
      </c>
      <c r="AG611">
        <f ca="1">IF(SLEP[[#This Row],[Termino]]=0,0,SLEP[[#This Row],[Termino]]-TODAY())</f>
        <v>-27</v>
      </c>
      <c r="AH611" s="7" t="str">
        <f ca="1">IF(SLEP[[#This Row],[Dias]]&gt;0,"Vigente","Vencido")</f>
        <v>Vencido</v>
      </c>
      <c r="AI611" t="str">
        <f>_xlfn.XLOOKUP(SLEP[[#This Row],[Source.Name]],Tabla3[Nombre archivo],Tabla3[BASESLEP],"N/A",0,1)</f>
        <v>Chinchorro</v>
      </c>
      <c r="AJ611" t="s">
        <v>3179</v>
      </c>
    </row>
    <row r="612" spans="1:36" x14ac:dyDescent="0.3">
      <c r="A612" t="s">
        <v>2800</v>
      </c>
      <c r="B612" t="s">
        <v>8409</v>
      </c>
      <c r="C612" t="s">
        <v>3124</v>
      </c>
      <c r="D612" t="s">
        <v>8410</v>
      </c>
      <c r="E612" t="s">
        <v>2848</v>
      </c>
      <c r="F612" t="s">
        <v>2849</v>
      </c>
      <c r="G612" t="s">
        <v>44</v>
      </c>
      <c r="H612" t="s">
        <v>45</v>
      </c>
      <c r="I612" t="s">
        <v>60</v>
      </c>
      <c r="J612" t="s">
        <v>2804</v>
      </c>
      <c r="K612" t="s">
        <v>48</v>
      </c>
      <c r="L612" s="3">
        <v>12600000</v>
      </c>
      <c r="M612" s="4">
        <v>6750000</v>
      </c>
      <c r="N612" s="4">
        <v>5850000</v>
      </c>
      <c r="O612" t="s">
        <v>273</v>
      </c>
      <c r="P612" t="s">
        <v>50</v>
      </c>
      <c r="Q612" t="s">
        <v>64</v>
      </c>
      <c r="R612">
        <v>1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140</v>
      </c>
      <c r="Y612">
        <v>36</v>
      </c>
      <c r="Z612" t="s">
        <v>65</v>
      </c>
      <c r="AA612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12600000</v>
      </c>
      <c r="AB612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6750000</v>
      </c>
      <c r="AC612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5850000</v>
      </c>
      <c r="AD612" s="5">
        <f>VALUE(FIXED((SLEP[[#This Row],[EjecutadoCLP]]/SLEP[[#This Row],[MontoCLP]]),4,TRUE))</f>
        <v>0.53569999999999995</v>
      </c>
      <c r="AE612" s="1">
        <f>IF(SLEP[[#This Row],[Termino]]=0,DATE(1992,10,11),SLEP[[#This Row],[Termino]]-SLEP[[#This Row],[Días de vigencia]])</f>
        <v>45773</v>
      </c>
      <c r="AF612" s="1">
        <f>IF(SLEP[[#This Row],[Días restantes]]&lt;1,DATE(1992,10,11),DATE(2025,8,8)+SLEP[[#This Row],[Días restantes]])</f>
        <v>45913</v>
      </c>
      <c r="AG612">
        <f ca="1">IF(SLEP[[#This Row],[Termino]]=0,0,SLEP[[#This Row],[Termino]]-TODAY())</f>
        <v>-46</v>
      </c>
      <c r="AH612" s="7" t="str">
        <f ca="1">IF(SLEP[[#This Row],[Dias]]&gt;0,"Vigente","Vencido")</f>
        <v>Vencido</v>
      </c>
      <c r="AI612" t="str">
        <f>_xlfn.XLOOKUP(SLEP[[#This Row],[Source.Name]],Tabla3[Nombre archivo],Tabla3[BASESLEP],"N/A",0,1)</f>
        <v>Chinchorro</v>
      </c>
      <c r="AJ612" t="s">
        <v>3183</v>
      </c>
    </row>
    <row r="613" spans="1:36" x14ac:dyDescent="0.3">
      <c r="A613" t="s">
        <v>2800</v>
      </c>
      <c r="B613" t="s">
        <v>8411</v>
      </c>
      <c r="C613" t="s">
        <v>3124</v>
      </c>
      <c r="D613" t="s">
        <v>8410</v>
      </c>
      <c r="E613" t="s">
        <v>8412</v>
      </c>
      <c r="F613" t="s">
        <v>8413</v>
      </c>
      <c r="G613" t="s">
        <v>44</v>
      </c>
      <c r="H613" t="s">
        <v>45</v>
      </c>
      <c r="I613" t="s">
        <v>60</v>
      </c>
      <c r="J613" t="s">
        <v>2804</v>
      </c>
      <c r="K613" t="s">
        <v>48</v>
      </c>
      <c r="L613" s="3">
        <v>11900000</v>
      </c>
      <c r="M613" s="4">
        <v>0</v>
      </c>
      <c r="N613" s="4">
        <v>11900000</v>
      </c>
      <c r="O613" t="s">
        <v>273</v>
      </c>
      <c r="P613" t="s">
        <v>50</v>
      </c>
      <c r="Q613" t="s">
        <v>64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140</v>
      </c>
      <c r="Y613">
        <v>36</v>
      </c>
      <c r="Z613" t="s">
        <v>65</v>
      </c>
      <c r="AA613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11900000</v>
      </c>
      <c r="AB613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0</v>
      </c>
      <c r="AC613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11900000</v>
      </c>
      <c r="AD613" s="5">
        <f>VALUE(FIXED((SLEP[[#This Row],[EjecutadoCLP]]/SLEP[[#This Row],[MontoCLP]]),4,TRUE))</f>
        <v>0</v>
      </c>
      <c r="AE613" s="1">
        <f>IF(SLEP[[#This Row],[Termino]]=0,DATE(1992,10,11),SLEP[[#This Row],[Termino]]-SLEP[[#This Row],[Días de vigencia]])</f>
        <v>45773</v>
      </c>
      <c r="AF613" s="1">
        <f>IF(SLEP[[#This Row],[Días restantes]]&lt;1,DATE(1992,10,11),DATE(2025,8,8)+SLEP[[#This Row],[Días restantes]])</f>
        <v>45913</v>
      </c>
      <c r="AG613">
        <f ca="1">IF(SLEP[[#This Row],[Termino]]=0,0,SLEP[[#This Row],[Termino]]-TODAY())</f>
        <v>-46</v>
      </c>
      <c r="AH613" s="7" t="str">
        <f ca="1">IF(SLEP[[#This Row],[Dias]]&gt;0,"Vigente","Vencido")</f>
        <v>Vencido</v>
      </c>
      <c r="AI613" t="str">
        <f>_xlfn.XLOOKUP(SLEP[[#This Row],[Source.Name]],Tabla3[Nombre archivo],Tabla3[BASESLEP],"N/A",0,1)</f>
        <v>Chinchorro</v>
      </c>
      <c r="AJ613" t="s">
        <v>3189</v>
      </c>
    </row>
    <row r="614" spans="1:36" x14ac:dyDescent="0.3">
      <c r="A614" t="s">
        <v>2800</v>
      </c>
      <c r="B614" t="s">
        <v>2835</v>
      </c>
      <c r="C614" t="s">
        <v>2836</v>
      </c>
      <c r="D614" t="s">
        <v>2837</v>
      </c>
      <c r="E614" t="s">
        <v>2838</v>
      </c>
      <c r="F614" t="s">
        <v>2839</v>
      </c>
      <c r="G614" t="s">
        <v>44</v>
      </c>
      <c r="H614" t="s">
        <v>45</v>
      </c>
      <c r="I614" t="s">
        <v>46</v>
      </c>
      <c r="J614" t="s">
        <v>2804</v>
      </c>
      <c r="K614" t="s">
        <v>48</v>
      </c>
      <c r="L614" s="3">
        <v>4876680</v>
      </c>
      <c r="M614" s="4">
        <v>6011499</v>
      </c>
      <c r="N614" s="4">
        <v>-1134819</v>
      </c>
      <c r="O614" t="s">
        <v>49</v>
      </c>
      <c r="P614" t="s">
        <v>98</v>
      </c>
      <c r="Q614" t="s">
        <v>64</v>
      </c>
      <c r="R614">
        <v>2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601</v>
      </c>
      <c r="Y614">
        <v>429</v>
      </c>
      <c r="Z614" t="s">
        <v>65</v>
      </c>
      <c r="AA614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4876680</v>
      </c>
      <c r="AB614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6011499</v>
      </c>
      <c r="AC614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-1134819</v>
      </c>
      <c r="AD614" s="5">
        <f>VALUE(FIXED((SLEP[[#This Row],[EjecutadoCLP]]/SLEP[[#This Row],[MontoCLP]]),4,TRUE))</f>
        <v>1.2326999999999999</v>
      </c>
      <c r="AE614" s="1">
        <f>IF(SLEP[[#This Row],[Termino]]=0,DATE(1992,10,11),SLEP[[#This Row],[Termino]]-SLEP[[#This Row],[Días de vigencia]])</f>
        <v>45705</v>
      </c>
      <c r="AF614" s="1">
        <f>IF(SLEP[[#This Row],[Días restantes]]&lt;1,DATE(1992,10,11),DATE(2025,8,8)+SLEP[[#This Row],[Días restantes]])</f>
        <v>46306</v>
      </c>
      <c r="AG614">
        <f ca="1">IF(SLEP[[#This Row],[Termino]]=0,0,SLEP[[#This Row],[Termino]]-TODAY())</f>
        <v>347</v>
      </c>
      <c r="AH614" s="7" t="str">
        <f ca="1">IF(SLEP[[#This Row],[Dias]]&gt;0,"Vigente","Vencido")</f>
        <v>Vigente</v>
      </c>
      <c r="AI614" t="str">
        <f>_xlfn.XLOOKUP(SLEP[[#This Row],[Source.Name]],Tabla3[Nombre archivo],Tabla3[BASESLEP],"N/A",0,1)</f>
        <v>Chinchorro</v>
      </c>
      <c r="AJ614" t="s">
        <v>3195</v>
      </c>
    </row>
    <row r="615" spans="1:36" x14ac:dyDescent="0.3">
      <c r="A615" t="s">
        <v>2800</v>
      </c>
      <c r="B615" t="s">
        <v>2841</v>
      </c>
      <c r="C615" t="s">
        <v>2842</v>
      </c>
      <c r="D615" t="s">
        <v>2843</v>
      </c>
      <c r="E615" t="s">
        <v>2844</v>
      </c>
      <c r="F615" t="s">
        <v>2845</v>
      </c>
      <c r="G615" t="s">
        <v>44</v>
      </c>
      <c r="H615" t="s">
        <v>45</v>
      </c>
      <c r="I615" t="s">
        <v>60</v>
      </c>
      <c r="J615" t="s">
        <v>2804</v>
      </c>
      <c r="K615" t="s">
        <v>48</v>
      </c>
      <c r="L615" s="3">
        <v>20800000</v>
      </c>
      <c r="M615" s="4">
        <v>20800000</v>
      </c>
      <c r="N615" s="4">
        <v>0</v>
      </c>
      <c r="O615" t="s">
        <v>62</v>
      </c>
      <c r="P615" t="s">
        <v>223</v>
      </c>
      <c r="Q615" t="s">
        <v>51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65</v>
      </c>
      <c r="Y615">
        <v>-1</v>
      </c>
      <c r="Z615" t="s">
        <v>52</v>
      </c>
      <c r="AA615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20800000</v>
      </c>
      <c r="AB615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20800000</v>
      </c>
      <c r="AC615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0</v>
      </c>
      <c r="AD615" s="5">
        <f>VALUE(FIXED((SLEP[[#This Row],[EjecutadoCLP]]/SLEP[[#This Row],[MontoCLP]]),4,TRUE))</f>
        <v>1</v>
      </c>
      <c r="AE615" s="1">
        <f>IF(SLEP[[#This Row],[Termino]]=0,DATE(1992,10,11),SLEP[[#This Row],[Termino]]-SLEP[[#This Row],[Días de vigencia]])</f>
        <v>33823</v>
      </c>
      <c r="AF615" s="1">
        <f>IF(SLEP[[#This Row],[Días restantes]]&lt;1,DATE(1992,10,11),DATE(2025,8,8)+SLEP[[#This Row],[Días restantes]])</f>
        <v>33888</v>
      </c>
      <c r="AG615">
        <f ca="1">IF(SLEP[[#This Row],[Termino]]=0,0,SLEP[[#This Row],[Termino]]-TODAY())</f>
        <v>-12071</v>
      </c>
      <c r="AH615" s="7" t="str">
        <f ca="1">IF(SLEP[[#This Row],[Dias]]&gt;0,"Vigente","Vencido")</f>
        <v>Vencido</v>
      </c>
      <c r="AI615" t="str">
        <f>_xlfn.XLOOKUP(SLEP[[#This Row],[Source.Name]],Tabla3[Nombre archivo],Tabla3[BASESLEP],"N/A",0,1)</f>
        <v>Chinchorro</v>
      </c>
      <c r="AJ615" t="s">
        <v>3201</v>
      </c>
    </row>
    <row r="616" spans="1:36" x14ac:dyDescent="0.3">
      <c r="A616" t="s">
        <v>2800</v>
      </c>
      <c r="B616" t="s">
        <v>2847</v>
      </c>
      <c r="C616" t="s">
        <v>2842</v>
      </c>
      <c r="D616" t="s">
        <v>2843</v>
      </c>
      <c r="E616" t="s">
        <v>2848</v>
      </c>
      <c r="F616" t="s">
        <v>2849</v>
      </c>
      <c r="G616" t="s">
        <v>44</v>
      </c>
      <c r="H616" t="s">
        <v>45</v>
      </c>
      <c r="I616" t="s">
        <v>60</v>
      </c>
      <c r="J616" t="s">
        <v>2804</v>
      </c>
      <c r="K616" t="s">
        <v>48</v>
      </c>
      <c r="L616" s="3">
        <v>6500000</v>
      </c>
      <c r="M616" s="4">
        <v>6500000</v>
      </c>
      <c r="N616" s="4">
        <v>0</v>
      </c>
      <c r="O616" t="s">
        <v>62</v>
      </c>
      <c r="P616" t="s">
        <v>223</v>
      </c>
      <c r="Q616" t="s">
        <v>51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65</v>
      </c>
      <c r="Y616">
        <v>-1</v>
      </c>
      <c r="Z616" t="s">
        <v>52</v>
      </c>
      <c r="AA616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6500000</v>
      </c>
      <c r="AB616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6500000</v>
      </c>
      <c r="AC616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0</v>
      </c>
      <c r="AD616" s="5">
        <f>VALUE(FIXED((SLEP[[#This Row],[EjecutadoCLP]]/SLEP[[#This Row],[MontoCLP]]),4,TRUE))</f>
        <v>1</v>
      </c>
      <c r="AE616" s="1">
        <f>IF(SLEP[[#This Row],[Termino]]=0,DATE(1992,10,11),SLEP[[#This Row],[Termino]]-SLEP[[#This Row],[Días de vigencia]])</f>
        <v>33823</v>
      </c>
      <c r="AF616" s="1">
        <f>IF(SLEP[[#This Row],[Días restantes]]&lt;1,DATE(1992,10,11),DATE(2025,8,8)+SLEP[[#This Row],[Días restantes]])</f>
        <v>33888</v>
      </c>
      <c r="AG616">
        <f ca="1">IF(SLEP[[#This Row],[Termino]]=0,0,SLEP[[#This Row],[Termino]]-TODAY())</f>
        <v>-12071</v>
      </c>
      <c r="AH616" s="7" t="str">
        <f ca="1">IF(SLEP[[#This Row],[Dias]]&gt;0,"Vigente","Vencido")</f>
        <v>Vencido</v>
      </c>
      <c r="AI616" t="str">
        <f>_xlfn.XLOOKUP(SLEP[[#This Row],[Source.Name]],Tabla3[Nombre archivo],Tabla3[BASESLEP],"N/A",0,1)</f>
        <v>Chinchorro</v>
      </c>
      <c r="AJ616" t="s">
        <v>3207</v>
      </c>
    </row>
    <row r="617" spans="1:36" x14ac:dyDescent="0.3">
      <c r="A617" t="s">
        <v>2800</v>
      </c>
      <c r="B617" t="s">
        <v>2857</v>
      </c>
      <c r="C617" t="s">
        <v>2858</v>
      </c>
      <c r="D617" t="s">
        <v>2859</v>
      </c>
      <c r="E617" t="s">
        <v>2860</v>
      </c>
      <c r="F617" t="s">
        <v>2861</v>
      </c>
      <c r="G617" t="s">
        <v>44</v>
      </c>
      <c r="H617" t="s">
        <v>45</v>
      </c>
      <c r="I617" t="s">
        <v>46</v>
      </c>
      <c r="J617" t="s">
        <v>2804</v>
      </c>
      <c r="K617" t="s">
        <v>48</v>
      </c>
      <c r="L617" s="3">
        <v>325000000</v>
      </c>
      <c r="M617" s="4">
        <v>278054503</v>
      </c>
      <c r="N617" s="4">
        <v>46945497</v>
      </c>
      <c r="O617" t="s">
        <v>2017</v>
      </c>
      <c r="P617" t="s">
        <v>2880</v>
      </c>
      <c r="Q617" t="s">
        <v>1114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254</v>
      </c>
      <c r="Y617">
        <v>66</v>
      </c>
      <c r="Z617" t="s">
        <v>65</v>
      </c>
      <c r="AA617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325000000</v>
      </c>
      <c r="AB617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278054503</v>
      </c>
      <c r="AC617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46945497</v>
      </c>
      <c r="AD617" s="5">
        <f>VALUE(FIXED((SLEP[[#This Row],[EjecutadoCLP]]/SLEP[[#This Row],[MontoCLP]]),4,TRUE))</f>
        <v>0.85560000000000003</v>
      </c>
      <c r="AE617" s="1">
        <f>IF(SLEP[[#This Row],[Termino]]=0,DATE(1992,10,11),SLEP[[#This Row],[Termino]]-SLEP[[#This Row],[Días de vigencia]])</f>
        <v>45689</v>
      </c>
      <c r="AF617" s="1">
        <f>IF(SLEP[[#This Row],[Días restantes]]&lt;1,DATE(1992,10,11),DATE(2025,8,8)+SLEP[[#This Row],[Días restantes]])</f>
        <v>45943</v>
      </c>
      <c r="AG617">
        <f ca="1">IF(SLEP[[#This Row],[Termino]]=0,0,SLEP[[#This Row],[Termino]]-TODAY())</f>
        <v>-16</v>
      </c>
      <c r="AH617" s="7" t="str">
        <f ca="1">IF(SLEP[[#This Row],[Dias]]&gt;0,"Vigente","Vencido")</f>
        <v>Vencido</v>
      </c>
      <c r="AI617" t="str">
        <f>_xlfn.XLOOKUP(SLEP[[#This Row],[Source.Name]],Tabla3[Nombre archivo],Tabla3[BASESLEP],"N/A",0,1)</f>
        <v>Chinchorro</v>
      </c>
      <c r="AJ617" t="s">
        <v>3213</v>
      </c>
    </row>
    <row r="618" spans="1:36" x14ac:dyDescent="0.3">
      <c r="A618" t="s">
        <v>2800</v>
      </c>
      <c r="B618" t="s">
        <v>2851</v>
      </c>
      <c r="C618" t="s">
        <v>2852</v>
      </c>
      <c r="D618" t="s">
        <v>2853</v>
      </c>
      <c r="E618" t="s">
        <v>2854</v>
      </c>
      <c r="F618" t="s">
        <v>2855</v>
      </c>
      <c r="G618" t="s">
        <v>44</v>
      </c>
      <c r="H618" t="s">
        <v>45</v>
      </c>
      <c r="I618" t="s">
        <v>60</v>
      </c>
      <c r="J618" t="s">
        <v>2804</v>
      </c>
      <c r="K618" t="s">
        <v>48</v>
      </c>
      <c r="L618" s="3">
        <v>37790939</v>
      </c>
      <c r="M618" s="4">
        <v>37790939</v>
      </c>
      <c r="N618" s="4">
        <v>0</v>
      </c>
      <c r="O618" t="s">
        <v>2017</v>
      </c>
      <c r="P618" t="s">
        <v>104</v>
      </c>
      <c r="Q618" t="s">
        <v>64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240</v>
      </c>
      <c r="Y618">
        <v>52</v>
      </c>
      <c r="Z618" t="s">
        <v>65</v>
      </c>
      <c r="AA618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37790939</v>
      </c>
      <c r="AB618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37790939</v>
      </c>
      <c r="AC618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0</v>
      </c>
      <c r="AD618" s="5">
        <f>VALUE(FIXED((SLEP[[#This Row],[EjecutadoCLP]]/SLEP[[#This Row],[MontoCLP]]),4,TRUE))</f>
        <v>1</v>
      </c>
      <c r="AE618" s="1">
        <f>IF(SLEP[[#This Row],[Termino]]=0,DATE(1992,10,11),SLEP[[#This Row],[Termino]]-SLEP[[#This Row],[Días de vigencia]])</f>
        <v>45689</v>
      </c>
      <c r="AF618" s="1">
        <f>IF(SLEP[[#This Row],[Días restantes]]&lt;1,DATE(1992,10,11),DATE(2025,8,8)+SLEP[[#This Row],[Días restantes]])</f>
        <v>45929</v>
      </c>
      <c r="AG618">
        <f ca="1">IF(SLEP[[#This Row],[Termino]]=0,0,SLEP[[#This Row],[Termino]]-TODAY())</f>
        <v>-30</v>
      </c>
      <c r="AH618" s="7" t="str">
        <f ca="1">IF(SLEP[[#This Row],[Dias]]&gt;0,"Vigente","Vencido")</f>
        <v>Vencido</v>
      </c>
      <c r="AI618" t="str">
        <f>_xlfn.XLOOKUP(SLEP[[#This Row],[Source.Name]],Tabla3[Nombre archivo],Tabla3[BASESLEP],"N/A",0,1)</f>
        <v>Chinchorro</v>
      </c>
      <c r="AJ618" t="s">
        <v>3217</v>
      </c>
    </row>
    <row r="619" spans="1:36" x14ac:dyDescent="0.3">
      <c r="A619" t="s">
        <v>2800</v>
      </c>
      <c r="B619" t="s">
        <v>2863</v>
      </c>
      <c r="C619" t="s">
        <v>2864</v>
      </c>
      <c r="D619" t="s">
        <v>2865</v>
      </c>
      <c r="E619" t="s">
        <v>2866</v>
      </c>
      <c r="F619" t="s">
        <v>2867</v>
      </c>
      <c r="G619" t="s">
        <v>44</v>
      </c>
      <c r="H619" t="s">
        <v>45</v>
      </c>
      <c r="I619" t="s">
        <v>89</v>
      </c>
      <c r="J619" t="s">
        <v>2804</v>
      </c>
      <c r="K619" t="s">
        <v>48</v>
      </c>
      <c r="L619" s="3">
        <v>309344100</v>
      </c>
      <c r="M619" s="4">
        <v>309344100</v>
      </c>
      <c r="N619" s="4">
        <v>0</v>
      </c>
      <c r="O619" t="s">
        <v>1670</v>
      </c>
      <c r="P619" t="s">
        <v>2028</v>
      </c>
      <c r="Q619" t="s">
        <v>51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89</v>
      </c>
      <c r="Y619">
        <v>-1</v>
      </c>
      <c r="Z619" t="s">
        <v>52</v>
      </c>
      <c r="AA619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309344100</v>
      </c>
      <c r="AB619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309344100</v>
      </c>
      <c r="AC619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0</v>
      </c>
      <c r="AD619" s="5">
        <f>VALUE(FIXED((SLEP[[#This Row],[EjecutadoCLP]]/SLEP[[#This Row],[MontoCLP]]),4,TRUE))</f>
        <v>1</v>
      </c>
      <c r="AE619" s="1">
        <f>IF(SLEP[[#This Row],[Termino]]=0,DATE(1992,10,11),SLEP[[#This Row],[Termino]]-SLEP[[#This Row],[Días de vigencia]])</f>
        <v>33799</v>
      </c>
      <c r="AF619" s="1">
        <f>IF(SLEP[[#This Row],[Días restantes]]&lt;1,DATE(1992,10,11),DATE(2025,8,8)+SLEP[[#This Row],[Días restantes]])</f>
        <v>33888</v>
      </c>
      <c r="AG619">
        <f ca="1">IF(SLEP[[#This Row],[Termino]]=0,0,SLEP[[#This Row],[Termino]]-TODAY())</f>
        <v>-12071</v>
      </c>
      <c r="AH619" s="7" t="str">
        <f ca="1">IF(SLEP[[#This Row],[Dias]]&gt;0,"Vigente","Vencido")</f>
        <v>Vencido</v>
      </c>
      <c r="AI619" t="str">
        <f>_xlfn.XLOOKUP(SLEP[[#This Row],[Source.Name]],Tabla3[Nombre archivo],Tabla3[BASESLEP],"N/A",0,1)</f>
        <v>Chinchorro</v>
      </c>
      <c r="AJ619" t="s">
        <v>3219</v>
      </c>
    </row>
    <row r="620" spans="1:36" x14ac:dyDescent="0.3">
      <c r="A620" t="s">
        <v>2800</v>
      </c>
      <c r="B620" t="s">
        <v>2869</v>
      </c>
      <c r="C620" t="s">
        <v>2870</v>
      </c>
      <c r="D620" t="s">
        <v>2871</v>
      </c>
      <c r="E620" t="s">
        <v>2872</v>
      </c>
      <c r="F620" t="s">
        <v>2873</v>
      </c>
      <c r="G620" t="s">
        <v>44</v>
      </c>
      <c r="H620" t="s">
        <v>45</v>
      </c>
      <c r="I620" t="s">
        <v>60</v>
      </c>
      <c r="J620" t="s">
        <v>2804</v>
      </c>
      <c r="K620" t="s">
        <v>48</v>
      </c>
      <c r="L620" s="3">
        <v>4500000</v>
      </c>
      <c r="M620" s="4">
        <v>4500000</v>
      </c>
      <c r="N620" s="4">
        <v>0</v>
      </c>
      <c r="O620" t="s">
        <v>872</v>
      </c>
      <c r="P620" t="s">
        <v>281</v>
      </c>
      <c r="Q620" t="s">
        <v>64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270</v>
      </c>
      <c r="Y620">
        <v>70</v>
      </c>
      <c r="Z620" t="s">
        <v>65</v>
      </c>
      <c r="AA620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4500000</v>
      </c>
      <c r="AB620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4500000</v>
      </c>
      <c r="AC620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0</v>
      </c>
      <c r="AD620" s="5">
        <f>VALUE(FIXED((SLEP[[#This Row],[EjecutadoCLP]]/SLEP[[#This Row],[MontoCLP]]),4,TRUE))</f>
        <v>1</v>
      </c>
      <c r="AE620" s="1">
        <f>IF(SLEP[[#This Row],[Termino]]=0,DATE(1992,10,11),SLEP[[#This Row],[Termino]]-SLEP[[#This Row],[Días de vigencia]])</f>
        <v>45677</v>
      </c>
      <c r="AF620" s="1">
        <f>IF(SLEP[[#This Row],[Días restantes]]&lt;1,DATE(1992,10,11),DATE(2025,8,8)+SLEP[[#This Row],[Días restantes]])</f>
        <v>45947</v>
      </c>
      <c r="AG620">
        <f ca="1">IF(SLEP[[#This Row],[Termino]]=0,0,SLEP[[#This Row],[Termino]]-TODAY())</f>
        <v>-12</v>
      </c>
      <c r="AH620" s="7" t="str">
        <f ca="1">IF(SLEP[[#This Row],[Dias]]&gt;0,"Vigente","Vencido")</f>
        <v>Vencido</v>
      </c>
      <c r="AI620" t="str">
        <f>_xlfn.XLOOKUP(SLEP[[#This Row],[Source.Name]],Tabla3[Nombre archivo],Tabla3[BASESLEP],"N/A",0,1)</f>
        <v>Chinchorro</v>
      </c>
      <c r="AJ620" t="s">
        <v>3223</v>
      </c>
    </row>
    <row r="621" spans="1:36" x14ac:dyDescent="0.3">
      <c r="A621" t="s">
        <v>2800</v>
      </c>
      <c r="B621" t="s">
        <v>2875</v>
      </c>
      <c r="C621" t="s">
        <v>2876</v>
      </c>
      <c r="D621" t="s">
        <v>2877</v>
      </c>
      <c r="E621" t="s">
        <v>2878</v>
      </c>
      <c r="F621" t="s">
        <v>2879</v>
      </c>
      <c r="G621" t="s">
        <v>44</v>
      </c>
      <c r="H621" t="s">
        <v>45</v>
      </c>
      <c r="I621" t="s">
        <v>188</v>
      </c>
      <c r="J621" t="s">
        <v>2804</v>
      </c>
      <c r="K621" t="s">
        <v>48</v>
      </c>
      <c r="L621" s="3">
        <v>10714577</v>
      </c>
      <c r="M621" s="4">
        <v>6143026</v>
      </c>
      <c r="N621" s="4">
        <v>4571551</v>
      </c>
      <c r="O621" t="s">
        <v>427</v>
      </c>
      <c r="P621" t="s">
        <v>2880</v>
      </c>
      <c r="Q621" t="s">
        <v>64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300</v>
      </c>
      <c r="Y621">
        <v>97</v>
      </c>
      <c r="Z621" t="s">
        <v>65</v>
      </c>
      <c r="AA621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10714577</v>
      </c>
      <c r="AB621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6143026</v>
      </c>
      <c r="AC621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4571551</v>
      </c>
      <c r="AD621" s="5">
        <f>VALUE(FIXED((SLEP[[#This Row],[EjecutadoCLP]]/SLEP[[#This Row],[MontoCLP]]),4,TRUE))</f>
        <v>0.57330000000000003</v>
      </c>
      <c r="AE621" s="1">
        <f>IF(SLEP[[#This Row],[Termino]]=0,DATE(1992,10,11),SLEP[[#This Row],[Termino]]-SLEP[[#This Row],[Días de vigencia]])</f>
        <v>45674</v>
      </c>
      <c r="AF621" s="1">
        <f>IF(SLEP[[#This Row],[Días restantes]]&lt;1,DATE(1992,10,11),DATE(2025,8,8)+SLEP[[#This Row],[Días restantes]])</f>
        <v>45974</v>
      </c>
      <c r="AG621">
        <f ca="1">IF(SLEP[[#This Row],[Termino]]=0,0,SLEP[[#This Row],[Termino]]-TODAY())</f>
        <v>15</v>
      </c>
      <c r="AH621" s="7" t="str">
        <f ca="1">IF(SLEP[[#This Row],[Dias]]&gt;0,"Vigente","Vencido")</f>
        <v>Vigente</v>
      </c>
      <c r="AI621" t="str">
        <f>_xlfn.XLOOKUP(SLEP[[#This Row],[Source.Name]],Tabla3[Nombre archivo],Tabla3[BASESLEP],"N/A",0,1)</f>
        <v>Chinchorro</v>
      </c>
      <c r="AJ621" t="s">
        <v>3229</v>
      </c>
    </row>
    <row r="622" spans="1:36" x14ac:dyDescent="0.3">
      <c r="A622" t="s">
        <v>2800</v>
      </c>
      <c r="B622" t="s">
        <v>2882</v>
      </c>
      <c r="C622" t="s">
        <v>2883</v>
      </c>
      <c r="D622" t="s">
        <v>2884</v>
      </c>
      <c r="E622" t="s">
        <v>2878</v>
      </c>
      <c r="F622" t="s">
        <v>2885</v>
      </c>
      <c r="G622" t="s">
        <v>44</v>
      </c>
      <c r="H622" t="s">
        <v>45</v>
      </c>
      <c r="I622" t="s">
        <v>188</v>
      </c>
      <c r="J622" t="s">
        <v>2804</v>
      </c>
      <c r="K622" t="s">
        <v>48</v>
      </c>
      <c r="L622" s="3">
        <v>40130910</v>
      </c>
      <c r="M622" s="4">
        <v>23008395</v>
      </c>
      <c r="N622" s="4">
        <v>17122515</v>
      </c>
      <c r="O622" t="s">
        <v>427</v>
      </c>
      <c r="P622" t="s">
        <v>2880</v>
      </c>
      <c r="Q622" t="s">
        <v>64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300</v>
      </c>
      <c r="Y622">
        <v>97</v>
      </c>
      <c r="Z622" t="s">
        <v>65</v>
      </c>
      <c r="AA622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40130910</v>
      </c>
      <c r="AB622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23008395</v>
      </c>
      <c r="AC622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17122515</v>
      </c>
      <c r="AD622" s="5">
        <f>VALUE(FIXED((SLEP[[#This Row],[EjecutadoCLP]]/SLEP[[#This Row],[MontoCLP]]),4,TRUE))</f>
        <v>0.57330000000000003</v>
      </c>
      <c r="AE622" s="1">
        <f>IF(SLEP[[#This Row],[Termino]]=0,DATE(1992,10,11),SLEP[[#This Row],[Termino]]-SLEP[[#This Row],[Días de vigencia]])</f>
        <v>45674</v>
      </c>
      <c r="AF622" s="1">
        <f>IF(SLEP[[#This Row],[Días restantes]]&lt;1,DATE(1992,10,11),DATE(2025,8,8)+SLEP[[#This Row],[Días restantes]])</f>
        <v>45974</v>
      </c>
      <c r="AG622">
        <f ca="1">IF(SLEP[[#This Row],[Termino]]=0,0,SLEP[[#This Row],[Termino]]-TODAY())</f>
        <v>15</v>
      </c>
      <c r="AH622" s="7" t="str">
        <f ca="1">IF(SLEP[[#This Row],[Dias]]&gt;0,"Vigente","Vencido")</f>
        <v>Vigente</v>
      </c>
      <c r="AI622" t="str">
        <f>_xlfn.XLOOKUP(SLEP[[#This Row],[Source.Name]],Tabla3[Nombre archivo],Tabla3[BASESLEP],"N/A",0,1)</f>
        <v>Chinchorro</v>
      </c>
      <c r="AJ622" t="s">
        <v>3235</v>
      </c>
    </row>
    <row r="623" spans="1:36" x14ac:dyDescent="0.3">
      <c r="A623" t="s">
        <v>2800</v>
      </c>
      <c r="B623" t="s">
        <v>2894</v>
      </c>
      <c r="C623" t="s">
        <v>2895</v>
      </c>
      <c r="D623" t="s">
        <v>2896</v>
      </c>
      <c r="E623" t="s">
        <v>2897</v>
      </c>
      <c r="F623" t="s">
        <v>2898</v>
      </c>
      <c r="G623" t="s">
        <v>44</v>
      </c>
      <c r="H623" t="s">
        <v>45</v>
      </c>
      <c r="I623" t="s">
        <v>60</v>
      </c>
      <c r="J623" t="s">
        <v>2804</v>
      </c>
      <c r="K623" t="s">
        <v>48</v>
      </c>
      <c r="L623" s="3">
        <v>214200000</v>
      </c>
      <c r="M623" s="4">
        <v>41650000</v>
      </c>
      <c r="N623" s="4">
        <v>172550000</v>
      </c>
      <c r="O623" t="s">
        <v>223</v>
      </c>
      <c r="P623" t="s">
        <v>2899</v>
      </c>
      <c r="Q623" t="s">
        <v>64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1080</v>
      </c>
      <c r="Y623">
        <v>872</v>
      </c>
      <c r="Z623" t="s">
        <v>65</v>
      </c>
      <c r="AA623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214200000</v>
      </c>
      <c r="AB623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41650000</v>
      </c>
      <c r="AC623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172550000</v>
      </c>
      <c r="AD623" s="5">
        <f>VALUE(FIXED((SLEP[[#This Row],[EjecutadoCLP]]/SLEP[[#This Row],[MontoCLP]]),4,TRUE))</f>
        <v>0.19439999999999999</v>
      </c>
      <c r="AE623" s="1">
        <f>IF(SLEP[[#This Row],[Termino]]=0,DATE(1992,10,11),SLEP[[#This Row],[Termino]]-SLEP[[#This Row],[Días de vigencia]])</f>
        <v>45669</v>
      </c>
      <c r="AF623" s="1">
        <f>IF(SLEP[[#This Row],[Días restantes]]&lt;1,DATE(1992,10,11),DATE(2025,8,8)+SLEP[[#This Row],[Días restantes]])</f>
        <v>46749</v>
      </c>
      <c r="AG623">
        <f ca="1">IF(SLEP[[#This Row],[Termino]]=0,0,SLEP[[#This Row],[Termino]]-TODAY())</f>
        <v>790</v>
      </c>
      <c r="AH623" s="7" t="str">
        <f ca="1">IF(SLEP[[#This Row],[Dias]]&gt;0,"Vigente","Vencido")</f>
        <v>Vigente</v>
      </c>
      <c r="AI623" t="str">
        <f>_xlfn.XLOOKUP(SLEP[[#This Row],[Source.Name]],Tabla3[Nombre archivo],Tabla3[BASESLEP],"N/A",0,1)</f>
        <v>Chinchorro</v>
      </c>
      <c r="AJ623" t="s">
        <v>3239</v>
      </c>
    </row>
    <row r="624" spans="1:36" x14ac:dyDescent="0.3">
      <c r="A624" t="s">
        <v>2800</v>
      </c>
      <c r="B624" t="s">
        <v>2887</v>
      </c>
      <c r="C624" t="s">
        <v>2888</v>
      </c>
      <c r="D624" t="s">
        <v>2889</v>
      </c>
      <c r="E624" t="s">
        <v>2890</v>
      </c>
      <c r="F624" t="s">
        <v>2891</v>
      </c>
      <c r="G624" t="s">
        <v>44</v>
      </c>
      <c r="H624" t="s">
        <v>45</v>
      </c>
      <c r="I624" t="s">
        <v>188</v>
      </c>
      <c r="J624" t="s">
        <v>2804</v>
      </c>
      <c r="K624" t="s">
        <v>48</v>
      </c>
      <c r="L624" s="3">
        <v>81938736</v>
      </c>
      <c r="M624" s="4">
        <v>13656456</v>
      </c>
      <c r="N624" s="4">
        <v>68282280</v>
      </c>
      <c r="O624" t="s">
        <v>223</v>
      </c>
      <c r="P624" t="s">
        <v>2892</v>
      </c>
      <c r="Q624" t="s">
        <v>64</v>
      </c>
      <c r="R624">
        <v>2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1095</v>
      </c>
      <c r="Y624">
        <v>887</v>
      </c>
      <c r="Z624" t="s">
        <v>65</v>
      </c>
      <c r="AA624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81938736</v>
      </c>
      <c r="AB624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13656456</v>
      </c>
      <c r="AC624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68282280</v>
      </c>
      <c r="AD624" s="5">
        <f>VALUE(FIXED((SLEP[[#This Row],[EjecutadoCLP]]/SLEP[[#This Row],[MontoCLP]]),4,TRUE))</f>
        <v>0.16669999999999999</v>
      </c>
      <c r="AE624" s="1">
        <f>IF(SLEP[[#This Row],[Termino]]=0,DATE(1992,10,11),SLEP[[#This Row],[Termino]]-SLEP[[#This Row],[Días de vigencia]])</f>
        <v>45669</v>
      </c>
      <c r="AF624" s="1">
        <f>IF(SLEP[[#This Row],[Días restantes]]&lt;1,DATE(1992,10,11),DATE(2025,8,8)+SLEP[[#This Row],[Días restantes]])</f>
        <v>46764</v>
      </c>
      <c r="AG624">
        <f ca="1">IF(SLEP[[#This Row],[Termino]]=0,0,SLEP[[#This Row],[Termino]]-TODAY())</f>
        <v>805</v>
      </c>
      <c r="AH624" s="7" t="str">
        <f ca="1">IF(SLEP[[#This Row],[Dias]]&gt;0,"Vigente","Vencido")</f>
        <v>Vigente</v>
      </c>
      <c r="AI624" t="str">
        <f>_xlfn.XLOOKUP(SLEP[[#This Row],[Source.Name]],Tabla3[Nombre archivo],Tabla3[BASESLEP],"N/A",0,1)</f>
        <v>Chinchorro</v>
      </c>
      <c r="AJ624" t="s">
        <v>3245</v>
      </c>
    </row>
    <row r="625" spans="1:36" x14ac:dyDescent="0.3">
      <c r="A625" t="s">
        <v>2800</v>
      </c>
      <c r="B625" t="s">
        <v>2901</v>
      </c>
      <c r="C625" t="s">
        <v>2902</v>
      </c>
      <c r="D625" t="s">
        <v>2903</v>
      </c>
      <c r="E625" t="s">
        <v>2904</v>
      </c>
      <c r="F625" t="s">
        <v>2905</v>
      </c>
      <c r="G625" t="s">
        <v>44</v>
      </c>
      <c r="H625" t="s">
        <v>45</v>
      </c>
      <c r="I625" t="s">
        <v>60</v>
      </c>
      <c r="J625" t="s">
        <v>2804</v>
      </c>
      <c r="K625" t="s">
        <v>48</v>
      </c>
      <c r="L625" s="3">
        <v>59049271</v>
      </c>
      <c r="M625" s="4">
        <v>14001725</v>
      </c>
      <c r="N625" s="4">
        <v>45047546</v>
      </c>
      <c r="O625" t="s">
        <v>256</v>
      </c>
      <c r="P625" t="s">
        <v>951</v>
      </c>
      <c r="Q625" t="s">
        <v>64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1004</v>
      </c>
      <c r="Y625">
        <v>794</v>
      </c>
      <c r="Z625" t="s">
        <v>65</v>
      </c>
      <c r="AA625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59049271</v>
      </c>
      <c r="AB625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14001725</v>
      </c>
      <c r="AC625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45047546</v>
      </c>
      <c r="AD625" s="5">
        <f>VALUE(FIXED((SLEP[[#This Row],[EjecutadoCLP]]/SLEP[[#This Row],[MontoCLP]]),4,TRUE))</f>
        <v>0.23710000000000001</v>
      </c>
      <c r="AE625" s="1">
        <f>IF(SLEP[[#This Row],[Termino]]=0,DATE(1992,10,11),SLEP[[#This Row],[Termino]]-SLEP[[#This Row],[Días de vigencia]])</f>
        <v>45667</v>
      </c>
      <c r="AF625" s="1">
        <f>IF(SLEP[[#This Row],[Días restantes]]&lt;1,DATE(1992,10,11),DATE(2025,8,8)+SLEP[[#This Row],[Días restantes]])</f>
        <v>46671</v>
      </c>
      <c r="AG625">
        <f ca="1">IF(SLEP[[#This Row],[Termino]]=0,0,SLEP[[#This Row],[Termino]]-TODAY())</f>
        <v>712</v>
      </c>
      <c r="AH625" s="7" t="str">
        <f ca="1">IF(SLEP[[#This Row],[Dias]]&gt;0,"Vigente","Vencido")</f>
        <v>Vigente</v>
      </c>
      <c r="AI625" t="str">
        <f>_xlfn.XLOOKUP(SLEP[[#This Row],[Source.Name]],Tabla3[Nombre archivo],Tabla3[BASESLEP],"N/A",0,1)</f>
        <v>Chinchorro</v>
      </c>
      <c r="AJ625" t="s">
        <v>3249</v>
      </c>
    </row>
    <row r="626" spans="1:36" x14ac:dyDescent="0.3">
      <c r="A626" t="s">
        <v>2800</v>
      </c>
      <c r="B626" t="s">
        <v>2907</v>
      </c>
      <c r="C626" t="s">
        <v>2908</v>
      </c>
      <c r="D626" t="s">
        <v>2909</v>
      </c>
      <c r="E626" t="s">
        <v>2910</v>
      </c>
      <c r="F626" t="s">
        <v>2911</v>
      </c>
      <c r="G626" t="s">
        <v>44</v>
      </c>
      <c r="H626" t="s">
        <v>45</v>
      </c>
      <c r="I626" t="s">
        <v>60</v>
      </c>
      <c r="J626" t="s">
        <v>2804</v>
      </c>
      <c r="K626" t="s">
        <v>48</v>
      </c>
      <c r="L626" s="3">
        <v>67420000</v>
      </c>
      <c r="M626" s="4">
        <v>21645465</v>
      </c>
      <c r="N626" s="4">
        <v>45774535</v>
      </c>
      <c r="O626" t="s">
        <v>872</v>
      </c>
      <c r="P626" t="s">
        <v>98</v>
      </c>
      <c r="Q626" t="s">
        <v>64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660</v>
      </c>
      <c r="Y626">
        <v>429</v>
      </c>
      <c r="Z626" t="s">
        <v>65</v>
      </c>
      <c r="AA626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67420000</v>
      </c>
      <c r="AB626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21645465</v>
      </c>
      <c r="AC626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45774535</v>
      </c>
      <c r="AD626" s="5">
        <f>VALUE(FIXED((SLEP[[#This Row],[EjecutadoCLP]]/SLEP[[#This Row],[MontoCLP]]),4,TRUE))</f>
        <v>0.3211</v>
      </c>
      <c r="AE626" s="1">
        <f>IF(SLEP[[#This Row],[Termino]]=0,DATE(1992,10,11),SLEP[[#This Row],[Termino]]-SLEP[[#This Row],[Días de vigencia]])</f>
        <v>45646</v>
      </c>
      <c r="AF626" s="1">
        <f>IF(SLEP[[#This Row],[Días restantes]]&lt;1,DATE(1992,10,11),DATE(2025,8,8)+SLEP[[#This Row],[Días restantes]])</f>
        <v>46306</v>
      </c>
      <c r="AG626">
        <f ca="1">IF(SLEP[[#This Row],[Termino]]=0,0,SLEP[[#This Row],[Termino]]-TODAY())</f>
        <v>347</v>
      </c>
      <c r="AH626" s="7" t="str">
        <f ca="1">IF(SLEP[[#This Row],[Dias]]&gt;0,"Vigente","Vencido")</f>
        <v>Vigente</v>
      </c>
      <c r="AI626" t="str">
        <f>_xlfn.XLOOKUP(SLEP[[#This Row],[Source.Name]],Tabla3[Nombre archivo],Tabla3[BASESLEP],"N/A",0,1)</f>
        <v>Chinchorro</v>
      </c>
      <c r="AJ626" t="s">
        <v>3254</v>
      </c>
    </row>
    <row r="627" spans="1:36" x14ac:dyDescent="0.3">
      <c r="A627" t="s">
        <v>2800</v>
      </c>
      <c r="B627" t="s">
        <v>2913</v>
      </c>
      <c r="C627" t="s">
        <v>2914</v>
      </c>
      <c r="D627" t="s">
        <v>2915</v>
      </c>
      <c r="E627" t="s">
        <v>2916</v>
      </c>
      <c r="F627" t="s">
        <v>2917</v>
      </c>
      <c r="G627" t="s">
        <v>44</v>
      </c>
      <c r="H627" t="s">
        <v>45</v>
      </c>
      <c r="I627" t="s">
        <v>60</v>
      </c>
      <c r="J627" t="s">
        <v>2804</v>
      </c>
      <c r="K627" t="s">
        <v>48</v>
      </c>
      <c r="L627" s="3">
        <v>6500000</v>
      </c>
      <c r="M627" s="4">
        <v>12197500</v>
      </c>
      <c r="N627" s="4">
        <v>-5697500</v>
      </c>
      <c r="O627" t="s">
        <v>317</v>
      </c>
      <c r="P627" t="s">
        <v>180</v>
      </c>
      <c r="Q627" t="s">
        <v>64</v>
      </c>
      <c r="R627">
        <v>0</v>
      </c>
      <c r="S627">
        <v>0</v>
      </c>
      <c r="T627">
        <v>0</v>
      </c>
      <c r="U627">
        <v>0</v>
      </c>
      <c r="V627">
        <v>0</v>
      </c>
      <c r="W627">
        <v>0</v>
      </c>
      <c r="X627">
        <v>290</v>
      </c>
      <c r="Y627">
        <v>54</v>
      </c>
      <c r="Z627" t="s">
        <v>65</v>
      </c>
      <c r="AA627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6500000</v>
      </c>
      <c r="AB627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12197500</v>
      </c>
      <c r="AC627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-5697500</v>
      </c>
      <c r="AD627" s="5">
        <f>VALUE(FIXED((SLEP[[#This Row],[EjecutadoCLP]]/SLEP[[#This Row],[MontoCLP]]),4,TRUE))</f>
        <v>1.8765000000000001</v>
      </c>
      <c r="AE627" s="1">
        <f>IF(SLEP[[#This Row],[Termino]]=0,DATE(1992,10,11),SLEP[[#This Row],[Termino]]-SLEP[[#This Row],[Días de vigencia]])</f>
        <v>45641</v>
      </c>
      <c r="AF627" s="1">
        <f>IF(SLEP[[#This Row],[Días restantes]]&lt;1,DATE(1992,10,11),DATE(2025,8,8)+SLEP[[#This Row],[Días restantes]])</f>
        <v>45931</v>
      </c>
      <c r="AG627">
        <f ca="1">IF(SLEP[[#This Row],[Termino]]=0,0,SLEP[[#This Row],[Termino]]-TODAY())</f>
        <v>-28</v>
      </c>
      <c r="AH627" s="7" t="str">
        <f ca="1">IF(SLEP[[#This Row],[Dias]]&gt;0,"Vigente","Vencido")</f>
        <v>Vencido</v>
      </c>
      <c r="AI627" t="str">
        <f>_xlfn.XLOOKUP(SLEP[[#This Row],[Source.Name]],Tabla3[Nombre archivo],Tabla3[BASESLEP],"N/A",0,1)</f>
        <v>Chinchorro</v>
      </c>
      <c r="AJ627" t="s">
        <v>3258</v>
      </c>
    </row>
    <row r="628" spans="1:36" x14ac:dyDescent="0.3">
      <c r="A628" t="s">
        <v>2800</v>
      </c>
      <c r="B628" t="s">
        <v>2925</v>
      </c>
      <c r="C628" t="s">
        <v>2926</v>
      </c>
      <c r="D628" t="s">
        <v>2927</v>
      </c>
      <c r="E628" t="s">
        <v>2928</v>
      </c>
      <c r="F628" t="s">
        <v>2929</v>
      </c>
      <c r="G628" t="s">
        <v>44</v>
      </c>
      <c r="H628" t="s">
        <v>45</v>
      </c>
      <c r="I628" t="s">
        <v>60</v>
      </c>
      <c r="J628" t="s">
        <v>2804</v>
      </c>
      <c r="K628" t="s">
        <v>48</v>
      </c>
      <c r="L628" s="3">
        <v>32524000</v>
      </c>
      <c r="M628" s="4">
        <v>27165400</v>
      </c>
      <c r="N628" s="4">
        <v>5358600</v>
      </c>
      <c r="O628" t="s">
        <v>103</v>
      </c>
      <c r="P628" t="s">
        <v>273</v>
      </c>
      <c r="Q628" t="s">
        <v>64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185</v>
      </c>
      <c r="Y628">
        <v>22</v>
      </c>
      <c r="Z628" t="s">
        <v>65</v>
      </c>
      <c r="AA628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32524000</v>
      </c>
      <c r="AB628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27165400</v>
      </c>
      <c r="AC628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5358600</v>
      </c>
      <c r="AD628" s="5">
        <f>VALUE(FIXED((SLEP[[#This Row],[EjecutadoCLP]]/SLEP[[#This Row],[MontoCLP]]),4,TRUE))</f>
        <v>0.83520000000000005</v>
      </c>
      <c r="AE628" s="1">
        <f>IF(SLEP[[#This Row],[Termino]]=0,DATE(1992,10,11),SLEP[[#This Row],[Termino]]-SLEP[[#This Row],[Días de vigencia]])</f>
        <v>45714</v>
      </c>
      <c r="AF628" s="1">
        <f>IF(SLEP[[#This Row],[Días restantes]]&lt;1,DATE(1992,10,11),DATE(2025,8,8)+SLEP[[#This Row],[Días restantes]])</f>
        <v>45899</v>
      </c>
      <c r="AG628">
        <f ca="1">IF(SLEP[[#This Row],[Termino]]=0,0,SLEP[[#This Row],[Termino]]-TODAY())</f>
        <v>-60</v>
      </c>
      <c r="AH628" s="7" t="str">
        <f ca="1">IF(SLEP[[#This Row],[Dias]]&gt;0,"Vigente","Vencido")</f>
        <v>Vencido</v>
      </c>
      <c r="AI628" t="str">
        <f>_xlfn.XLOOKUP(SLEP[[#This Row],[Source.Name]],Tabla3[Nombre archivo],Tabla3[BASESLEP],"N/A",0,1)</f>
        <v>Chinchorro</v>
      </c>
      <c r="AJ628" t="s">
        <v>3264</v>
      </c>
    </row>
    <row r="629" spans="1:36" x14ac:dyDescent="0.3">
      <c r="A629" t="s">
        <v>2800</v>
      </c>
      <c r="B629" t="s">
        <v>2931</v>
      </c>
      <c r="C629" t="s">
        <v>2926</v>
      </c>
      <c r="D629" t="s">
        <v>2927</v>
      </c>
      <c r="E629" t="s">
        <v>2928</v>
      </c>
      <c r="F629" t="s">
        <v>2929</v>
      </c>
      <c r="G629" t="s">
        <v>44</v>
      </c>
      <c r="H629" t="s">
        <v>45</v>
      </c>
      <c r="I629" t="s">
        <v>60</v>
      </c>
      <c r="J629" t="s">
        <v>2804</v>
      </c>
      <c r="K629" t="s">
        <v>48</v>
      </c>
      <c r="L629" s="3">
        <v>14763000</v>
      </c>
      <c r="M629" s="4">
        <v>27165400</v>
      </c>
      <c r="N629" s="4">
        <v>-12402400</v>
      </c>
      <c r="O629" t="s">
        <v>103</v>
      </c>
      <c r="P629" t="s">
        <v>273</v>
      </c>
      <c r="Q629" t="s">
        <v>64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185</v>
      </c>
      <c r="Y629">
        <v>22</v>
      </c>
      <c r="Z629" t="s">
        <v>65</v>
      </c>
      <c r="AA629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14763000</v>
      </c>
      <c r="AB629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27165400</v>
      </c>
      <c r="AC629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-12402400</v>
      </c>
      <c r="AD629" s="5">
        <f>VALUE(FIXED((SLEP[[#This Row],[EjecutadoCLP]]/SLEP[[#This Row],[MontoCLP]]),4,TRUE))</f>
        <v>1.8401000000000001</v>
      </c>
      <c r="AE629" s="1">
        <f>IF(SLEP[[#This Row],[Termino]]=0,DATE(1992,10,11),SLEP[[#This Row],[Termino]]-SLEP[[#This Row],[Días de vigencia]])</f>
        <v>45714</v>
      </c>
      <c r="AF629" s="1">
        <f>IF(SLEP[[#This Row],[Días restantes]]&lt;1,DATE(1992,10,11),DATE(2025,8,8)+SLEP[[#This Row],[Días restantes]])</f>
        <v>45899</v>
      </c>
      <c r="AG629">
        <f ca="1">IF(SLEP[[#This Row],[Termino]]=0,0,SLEP[[#This Row],[Termino]]-TODAY())</f>
        <v>-60</v>
      </c>
      <c r="AH629" s="7" t="str">
        <f ca="1">IF(SLEP[[#This Row],[Dias]]&gt;0,"Vigente","Vencido")</f>
        <v>Vencido</v>
      </c>
      <c r="AI629" t="str">
        <f>_xlfn.XLOOKUP(SLEP[[#This Row],[Source.Name]],Tabla3[Nombre archivo],Tabla3[BASESLEP],"N/A",0,1)</f>
        <v>Chinchorro</v>
      </c>
      <c r="AJ629" t="s">
        <v>3268</v>
      </c>
    </row>
    <row r="630" spans="1:36" x14ac:dyDescent="0.3">
      <c r="A630" t="s">
        <v>2800</v>
      </c>
      <c r="B630" t="s">
        <v>2919</v>
      </c>
      <c r="C630" t="s">
        <v>2920</v>
      </c>
      <c r="D630" t="s">
        <v>2921</v>
      </c>
      <c r="E630" t="s">
        <v>2922</v>
      </c>
      <c r="F630" t="s">
        <v>2923</v>
      </c>
      <c r="G630" t="s">
        <v>44</v>
      </c>
      <c r="H630" t="s">
        <v>45</v>
      </c>
      <c r="I630" t="s">
        <v>60</v>
      </c>
      <c r="J630" t="s">
        <v>2804</v>
      </c>
      <c r="K630" t="s">
        <v>48</v>
      </c>
      <c r="L630" s="3">
        <v>79700035</v>
      </c>
      <c r="M630" s="4">
        <v>52128131</v>
      </c>
      <c r="N630" s="4">
        <v>27571904</v>
      </c>
      <c r="O630" t="s">
        <v>103</v>
      </c>
      <c r="P630" t="s">
        <v>273</v>
      </c>
      <c r="Q630" t="s">
        <v>64</v>
      </c>
      <c r="R630">
        <v>1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185</v>
      </c>
      <c r="Y630">
        <v>22</v>
      </c>
      <c r="Z630" t="s">
        <v>65</v>
      </c>
      <c r="AA630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79700035</v>
      </c>
      <c r="AB630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52128131</v>
      </c>
      <c r="AC630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27571904</v>
      </c>
      <c r="AD630" s="5">
        <f>VALUE(FIXED((SLEP[[#This Row],[EjecutadoCLP]]/SLEP[[#This Row],[MontoCLP]]),4,TRUE))</f>
        <v>0.65410000000000001</v>
      </c>
      <c r="AE630" s="1">
        <f>IF(SLEP[[#This Row],[Termino]]=0,DATE(1992,10,11),SLEP[[#This Row],[Termino]]-SLEP[[#This Row],[Días de vigencia]])</f>
        <v>45714</v>
      </c>
      <c r="AF630" s="1">
        <f>IF(SLEP[[#This Row],[Días restantes]]&lt;1,DATE(1992,10,11),DATE(2025,8,8)+SLEP[[#This Row],[Días restantes]])</f>
        <v>45899</v>
      </c>
      <c r="AG630">
        <f ca="1">IF(SLEP[[#This Row],[Termino]]=0,0,SLEP[[#This Row],[Termino]]-TODAY())</f>
        <v>-60</v>
      </c>
      <c r="AH630" s="7" t="str">
        <f ca="1">IF(SLEP[[#This Row],[Dias]]&gt;0,"Vigente","Vencido")</f>
        <v>Vencido</v>
      </c>
      <c r="AI630" t="str">
        <f>_xlfn.XLOOKUP(SLEP[[#This Row],[Source.Name]],Tabla3[Nombre archivo],Tabla3[BASESLEP],"N/A",0,1)</f>
        <v>Chinchorro</v>
      </c>
      <c r="AJ630" t="s">
        <v>3274</v>
      </c>
    </row>
    <row r="631" spans="1:36" x14ac:dyDescent="0.3">
      <c r="A631" t="s">
        <v>2800</v>
      </c>
      <c r="B631" t="s">
        <v>2933</v>
      </c>
      <c r="C631" t="s">
        <v>2934</v>
      </c>
      <c r="D631" t="s">
        <v>2935</v>
      </c>
      <c r="E631" t="s">
        <v>2936</v>
      </c>
      <c r="F631" t="s">
        <v>2937</v>
      </c>
      <c r="G631" t="s">
        <v>44</v>
      </c>
      <c r="H631" t="s">
        <v>45</v>
      </c>
      <c r="I631" t="s">
        <v>60</v>
      </c>
      <c r="J631" t="s">
        <v>2804</v>
      </c>
      <c r="K631" t="s">
        <v>48</v>
      </c>
      <c r="L631" s="3">
        <v>366036042</v>
      </c>
      <c r="M631" s="4">
        <v>0</v>
      </c>
      <c r="N631" s="4">
        <v>366036042</v>
      </c>
      <c r="O631" t="s">
        <v>103</v>
      </c>
      <c r="P631" t="s">
        <v>272</v>
      </c>
      <c r="Q631" t="s">
        <v>51</v>
      </c>
      <c r="R631">
        <v>1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60</v>
      </c>
      <c r="Y631">
        <v>-4</v>
      </c>
      <c r="Z631" t="s">
        <v>52</v>
      </c>
      <c r="AA631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366036042</v>
      </c>
      <c r="AB631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0</v>
      </c>
      <c r="AC631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366036042</v>
      </c>
      <c r="AD631" s="5">
        <f>VALUE(FIXED((SLEP[[#This Row],[EjecutadoCLP]]/SLEP[[#This Row],[MontoCLP]]),4,TRUE))</f>
        <v>0</v>
      </c>
      <c r="AE631" s="1">
        <f>IF(SLEP[[#This Row],[Termino]]=0,DATE(1992,10,11),SLEP[[#This Row],[Termino]]-SLEP[[#This Row],[Días de vigencia]])</f>
        <v>33828</v>
      </c>
      <c r="AF631" s="1">
        <f>IF(SLEP[[#This Row],[Días restantes]]&lt;1,DATE(1992,10,11),DATE(2025,8,8)+SLEP[[#This Row],[Días restantes]])</f>
        <v>33888</v>
      </c>
      <c r="AG631">
        <f ca="1">IF(SLEP[[#This Row],[Termino]]=0,0,SLEP[[#This Row],[Termino]]-TODAY())</f>
        <v>-12071</v>
      </c>
      <c r="AH631" s="7" t="str">
        <f ca="1">IF(SLEP[[#This Row],[Dias]]&gt;0,"Vigente","Vencido")</f>
        <v>Vencido</v>
      </c>
      <c r="AI631" t="str">
        <f>_xlfn.XLOOKUP(SLEP[[#This Row],[Source.Name]],Tabla3[Nombre archivo],Tabla3[BASESLEP],"N/A",0,1)</f>
        <v>Chinchorro</v>
      </c>
      <c r="AJ631" t="s">
        <v>3280</v>
      </c>
    </row>
    <row r="632" spans="1:36" x14ac:dyDescent="0.3">
      <c r="A632" t="s">
        <v>2800</v>
      </c>
      <c r="B632" t="s">
        <v>2939</v>
      </c>
      <c r="C632" t="s">
        <v>2920</v>
      </c>
      <c r="D632" t="s">
        <v>2921</v>
      </c>
      <c r="E632" t="s">
        <v>2910</v>
      </c>
      <c r="F632" t="s">
        <v>2911</v>
      </c>
      <c r="G632" t="s">
        <v>44</v>
      </c>
      <c r="H632" t="s">
        <v>45</v>
      </c>
      <c r="I632" t="s">
        <v>60</v>
      </c>
      <c r="J632" t="s">
        <v>2804</v>
      </c>
      <c r="K632" t="s">
        <v>48</v>
      </c>
      <c r="L632" s="3">
        <v>146298185</v>
      </c>
      <c r="M632" s="4">
        <v>51118580</v>
      </c>
      <c r="N632" s="4">
        <v>95179605</v>
      </c>
      <c r="O632" t="s">
        <v>256</v>
      </c>
      <c r="P632" t="s">
        <v>63</v>
      </c>
      <c r="Q632" t="s">
        <v>64</v>
      </c>
      <c r="R632">
        <v>1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185</v>
      </c>
      <c r="Y632">
        <v>19</v>
      </c>
      <c r="Z632" t="s">
        <v>65</v>
      </c>
      <c r="AA632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146298185</v>
      </c>
      <c r="AB632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51118580</v>
      </c>
      <c r="AC632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95179605</v>
      </c>
      <c r="AD632" s="5">
        <f>VALUE(FIXED((SLEP[[#This Row],[EjecutadoCLP]]/SLEP[[#This Row],[MontoCLP]]),4,TRUE))</f>
        <v>0.34939999999999999</v>
      </c>
      <c r="AE632" s="1">
        <f>IF(SLEP[[#This Row],[Termino]]=0,DATE(1992,10,11),SLEP[[#This Row],[Termino]]-SLEP[[#This Row],[Días de vigencia]])</f>
        <v>45711</v>
      </c>
      <c r="AF632" s="1">
        <f>IF(SLEP[[#This Row],[Días restantes]]&lt;1,DATE(1992,10,11),DATE(2025,8,8)+SLEP[[#This Row],[Días restantes]])</f>
        <v>45896</v>
      </c>
      <c r="AG632">
        <f ca="1">IF(SLEP[[#This Row],[Termino]]=0,0,SLEP[[#This Row],[Termino]]-TODAY())</f>
        <v>-63</v>
      </c>
      <c r="AH632" s="7" t="str">
        <f ca="1">IF(SLEP[[#This Row],[Dias]]&gt;0,"Vigente","Vencido")</f>
        <v>Vencido</v>
      </c>
      <c r="AI632" t="str">
        <f>_xlfn.XLOOKUP(SLEP[[#This Row],[Source.Name]],Tabla3[Nombre archivo],Tabla3[BASESLEP],"N/A",0,1)</f>
        <v>Chinchorro</v>
      </c>
      <c r="AJ632" t="s">
        <v>3284</v>
      </c>
    </row>
    <row r="633" spans="1:36" x14ac:dyDescent="0.3">
      <c r="A633" t="s">
        <v>2800</v>
      </c>
      <c r="B633" t="s">
        <v>2952</v>
      </c>
      <c r="C633" t="s">
        <v>2953</v>
      </c>
      <c r="D633" t="s">
        <v>2954</v>
      </c>
      <c r="E633" t="s">
        <v>2955</v>
      </c>
      <c r="F633" t="s">
        <v>2956</v>
      </c>
      <c r="G633" t="s">
        <v>44</v>
      </c>
      <c r="H633" t="s">
        <v>45</v>
      </c>
      <c r="I633" t="s">
        <v>222</v>
      </c>
      <c r="J633" t="s">
        <v>2804</v>
      </c>
      <c r="K633" t="s">
        <v>48</v>
      </c>
      <c r="L633" s="3">
        <v>2975000</v>
      </c>
      <c r="M633" s="4">
        <v>2082500</v>
      </c>
      <c r="N633" s="4">
        <v>892500</v>
      </c>
      <c r="O633" t="s">
        <v>256</v>
      </c>
      <c r="P633" t="s">
        <v>1459</v>
      </c>
      <c r="Q633" t="s">
        <v>64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300</v>
      </c>
      <c r="Y633">
        <v>59</v>
      </c>
      <c r="Z633" t="s">
        <v>65</v>
      </c>
      <c r="AA633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2975000</v>
      </c>
      <c r="AB633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2082500</v>
      </c>
      <c r="AC633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892500</v>
      </c>
      <c r="AD633" s="5">
        <f>VALUE(FIXED((SLEP[[#This Row],[EjecutadoCLP]]/SLEP[[#This Row],[MontoCLP]]),4,TRUE))</f>
        <v>0.7</v>
      </c>
      <c r="AE633" s="1">
        <f>IF(SLEP[[#This Row],[Termino]]=0,DATE(1992,10,11),SLEP[[#This Row],[Termino]]-SLEP[[#This Row],[Días de vigencia]])</f>
        <v>45636</v>
      </c>
      <c r="AF633" s="1">
        <f>IF(SLEP[[#This Row],[Días restantes]]&lt;1,DATE(1992,10,11),DATE(2025,8,8)+SLEP[[#This Row],[Días restantes]])</f>
        <v>45936</v>
      </c>
      <c r="AG633">
        <f ca="1">IF(SLEP[[#This Row],[Termino]]=0,0,SLEP[[#This Row],[Termino]]-TODAY())</f>
        <v>-23</v>
      </c>
      <c r="AH633" s="7" t="str">
        <f ca="1">IF(SLEP[[#This Row],[Dias]]&gt;0,"Vigente","Vencido")</f>
        <v>Vencido</v>
      </c>
      <c r="AI633" t="str">
        <f>_xlfn.XLOOKUP(SLEP[[#This Row],[Source.Name]],Tabla3[Nombre archivo],Tabla3[BASESLEP],"N/A",0,1)</f>
        <v>Chinchorro</v>
      </c>
      <c r="AJ633" t="s">
        <v>3288</v>
      </c>
    </row>
    <row r="634" spans="1:36" x14ac:dyDescent="0.3">
      <c r="A634" t="s">
        <v>2800</v>
      </c>
      <c r="B634" t="s">
        <v>2941</v>
      </c>
      <c r="C634" t="s">
        <v>2942</v>
      </c>
      <c r="D634" t="s">
        <v>2943</v>
      </c>
      <c r="E634" t="s">
        <v>2944</v>
      </c>
      <c r="F634" t="s">
        <v>2945</v>
      </c>
      <c r="G634" t="s">
        <v>44</v>
      </c>
      <c r="H634" t="s">
        <v>45</v>
      </c>
      <c r="I634" t="s">
        <v>60</v>
      </c>
      <c r="J634" t="s">
        <v>2804</v>
      </c>
      <c r="K634" t="s">
        <v>48</v>
      </c>
      <c r="L634" s="3">
        <v>60029550</v>
      </c>
      <c r="M634" s="4">
        <v>19213478</v>
      </c>
      <c r="N634" s="4">
        <v>40816072</v>
      </c>
      <c r="O634" t="s">
        <v>256</v>
      </c>
      <c r="P634" t="s">
        <v>2946</v>
      </c>
      <c r="Q634" t="s">
        <v>64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365</v>
      </c>
      <c r="Y634">
        <v>124</v>
      </c>
      <c r="Z634" t="s">
        <v>65</v>
      </c>
      <c r="AA634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60029550</v>
      </c>
      <c r="AB634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19213478</v>
      </c>
      <c r="AC634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40816072</v>
      </c>
      <c r="AD634" s="5">
        <f>VALUE(FIXED((SLEP[[#This Row],[EjecutadoCLP]]/SLEP[[#This Row],[MontoCLP]]),4,TRUE))</f>
        <v>0.3201</v>
      </c>
      <c r="AE634" s="1">
        <f>IF(SLEP[[#This Row],[Termino]]=0,DATE(1992,10,11),SLEP[[#This Row],[Termino]]-SLEP[[#This Row],[Días de vigencia]])</f>
        <v>45636</v>
      </c>
      <c r="AF634" s="1">
        <f>IF(SLEP[[#This Row],[Días restantes]]&lt;1,DATE(1992,10,11),DATE(2025,8,8)+SLEP[[#This Row],[Días restantes]])</f>
        <v>46001</v>
      </c>
      <c r="AG634">
        <f ca="1">IF(SLEP[[#This Row],[Termino]]=0,0,SLEP[[#This Row],[Termino]]-TODAY())</f>
        <v>42</v>
      </c>
      <c r="AH634" s="7" t="str">
        <f ca="1">IF(SLEP[[#This Row],[Dias]]&gt;0,"Vigente","Vencido")</f>
        <v>Vigente</v>
      </c>
      <c r="AI634" t="str">
        <f>_xlfn.XLOOKUP(SLEP[[#This Row],[Source.Name]],Tabla3[Nombre archivo],Tabla3[BASESLEP],"N/A",0,1)</f>
        <v>Chinchorro</v>
      </c>
      <c r="AJ634" t="s">
        <v>3290</v>
      </c>
    </row>
    <row r="635" spans="1:36" x14ac:dyDescent="0.3">
      <c r="A635" t="s">
        <v>2800</v>
      </c>
      <c r="B635" t="s">
        <v>2948</v>
      </c>
      <c r="C635" t="s">
        <v>2949</v>
      </c>
      <c r="D635" t="s">
        <v>2950</v>
      </c>
      <c r="E635" t="s">
        <v>2848</v>
      </c>
      <c r="F635" t="s">
        <v>2849</v>
      </c>
      <c r="G635" t="s">
        <v>44</v>
      </c>
      <c r="H635" t="s">
        <v>45</v>
      </c>
      <c r="I635" t="s">
        <v>60</v>
      </c>
      <c r="J635" t="s">
        <v>2804</v>
      </c>
      <c r="K635" t="s">
        <v>48</v>
      </c>
      <c r="L635" s="3">
        <v>59660000</v>
      </c>
      <c r="M635" s="4">
        <v>19760000</v>
      </c>
      <c r="N635" s="4">
        <v>39900000</v>
      </c>
      <c r="O635" t="s">
        <v>256</v>
      </c>
      <c r="P635" t="s">
        <v>98</v>
      </c>
      <c r="Q635" t="s">
        <v>64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467</v>
      </c>
      <c r="Y635">
        <v>300</v>
      </c>
      <c r="Z635" t="s">
        <v>65</v>
      </c>
      <c r="AA635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59660000</v>
      </c>
      <c r="AB635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19760000</v>
      </c>
      <c r="AC635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39900000</v>
      </c>
      <c r="AD635" s="5">
        <f>VALUE(FIXED((SLEP[[#This Row],[EjecutadoCLP]]/SLEP[[#This Row],[MontoCLP]]),4,TRUE))</f>
        <v>0.33119999999999999</v>
      </c>
      <c r="AE635" s="1">
        <f>IF(SLEP[[#This Row],[Termino]]=0,DATE(1992,10,11),SLEP[[#This Row],[Termino]]-SLEP[[#This Row],[Días de vigencia]])</f>
        <v>45710</v>
      </c>
      <c r="AF635" s="1">
        <f>IF(SLEP[[#This Row],[Días restantes]]&lt;1,DATE(1992,10,11),DATE(2025,8,8)+SLEP[[#This Row],[Días restantes]])</f>
        <v>46177</v>
      </c>
      <c r="AG635">
        <f ca="1">IF(SLEP[[#This Row],[Termino]]=0,0,SLEP[[#This Row],[Termino]]-TODAY())</f>
        <v>218</v>
      </c>
      <c r="AH635" s="7" t="str">
        <f ca="1">IF(SLEP[[#This Row],[Dias]]&gt;0,"Vigente","Vencido")</f>
        <v>Vigente</v>
      </c>
      <c r="AI635" t="str">
        <f>_xlfn.XLOOKUP(SLEP[[#This Row],[Source.Name]],Tabla3[Nombre archivo],Tabla3[BASESLEP],"N/A",0,1)</f>
        <v>Chinchorro</v>
      </c>
      <c r="AJ635" t="s">
        <v>3292</v>
      </c>
    </row>
    <row r="636" spans="1:36" x14ac:dyDescent="0.3">
      <c r="A636" t="s">
        <v>2800</v>
      </c>
      <c r="B636" t="s">
        <v>2958</v>
      </c>
      <c r="C636" t="s">
        <v>2914</v>
      </c>
      <c r="D636" t="s">
        <v>2915</v>
      </c>
      <c r="E636" t="s">
        <v>2959</v>
      </c>
      <c r="F636" t="s">
        <v>2960</v>
      </c>
      <c r="G636" t="s">
        <v>44</v>
      </c>
      <c r="H636" t="s">
        <v>45</v>
      </c>
      <c r="I636" t="s">
        <v>60</v>
      </c>
      <c r="J636" t="s">
        <v>2804</v>
      </c>
      <c r="K636" t="s">
        <v>48</v>
      </c>
      <c r="L636" s="3">
        <v>18500000</v>
      </c>
      <c r="M636" s="4">
        <v>11757200</v>
      </c>
      <c r="N636" s="4">
        <v>6742800</v>
      </c>
      <c r="O636" t="s">
        <v>456</v>
      </c>
      <c r="P636" t="s">
        <v>231</v>
      </c>
      <c r="Q636" t="s">
        <v>64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300</v>
      </c>
      <c r="Y636">
        <v>55</v>
      </c>
      <c r="Z636" t="s">
        <v>65</v>
      </c>
      <c r="AA636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18500000</v>
      </c>
      <c r="AB636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11757200</v>
      </c>
      <c r="AC636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6742800</v>
      </c>
      <c r="AD636" s="5">
        <f>VALUE(FIXED((SLEP[[#This Row],[EjecutadoCLP]]/SLEP[[#This Row],[MontoCLP]]),4,TRUE))</f>
        <v>0.63549999999999995</v>
      </c>
      <c r="AE636" s="1">
        <f>IF(SLEP[[#This Row],[Termino]]=0,DATE(1992,10,11),SLEP[[#This Row],[Termino]]-SLEP[[#This Row],[Días de vigencia]])</f>
        <v>45632</v>
      </c>
      <c r="AF636" s="1">
        <f>IF(SLEP[[#This Row],[Días restantes]]&lt;1,DATE(1992,10,11),DATE(2025,8,8)+SLEP[[#This Row],[Días restantes]])</f>
        <v>45932</v>
      </c>
      <c r="AG636">
        <f ca="1">IF(SLEP[[#This Row],[Termino]]=0,0,SLEP[[#This Row],[Termino]]-TODAY())</f>
        <v>-27</v>
      </c>
      <c r="AH636" s="7" t="str">
        <f ca="1">IF(SLEP[[#This Row],[Dias]]&gt;0,"Vigente","Vencido")</f>
        <v>Vencido</v>
      </c>
      <c r="AI636" t="str">
        <f>_xlfn.XLOOKUP(SLEP[[#This Row],[Source.Name]],Tabla3[Nombre archivo],Tabla3[BASESLEP],"N/A",0,1)</f>
        <v>Chinchorro</v>
      </c>
      <c r="AJ636" t="s">
        <v>3296</v>
      </c>
    </row>
    <row r="637" spans="1:36" x14ac:dyDescent="0.3">
      <c r="A637" t="s">
        <v>2800</v>
      </c>
      <c r="B637" t="s">
        <v>2962</v>
      </c>
      <c r="C637" t="s">
        <v>2963</v>
      </c>
      <c r="D637" t="s">
        <v>2964</v>
      </c>
      <c r="E637" t="s">
        <v>2965</v>
      </c>
      <c r="F637" t="s">
        <v>2966</v>
      </c>
      <c r="G637" t="s">
        <v>44</v>
      </c>
      <c r="H637" t="s">
        <v>45</v>
      </c>
      <c r="I637" t="s">
        <v>222</v>
      </c>
      <c r="J637" t="s">
        <v>2967</v>
      </c>
      <c r="K637" t="s">
        <v>48</v>
      </c>
      <c r="L637" s="3">
        <v>35070000</v>
      </c>
      <c r="M637" s="4">
        <v>11923800</v>
      </c>
      <c r="N637" s="4">
        <v>23146200</v>
      </c>
      <c r="O637" t="s">
        <v>2028</v>
      </c>
      <c r="P637" t="s">
        <v>281</v>
      </c>
      <c r="Q637" t="s">
        <v>64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630</v>
      </c>
      <c r="Y637">
        <v>374</v>
      </c>
      <c r="Z637" t="s">
        <v>65</v>
      </c>
      <c r="AA637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35070000</v>
      </c>
      <c r="AB637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11923800</v>
      </c>
      <c r="AC637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23146200</v>
      </c>
      <c r="AD637" s="5">
        <f>VALUE(FIXED((SLEP[[#This Row],[EjecutadoCLP]]/SLEP[[#This Row],[MontoCLP]]),4,TRUE))</f>
        <v>0.34</v>
      </c>
      <c r="AE637" s="1">
        <f>IF(SLEP[[#This Row],[Termino]]=0,DATE(1992,10,11),SLEP[[#This Row],[Termino]]-SLEP[[#This Row],[Días de vigencia]])</f>
        <v>45621</v>
      </c>
      <c r="AF637" s="1">
        <f>IF(SLEP[[#This Row],[Días restantes]]&lt;1,DATE(1992,10,11),DATE(2025,8,8)+SLEP[[#This Row],[Días restantes]])</f>
        <v>46251</v>
      </c>
      <c r="AG637">
        <f ca="1">IF(SLEP[[#This Row],[Termino]]=0,0,SLEP[[#This Row],[Termino]]-TODAY())</f>
        <v>292</v>
      </c>
      <c r="AH637" s="7" t="str">
        <f ca="1">IF(SLEP[[#This Row],[Dias]]&gt;0,"Vigente","Vencido")</f>
        <v>Vigente</v>
      </c>
      <c r="AI637" t="str">
        <f>_xlfn.XLOOKUP(SLEP[[#This Row],[Source.Name]],Tabla3[Nombre archivo],Tabla3[BASESLEP],"N/A",0,1)</f>
        <v>Chinchorro</v>
      </c>
      <c r="AJ637" t="s">
        <v>3300</v>
      </c>
    </row>
    <row r="638" spans="1:36" x14ac:dyDescent="0.3">
      <c r="A638" t="s">
        <v>2800</v>
      </c>
      <c r="B638" t="s">
        <v>2969</v>
      </c>
      <c r="C638" t="s">
        <v>2970</v>
      </c>
      <c r="D638" t="s">
        <v>2971</v>
      </c>
      <c r="E638" t="s">
        <v>2972</v>
      </c>
      <c r="F638" t="s">
        <v>2973</v>
      </c>
      <c r="G638" t="s">
        <v>44</v>
      </c>
      <c r="H638" t="s">
        <v>45</v>
      </c>
      <c r="I638" t="s">
        <v>60</v>
      </c>
      <c r="J638" t="s">
        <v>2967</v>
      </c>
      <c r="K638" t="s">
        <v>48</v>
      </c>
      <c r="L638" s="3">
        <v>26999910</v>
      </c>
      <c r="M638" s="4">
        <v>11699961</v>
      </c>
      <c r="N638" s="4">
        <v>15299949</v>
      </c>
      <c r="O638" t="s">
        <v>2028</v>
      </c>
      <c r="P638" t="s">
        <v>2028</v>
      </c>
      <c r="Q638" t="s">
        <v>51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150</v>
      </c>
      <c r="Y638">
        <v>-1</v>
      </c>
      <c r="Z638" t="s">
        <v>52</v>
      </c>
      <c r="AA638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26999910</v>
      </c>
      <c r="AB638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11699961</v>
      </c>
      <c r="AC638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15299949</v>
      </c>
      <c r="AD638" s="5">
        <f>VALUE(FIXED((SLEP[[#This Row],[EjecutadoCLP]]/SLEP[[#This Row],[MontoCLP]]),4,TRUE))</f>
        <v>0.43330000000000002</v>
      </c>
      <c r="AE638" s="1">
        <f>IF(SLEP[[#This Row],[Termino]]=0,DATE(1992,10,11),SLEP[[#This Row],[Termino]]-SLEP[[#This Row],[Días de vigencia]])</f>
        <v>33738</v>
      </c>
      <c r="AF638" s="1">
        <f>IF(SLEP[[#This Row],[Días restantes]]&lt;1,DATE(1992,10,11),DATE(2025,8,8)+SLEP[[#This Row],[Días restantes]])</f>
        <v>33888</v>
      </c>
      <c r="AG638">
        <f ca="1">IF(SLEP[[#This Row],[Termino]]=0,0,SLEP[[#This Row],[Termino]]-TODAY())</f>
        <v>-12071</v>
      </c>
      <c r="AH638" s="7" t="str">
        <f ca="1">IF(SLEP[[#This Row],[Dias]]&gt;0,"Vigente","Vencido")</f>
        <v>Vencido</v>
      </c>
      <c r="AI638" t="str">
        <f>_xlfn.XLOOKUP(SLEP[[#This Row],[Source.Name]],Tabla3[Nombre archivo],Tabla3[BASESLEP],"N/A",0,1)</f>
        <v>Chinchorro</v>
      </c>
      <c r="AJ638" t="s">
        <v>3307</v>
      </c>
    </row>
    <row r="639" spans="1:36" x14ac:dyDescent="0.3">
      <c r="A639" t="s">
        <v>2800</v>
      </c>
      <c r="B639" t="s">
        <v>2975</v>
      </c>
      <c r="C639" t="s">
        <v>2976</v>
      </c>
      <c r="D639" t="s">
        <v>2977</v>
      </c>
      <c r="E639" t="s">
        <v>2955</v>
      </c>
      <c r="F639" t="s">
        <v>2956</v>
      </c>
      <c r="G639" t="s">
        <v>44</v>
      </c>
      <c r="H639" t="s">
        <v>45</v>
      </c>
      <c r="I639" t="s">
        <v>222</v>
      </c>
      <c r="J639" t="s">
        <v>2978</v>
      </c>
      <c r="K639" t="s">
        <v>48</v>
      </c>
      <c r="L639" s="3">
        <v>21120000</v>
      </c>
      <c r="M639" s="4">
        <v>13334347</v>
      </c>
      <c r="N639" s="4">
        <v>7785653</v>
      </c>
      <c r="O639" t="s">
        <v>194</v>
      </c>
      <c r="P639" t="s">
        <v>1852</v>
      </c>
      <c r="Q639" t="s">
        <v>64</v>
      </c>
      <c r="R639">
        <v>1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365</v>
      </c>
      <c r="Y639">
        <v>107</v>
      </c>
      <c r="Z639" t="s">
        <v>65</v>
      </c>
      <c r="AA639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21120000</v>
      </c>
      <c r="AB639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13334347</v>
      </c>
      <c r="AC639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7785653</v>
      </c>
      <c r="AD639" s="5">
        <f>VALUE(FIXED((SLEP[[#This Row],[EjecutadoCLP]]/SLEP[[#This Row],[MontoCLP]]),4,TRUE))</f>
        <v>0.63139999999999996</v>
      </c>
      <c r="AE639" s="1">
        <f>IF(SLEP[[#This Row],[Termino]]=0,DATE(1992,10,11),SLEP[[#This Row],[Termino]]-SLEP[[#This Row],[Días de vigencia]])</f>
        <v>45619</v>
      </c>
      <c r="AF639" s="1">
        <f>IF(SLEP[[#This Row],[Días restantes]]&lt;1,DATE(1992,10,11),DATE(2025,8,8)+SLEP[[#This Row],[Días restantes]])</f>
        <v>45984</v>
      </c>
      <c r="AG639">
        <f ca="1">IF(SLEP[[#This Row],[Termino]]=0,0,SLEP[[#This Row],[Termino]]-TODAY())</f>
        <v>25</v>
      </c>
      <c r="AH639" s="7" t="str">
        <f ca="1">IF(SLEP[[#This Row],[Dias]]&gt;0,"Vigente","Vencido")</f>
        <v>Vigente</v>
      </c>
      <c r="AI639" t="str">
        <f>_xlfn.XLOOKUP(SLEP[[#This Row],[Source.Name]],Tabla3[Nombre archivo],Tabla3[BASESLEP],"N/A",0,1)</f>
        <v>Chinchorro</v>
      </c>
      <c r="AJ639" t="s">
        <v>3311</v>
      </c>
    </row>
    <row r="640" spans="1:36" x14ac:dyDescent="0.3">
      <c r="A640" t="s">
        <v>2800</v>
      </c>
      <c r="B640" t="s">
        <v>2980</v>
      </c>
      <c r="C640" t="s">
        <v>2981</v>
      </c>
      <c r="D640" t="s">
        <v>2982</v>
      </c>
      <c r="E640" t="s">
        <v>2860</v>
      </c>
      <c r="F640" t="s">
        <v>2861</v>
      </c>
      <c r="G640" t="s">
        <v>44</v>
      </c>
      <c r="H640" t="s">
        <v>45</v>
      </c>
      <c r="I640" t="s">
        <v>46</v>
      </c>
      <c r="J640" t="s">
        <v>2804</v>
      </c>
      <c r="K640" t="s">
        <v>48</v>
      </c>
      <c r="L640" s="3">
        <v>70993892</v>
      </c>
      <c r="M640" s="4">
        <v>64760469</v>
      </c>
      <c r="N640" s="4">
        <v>6233423</v>
      </c>
      <c r="O640" t="s">
        <v>872</v>
      </c>
      <c r="P640" t="s">
        <v>169</v>
      </c>
      <c r="Q640" t="s">
        <v>587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323</v>
      </c>
      <c r="Y640">
        <v>64</v>
      </c>
      <c r="Z640" t="s">
        <v>65</v>
      </c>
      <c r="AA640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70993892</v>
      </c>
      <c r="AB640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64760469</v>
      </c>
      <c r="AC640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6233423</v>
      </c>
      <c r="AD640" s="5">
        <f>VALUE(FIXED((SLEP[[#This Row],[EjecutadoCLP]]/SLEP[[#This Row],[MontoCLP]]),4,TRUE))</f>
        <v>0.91220000000000001</v>
      </c>
      <c r="AE640" s="1">
        <f>IF(SLEP[[#This Row],[Termino]]=0,DATE(1992,10,11),SLEP[[#This Row],[Termino]]-SLEP[[#This Row],[Días de vigencia]])</f>
        <v>45618</v>
      </c>
      <c r="AF640" s="1">
        <f>IF(SLEP[[#This Row],[Días restantes]]&lt;1,DATE(1992,10,11),DATE(2025,8,8)+SLEP[[#This Row],[Días restantes]])</f>
        <v>45941</v>
      </c>
      <c r="AG640">
        <f ca="1">IF(SLEP[[#This Row],[Termino]]=0,0,SLEP[[#This Row],[Termino]]-TODAY())</f>
        <v>-18</v>
      </c>
      <c r="AH640" s="7" t="str">
        <f ca="1">IF(SLEP[[#This Row],[Dias]]&gt;0,"Vigente","Vencido")</f>
        <v>Vencido</v>
      </c>
      <c r="AI640" t="str">
        <f>_xlfn.XLOOKUP(SLEP[[#This Row],[Source.Name]],Tabla3[Nombre archivo],Tabla3[BASESLEP],"N/A",0,1)</f>
        <v>Chinchorro</v>
      </c>
      <c r="AJ640" t="s">
        <v>3315</v>
      </c>
    </row>
    <row r="641" spans="1:36" x14ac:dyDescent="0.3">
      <c r="A641" t="s">
        <v>2800</v>
      </c>
      <c r="B641" t="s">
        <v>2984</v>
      </c>
      <c r="C641" t="s">
        <v>2926</v>
      </c>
      <c r="D641" t="s">
        <v>2927</v>
      </c>
      <c r="E641" t="s">
        <v>2985</v>
      </c>
      <c r="F641" t="s">
        <v>2986</v>
      </c>
      <c r="G641" t="s">
        <v>44</v>
      </c>
      <c r="H641" t="s">
        <v>45</v>
      </c>
      <c r="I641" t="s">
        <v>60</v>
      </c>
      <c r="J641" t="s">
        <v>2804</v>
      </c>
      <c r="K641" t="s">
        <v>48</v>
      </c>
      <c r="L641" s="3">
        <v>36075000</v>
      </c>
      <c r="M641" s="4">
        <v>27540000</v>
      </c>
      <c r="N641" s="4">
        <v>8535000</v>
      </c>
      <c r="O641" t="s">
        <v>103</v>
      </c>
      <c r="P641" t="s">
        <v>169</v>
      </c>
      <c r="Q641" t="s">
        <v>64</v>
      </c>
      <c r="R641">
        <v>1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224</v>
      </c>
      <c r="Y641">
        <v>40</v>
      </c>
      <c r="Z641" t="s">
        <v>65</v>
      </c>
      <c r="AA641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36075000</v>
      </c>
      <c r="AB641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27540000</v>
      </c>
      <c r="AC641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8535000</v>
      </c>
      <c r="AD641" s="5">
        <f>VALUE(FIXED((SLEP[[#This Row],[EjecutadoCLP]]/SLEP[[#This Row],[MontoCLP]]),4,TRUE))</f>
        <v>0.76339999999999997</v>
      </c>
      <c r="AE641" s="1">
        <f>IF(SLEP[[#This Row],[Termino]]=0,DATE(1992,10,11),SLEP[[#This Row],[Termino]]-SLEP[[#This Row],[Días de vigencia]])</f>
        <v>45693</v>
      </c>
      <c r="AF641" s="1">
        <f>IF(SLEP[[#This Row],[Días restantes]]&lt;1,DATE(1992,10,11),DATE(2025,8,8)+SLEP[[#This Row],[Días restantes]])</f>
        <v>45917</v>
      </c>
      <c r="AG641">
        <f ca="1">IF(SLEP[[#This Row],[Termino]]=0,0,SLEP[[#This Row],[Termino]]-TODAY())</f>
        <v>-42</v>
      </c>
      <c r="AH641" s="7" t="str">
        <f ca="1">IF(SLEP[[#This Row],[Dias]]&gt;0,"Vigente","Vencido")</f>
        <v>Vencido</v>
      </c>
      <c r="AI641" t="str">
        <f>_xlfn.XLOOKUP(SLEP[[#This Row],[Source.Name]],Tabla3[Nombre archivo],Tabla3[BASESLEP],"N/A",0,1)</f>
        <v>Chinchorro</v>
      </c>
      <c r="AJ641" t="s">
        <v>3319</v>
      </c>
    </row>
    <row r="642" spans="1:36" x14ac:dyDescent="0.3">
      <c r="A642" t="s">
        <v>2800</v>
      </c>
      <c r="B642" t="s">
        <v>2988</v>
      </c>
      <c r="C642" t="s">
        <v>2989</v>
      </c>
      <c r="D642" t="s">
        <v>2990</v>
      </c>
      <c r="E642" t="s">
        <v>2860</v>
      </c>
      <c r="F642" t="s">
        <v>2861</v>
      </c>
      <c r="G642" t="s">
        <v>44</v>
      </c>
      <c r="H642" t="s">
        <v>45</v>
      </c>
      <c r="I642" t="s">
        <v>46</v>
      </c>
      <c r="J642" t="s">
        <v>2804</v>
      </c>
      <c r="K642" t="s">
        <v>48</v>
      </c>
      <c r="L642" s="3">
        <v>81535023</v>
      </c>
      <c r="M642" s="4">
        <v>62615603</v>
      </c>
      <c r="N642" s="4">
        <v>18919420</v>
      </c>
      <c r="O642" t="s">
        <v>272</v>
      </c>
      <c r="P642" t="s">
        <v>486</v>
      </c>
      <c r="Q642" t="s">
        <v>587</v>
      </c>
      <c r="R642">
        <v>2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365</v>
      </c>
      <c r="Y642">
        <v>99</v>
      </c>
      <c r="Z642" t="s">
        <v>65</v>
      </c>
      <c r="AA642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81535023</v>
      </c>
      <c r="AB642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62615603</v>
      </c>
      <c r="AC642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18919420</v>
      </c>
      <c r="AD642" s="5">
        <f>VALUE(FIXED((SLEP[[#This Row],[EjecutadoCLP]]/SLEP[[#This Row],[MontoCLP]]),4,TRUE))</f>
        <v>0.76800000000000002</v>
      </c>
      <c r="AE642" s="1">
        <f>IF(SLEP[[#This Row],[Termino]]=0,DATE(1992,10,11),SLEP[[#This Row],[Termino]]-SLEP[[#This Row],[Días de vigencia]])</f>
        <v>45611</v>
      </c>
      <c r="AF642" s="1">
        <f>IF(SLEP[[#This Row],[Días restantes]]&lt;1,DATE(1992,10,11),DATE(2025,8,8)+SLEP[[#This Row],[Días restantes]])</f>
        <v>45976</v>
      </c>
      <c r="AG642">
        <f ca="1">IF(SLEP[[#This Row],[Termino]]=0,0,SLEP[[#This Row],[Termino]]-TODAY())</f>
        <v>17</v>
      </c>
      <c r="AH642" s="7" t="str">
        <f ca="1">IF(SLEP[[#This Row],[Dias]]&gt;0,"Vigente","Vencido")</f>
        <v>Vigente</v>
      </c>
      <c r="AI642" t="str">
        <f>_xlfn.XLOOKUP(SLEP[[#This Row],[Source.Name]],Tabla3[Nombre archivo],Tabla3[BASESLEP],"N/A",0,1)</f>
        <v>Chinchorro</v>
      </c>
      <c r="AJ642" t="s">
        <v>3325</v>
      </c>
    </row>
    <row r="643" spans="1:36" x14ac:dyDescent="0.3">
      <c r="A643" t="s">
        <v>2800</v>
      </c>
      <c r="B643" t="s">
        <v>2992</v>
      </c>
      <c r="C643" t="s">
        <v>2993</v>
      </c>
      <c r="D643" t="s">
        <v>2994</v>
      </c>
      <c r="E643" t="s">
        <v>2995</v>
      </c>
      <c r="F643" t="s">
        <v>2996</v>
      </c>
      <c r="G643" t="s">
        <v>44</v>
      </c>
      <c r="H643" t="s">
        <v>45</v>
      </c>
      <c r="I643" t="s">
        <v>207</v>
      </c>
      <c r="J643" t="s">
        <v>2804</v>
      </c>
      <c r="K643" t="s">
        <v>48</v>
      </c>
      <c r="L643" s="3">
        <v>65967000</v>
      </c>
      <c r="M643" s="4">
        <v>40845239</v>
      </c>
      <c r="N643" s="4">
        <v>25121761</v>
      </c>
      <c r="O643" t="s">
        <v>223</v>
      </c>
      <c r="P643" t="s">
        <v>2997</v>
      </c>
      <c r="Q643" t="s">
        <v>64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730</v>
      </c>
      <c r="Y643">
        <v>463</v>
      </c>
      <c r="Z643" t="s">
        <v>65</v>
      </c>
      <c r="AA643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65967000</v>
      </c>
      <c r="AB643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40845239</v>
      </c>
      <c r="AC643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25121761</v>
      </c>
      <c r="AD643" s="5">
        <f>VALUE(FIXED((SLEP[[#This Row],[EjecutadoCLP]]/SLEP[[#This Row],[MontoCLP]]),4,TRUE))</f>
        <v>0.61919999999999997</v>
      </c>
      <c r="AE643" s="1">
        <f>IF(SLEP[[#This Row],[Termino]]=0,DATE(1992,10,11),SLEP[[#This Row],[Termino]]-SLEP[[#This Row],[Días de vigencia]])</f>
        <v>45610</v>
      </c>
      <c r="AF643" s="1">
        <f>IF(SLEP[[#This Row],[Días restantes]]&lt;1,DATE(1992,10,11),DATE(2025,8,8)+SLEP[[#This Row],[Días restantes]])</f>
        <v>46340</v>
      </c>
      <c r="AG643">
        <f ca="1">IF(SLEP[[#This Row],[Termino]]=0,0,SLEP[[#This Row],[Termino]]-TODAY())</f>
        <v>381</v>
      </c>
      <c r="AH643" s="7" t="str">
        <f ca="1">IF(SLEP[[#This Row],[Dias]]&gt;0,"Vigente","Vencido")</f>
        <v>Vigente</v>
      </c>
      <c r="AI643" t="str">
        <f>_xlfn.XLOOKUP(SLEP[[#This Row],[Source.Name]],Tabla3[Nombre archivo],Tabla3[BASESLEP],"N/A",0,1)</f>
        <v>Chinchorro</v>
      </c>
      <c r="AJ643" t="s">
        <v>3329</v>
      </c>
    </row>
    <row r="644" spans="1:36" x14ac:dyDescent="0.3">
      <c r="A644" t="s">
        <v>2800</v>
      </c>
      <c r="B644" t="s">
        <v>2999</v>
      </c>
      <c r="C644" t="s">
        <v>3000</v>
      </c>
      <c r="D644" t="s">
        <v>3001</v>
      </c>
      <c r="E644" t="s">
        <v>3002</v>
      </c>
      <c r="F644" t="s">
        <v>3003</v>
      </c>
      <c r="G644" t="s">
        <v>44</v>
      </c>
      <c r="H644" t="s">
        <v>45</v>
      </c>
      <c r="I644" t="s">
        <v>60</v>
      </c>
      <c r="J644" t="s">
        <v>2804</v>
      </c>
      <c r="K644" t="s">
        <v>48</v>
      </c>
      <c r="L644" s="3">
        <v>67429000</v>
      </c>
      <c r="M644" s="4">
        <v>19581868</v>
      </c>
      <c r="N644" s="4">
        <v>47847132</v>
      </c>
      <c r="O644" t="s">
        <v>49</v>
      </c>
      <c r="P644" t="s">
        <v>310</v>
      </c>
      <c r="Q644" t="s">
        <v>64</v>
      </c>
      <c r="R644">
        <v>1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730</v>
      </c>
      <c r="Y644">
        <v>438</v>
      </c>
      <c r="Z644" t="s">
        <v>65</v>
      </c>
      <c r="AA644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67429000</v>
      </c>
      <c r="AB644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19581868</v>
      </c>
      <c r="AC644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47847132</v>
      </c>
      <c r="AD644" s="5">
        <f>VALUE(FIXED((SLEP[[#This Row],[EjecutadoCLP]]/SLEP[[#This Row],[MontoCLP]]),4,TRUE))</f>
        <v>0.29039999999999999</v>
      </c>
      <c r="AE644" s="1">
        <f>IF(SLEP[[#This Row],[Termino]]=0,DATE(1992,10,11),SLEP[[#This Row],[Termino]]-SLEP[[#This Row],[Días de vigencia]])</f>
        <v>45585</v>
      </c>
      <c r="AF644" s="1">
        <f>IF(SLEP[[#This Row],[Días restantes]]&lt;1,DATE(1992,10,11),DATE(2025,8,8)+SLEP[[#This Row],[Días restantes]])</f>
        <v>46315</v>
      </c>
      <c r="AG644">
        <f ca="1">IF(SLEP[[#This Row],[Termino]]=0,0,SLEP[[#This Row],[Termino]]-TODAY())</f>
        <v>356</v>
      </c>
      <c r="AH644" s="7" t="str">
        <f ca="1">IF(SLEP[[#This Row],[Dias]]&gt;0,"Vigente","Vencido")</f>
        <v>Vigente</v>
      </c>
      <c r="AI644" t="str">
        <f>_xlfn.XLOOKUP(SLEP[[#This Row],[Source.Name]],Tabla3[Nombre archivo],Tabla3[BASESLEP],"N/A",0,1)</f>
        <v>Chinchorro</v>
      </c>
      <c r="AJ644" t="s">
        <v>3331</v>
      </c>
    </row>
    <row r="645" spans="1:36" x14ac:dyDescent="0.3">
      <c r="A645" t="s">
        <v>2800</v>
      </c>
      <c r="B645" t="s">
        <v>3005</v>
      </c>
      <c r="C645" t="s">
        <v>3006</v>
      </c>
      <c r="D645" t="s">
        <v>3007</v>
      </c>
      <c r="E645" t="s">
        <v>3008</v>
      </c>
      <c r="F645" t="s">
        <v>3009</v>
      </c>
      <c r="G645" t="s">
        <v>44</v>
      </c>
      <c r="H645" t="s">
        <v>45</v>
      </c>
      <c r="I645" t="s">
        <v>89</v>
      </c>
      <c r="J645" t="s">
        <v>2804</v>
      </c>
      <c r="K645" t="s">
        <v>48</v>
      </c>
      <c r="L645" s="3">
        <v>3120000</v>
      </c>
      <c r="M645" s="4">
        <v>0</v>
      </c>
      <c r="N645" s="4">
        <v>3120000</v>
      </c>
      <c r="O645" t="s">
        <v>478</v>
      </c>
      <c r="P645" t="s">
        <v>646</v>
      </c>
      <c r="Q645" t="s">
        <v>51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34</v>
      </c>
      <c r="Y645">
        <v>-1</v>
      </c>
      <c r="Z645" t="s">
        <v>52</v>
      </c>
      <c r="AA645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3120000</v>
      </c>
      <c r="AB645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0</v>
      </c>
      <c r="AC645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3120000</v>
      </c>
      <c r="AD645" s="5">
        <f>VALUE(FIXED((SLEP[[#This Row],[EjecutadoCLP]]/SLEP[[#This Row],[MontoCLP]]),4,TRUE))</f>
        <v>0</v>
      </c>
      <c r="AE645" s="1">
        <f>IF(SLEP[[#This Row],[Termino]]=0,DATE(1992,10,11),SLEP[[#This Row],[Termino]]-SLEP[[#This Row],[Días de vigencia]])</f>
        <v>33854</v>
      </c>
      <c r="AF645" s="1">
        <f>IF(SLEP[[#This Row],[Días restantes]]&lt;1,DATE(1992,10,11),DATE(2025,8,8)+SLEP[[#This Row],[Días restantes]])</f>
        <v>33888</v>
      </c>
      <c r="AG645">
        <f ca="1">IF(SLEP[[#This Row],[Termino]]=0,0,SLEP[[#This Row],[Termino]]-TODAY())</f>
        <v>-12071</v>
      </c>
      <c r="AH645" s="7" t="str">
        <f ca="1">IF(SLEP[[#This Row],[Dias]]&gt;0,"Vigente","Vencido")</f>
        <v>Vencido</v>
      </c>
      <c r="AI645" t="str">
        <f>_xlfn.XLOOKUP(SLEP[[#This Row],[Source.Name]],Tabla3[Nombre archivo],Tabla3[BASESLEP],"N/A",0,1)</f>
        <v>Chinchorro</v>
      </c>
      <c r="AJ645" t="s">
        <v>3335</v>
      </c>
    </row>
    <row r="646" spans="1:36" x14ac:dyDescent="0.3">
      <c r="A646" t="s">
        <v>2800</v>
      </c>
      <c r="B646" t="s">
        <v>3011</v>
      </c>
      <c r="C646" t="s">
        <v>3012</v>
      </c>
      <c r="D646" t="s">
        <v>3013</v>
      </c>
      <c r="E646" t="s">
        <v>3014</v>
      </c>
      <c r="F646" t="s">
        <v>3015</v>
      </c>
      <c r="G646" t="s">
        <v>44</v>
      </c>
      <c r="H646" t="s">
        <v>45</v>
      </c>
      <c r="I646" t="s">
        <v>188</v>
      </c>
      <c r="J646" t="s">
        <v>2967</v>
      </c>
      <c r="K646" t="s">
        <v>48</v>
      </c>
      <c r="L646" s="3">
        <v>1881504</v>
      </c>
      <c r="M646" s="4">
        <v>124388</v>
      </c>
      <c r="N646" s="4">
        <v>1757116</v>
      </c>
      <c r="O646" t="s">
        <v>1056</v>
      </c>
      <c r="P646" t="s">
        <v>2997</v>
      </c>
      <c r="Q646" t="s">
        <v>64</v>
      </c>
      <c r="R646">
        <v>0</v>
      </c>
      <c r="S646">
        <v>0</v>
      </c>
      <c r="T646">
        <v>0</v>
      </c>
      <c r="U646">
        <v>0</v>
      </c>
      <c r="V646">
        <v>0</v>
      </c>
      <c r="W646">
        <v>0</v>
      </c>
      <c r="X646">
        <v>1080</v>
      </c>
      <c r="Y646">
        <v>613</v>
      </c>
      <c r="Z646" t="s">
        <v>65</v>
      </c>
      <c r="AA646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1881504</v>
      </c>
      <c r="AB646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124388</v>
      </c>
      <c r="AC646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1757116</v>
      </c>
      <c r="AD646" s="5">
        <f>VALUE(FIXED((SLEP[[#This Row],[EjecutadoCLP]]/SLEP[[#This Row],[MontoCLP]]),4,TRUE))</f>
        <v>6.6100000000000006E-2</v>
      </c>
      <c r="AE646" s="1">
        <f>IF(SLEP[[#This Row],[Termino]]=0,DATE(1992,10,11),SLEP[[#This Row],[Termino]]-SLEP[[#This Row],[Días de vigencia]])</f>
        <v>45410</v>
      </c>
      <c r="AF646" s="1">
        <f>IF(SLEP[[#This Row],[Días restantes]]&lt;1,DATE(1992,10,11),DATE(2025,8,8)+SLEP[[#This Row],[Días restantes]])</f>
        <v>46490</v>
      </c>
      <c r="AG646">
        <f ca="1">IF(SLEP[[#This Row],[Termino]]=0,0,SLEP[[#This Row],[Termino]]-TODAY())</f>
        <v>531</v>
      </c>
      <c r="AH646" s="7" t="str">
        <f ca="1">IF(SLEP[[#This Row],[Dias]]&gt;0,"Vigente","Vencido")</f>
        <v>Vigente</v>
      </c>
      <c r="AI646" t="str">
        <f>_xlfn.XLOOKUP(SLEP[[#This Row],[Source.Name]],Tabla3[Nombre archivo],Tabla3[BASESLEP],"N/A",0,1)</f>
        <v>Chinchorro</v>
      </c>
      <c r="AJ646" t="s">
        <v>3339</v>
      </c>
    </row>
    <row r="647" spans="1:36" x14ac:dyDescent="0.3">
      <c r="A647" t="s">
        <v>2800</v>
      </c>
      <c r="B647" t="s">
        <v>8414</v>
      </c>
      <c r="C647" t="s">
        <v>8415</v>
      </c>
      <c r="D647" t="s">
        <v>8416</v>
      </c>
      <c r="E647" t="s">
        <v>1389</v>
      </c>
      <c r="F647" t="s">
        <v>1390</v>
      </c>
      <c r="G647" t="s">
        <v>44</v>
      </c>
      <c r="H647" t="s">
        <v>45</v>
      </c>
      <c r="I647" t="s">
        <v>188</v>
      </c>
      <c r="J647" t="s">
        <v>2804</v>
      </c>
      <c r="K647" t="s">
        <v>48</v>
      </c>
      <c r="L647" s="3">
        <v>17072640</v>
      </c>
      <c r="M647" s="4">
        <v>6639360</v>
      </c>
      <c r="N647" s="4">
        <v>10433280</v>
      </c>
      <c r="O647" t="s">
        <v>566</v>
      </c>
      <c r="P647" t="s">
        <v>8244</v>
      </c>
      <c r="Q647" t="s">
        <v>64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1080</v>
      </c>
      <c r="Y647">
        <v>605</v>
      </c>
      <c r="Z647" t="s">
        <v>65</v>
      </c>
      <c r="AA647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17072640</v>
      </c>
      <c r="AB647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6639360</v>
      </c>
      <c r="AC647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10433280</v>
      </c>
      <c r="AD647" s="5">
        <f>VALUE(FIXED((SLEP[[#This Row],[EjecutadoCLP]]/SLEP[[#This Row],[MontoCLP]]),4,TRUE))</f>
        <v>0.38890000000000002</v>
      </c>
      <c r="AE647" s="1">
        <f>IF(SLEP[[#This Row],[Termino]]=0,DATE(1992,10,11),SLEP[[#This Row],[Termino]]-SLEP[[#This Row],[Días de vigencia]])</f>
        <v>45402</v>
      </c>
      <c r="AF647" s="1">
        <f>IF(SLEP[[#This Row],[Días restantes]]&lt;1,DATE(1992,10,11),DATE(2025,8,8)+SLEP[[#This Row],[Días restantes]])</f>
        <v>46482</v>
      </c>
      <c r="AG647">
        <f ca="1">IF(SLEP[[#This Row],[Termino]]=0,0,SLEP[[#This Row],[Termino]]-TODAY())</f>
        <v>523</v>
      </c>
      <c r="AH647" s="7" t="str">
        <f ca="1">IF(SLEP[[#This Row],[Dias]]&gt;0,"Vigente","Vencido")</f>
        <v>Vigente</v>
      </c>
      <c r="AI647" t="str">
        <f>_xlfn.XLOOKUP(SLEP[[#This Row],[Source.Name]],Tabla3[Nombre archivo],Tabla3[BASESLEP],"N/A",0,1)</f>
        <v>Chinchorro</v>
      </c>
      <c r="AJ647" t="s">
        <v>3345</v>
      </c>
    </row>
    <row r="648" spans="1:36" x14ac:dyDescent="0.3">
      <c r="A648" t="s">
        <v>2800</v>
      </c>
      <c r="B648" t="s">
        <v>3017</v>
      </c>
      <c r="C648" t="s">
        <v>3018</v>
      </c>
      <c r="D648" t="s">
        <v>3019</v>
      </c>
      <c r="E648" t="s">
        <v>3020</v>
      </c>
      <c r="F648" t="s">
        <v>3021</v>
      </c>
      <c r="G648" t="s">
        <v>44</v>
      </c>
      <c r="H648" t="s">
        <v>45</v>
      </c>
      <c r="I648" t="s">
        <v>254</v>
      </c>
      <c r="J648" t="s">
        <v>2967</v>
      </c>
      <c r="K648" t="s">
        <v>48</v>
      </c>
      <c r="L648" s="3">
        <v>46386000</v>
      </c>
      <c r="M648" s="4">
        <v>32199622</v>
      </c>
      <c r="N648" s="4">
        <v>14186378</v>
      </c>
      <c r="O648" t="s">
        <v>255</v>
      </c>
      <c r="P648" t="s">
        <v>246</v>
      </c>
      <c r="Q648" t="s">
        <v>51</v>
      </c>
      <c r="R648">
        <v>5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288</v>
      </c>
      <c r="Y648">
        <v>-23</v>
      </c>
      <c r="Z648" t="s">
        <v>52</v>
      </c>
      <c r="AA648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46386000</v>
      </c>
      <c r="AB648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32199622</v>
      </c>
      <c r="AC648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14186378</v>
      </c>
      <c r="AD648" s="5">
        <f>VALUE(FIXED((SLEP[[#This Row],[EjecutadoCLP]]/SLEP[[#This Row],[MontoCLP]]),4,TRUE))</f>
        <v>0.69420000000000004</v>
      </c>
      <c r="AE648" s="1">
        <f>IF(SLEP[[#This Row],[Termino]]=0,DATE(1992,10,11),SLEP[[#This Row],[Termino]]-SLEP[[#This Row],[Días de vigencia]])</f>
        <v>33600</v>
      </c>
      <c r="AF648" s="1">
        <f>IF(SLEP[[#This Row],[Días restantes]]&lt;1,DATE(1992,10,11),DATE(2025,8,8)+SLEP[[#This Row],[Días restantes]])</f>
        <v>33888</v>
      </c>
      <c r="AG648">
        <f ca="1">IF(SLEP[[#This Row],[Termino]]=0,0,SLEP[[#This Row],[Termino]]-TODAY())</f>
        <v>-12071</v>
      </c>
      <c r="AH648" s="7" t="str">
        <f ca="1">IF(SLEP[[#This Row],[Dias]]&gt;0,"Vigente","Vencido")</f>
        <v>Vencido</v>
      </c>
      <c r="AI648" t="str">
        <f>_xlfn.XLOOKUP(SLEP[[#This Row],[Source.Name]],Tabla3[Nombre archivo],Tabla3[BASESLEP],"N/A",0,1)</f>
        <v>Chinchorro</v>
      </c>
      <c r="AJ648" t="s">
        <v>3349</v>
      </c>
    </row>
    <row r="649" spans="1:36" x14ac:dyDescent="0.3">
      <c r="A649" t="s">
        <v>2800</v>
      </c>
      <c r="B649" t="s">
        <v>3023</v>
      </c>
      <c r="C649" t="s">
        <v>3024</v>
      </c>
      <c r="D649" t="s">
        <v>3025</v>
      </c>
      <c r="E649" t="s">
        <v>3002</v>
      </c>
      <c r="F649" t="s">
        <v>3003</v>
      </c>
      <c r="G649" t="s">
        <v>44</v>
      </c>
      <c r="H649" t="s">
        <v>45</v>
      </c>
      <c r="I649" t="s">
        <v>60</v>
      </c>
      <c r="J649" t="s">
        <v>2804</v>
      </c>
      <c r="K649" t="s">
        <v>48</v>
      </c>
      <c r="L649" s="3">
        <v>7768860</v>
      </c>
      <c r="M649" s="4">
        <v>9244943</v>
      </c>
      <c r="N649" s="4">
        <v>-1476083</v>
      </c>
      <c r="O649" t="s">
        <v>507</v>
      </c>
      <c r="P649" t="s">
        <v>507</v>
      </c>
      <c r="Q649" t="s">
        <v>51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275</v>
      </c>
      <c r="Y649">
        <v>-1</v>
      </c>
      <c r="Z649" t="s">
        <v>52</v>
      </c>
      <c r="AA649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7768860</v>
      </c>
      <c r="AB649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9244943</v>
      </c>
      <c r="AC649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-1476083</v>
      </c>
      <c r="AD649" s="5">
        <f>VALUE(FIXED((SLEP[[#This Row],[EjecutadoCLP]]/SLEP[[#This Row],[MontoCLP]]),4,TRUE))</f>
        <v>1.19</v>
      </c>
      <c r="AE649" s="1">
        <f>IF(SLEP[[#This Row],[Termino]]=0,DATE(1992,10,11),SLEP[[#This Row],[Termino]]-SLEP[[#This Row],[Días de vigencia]])</f>
        <v>33613</v>
      </c>
      <c r="AF649" s="1">
        <f>IF(SLEP[[#This Row],[Días restantes]]&lt;1,DATE(1992,10,11),DATE(2025,8,8)+SLEP[[#This Row],[Días restantes]])</f>
        <v>33888</v>
      </c>
      <c r="AG649">
        <f ca="1">IF(SLEP[[#This Row],[Termino]]=0,0,SLEP[[#This Row],[Termino]]-TODAY())</f>
        <v>-12071</v>
      </c>
      <c r="AH649" s="7" t="str">
        <f ca="1">IF(SLEP[[#This Row],[Dias]]&gt;0,"Vigente","Vencido")</f>
        <v>Vencido</v>
      </c>
      <c r="AI649" t="str">
        <f>_xlfn.XLOOKUP(SLEP[[#This Row],[Source.Name]],Tabla3[Nombre archivo],Tabla3[BASESLEP],"N/A",0,1)</f>
        <v>Chinchorro</v>
      </c>
      <c r="AJ649" t="s">
        <v>3355</v>
      </c>
    </row>
    <row r="650" spans="1:36" x14ac:dyDescent="0.3">
      <c r="A650" t="s">
        <v>2800</v>
      </c>
      <c r="B650" t="s">
        <v>3027</v>
      </c>
      <c r="C650" t="s">
        <v>3028</v>
      </c>
      <c r="D650" t="s">
        <v>3029</v>
      </c>
      <c r="E650" t="s">
        <v>3030</v>
      </c>
      <c r="F650" t="s">
        <v>3031</v>
      </c>
      <c r="G650" t="s">
        <v>44</v>
      </c>
      <c r="H650" t="s">
        <v>45</v>
      </c>
      <c r="I650" t="s">
        <v>222</v>
      </c>
      <c r="J650" t="s">
        <v>2804</v>
      </c>
      <c r="K650" t="s">
        <v>48</v>
      </c>
      <c r="L650" s="3">
        <v>102816000</v>
      </c>
      <c r="M650" s="4">
        <v>90202000</v>
      </c>
      <c r="N650" s="4">
        <v>12614000</v>
      </c>
      <c r="O650" t="s">
        <v>473</v>
      </c>
      <c r="P650" t="s">
        <v>1845</v>
      </c>
      <c r="Q650" t="s">
        <v>64</v>
      </c>
      <c r="R650">
        <v>1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728</v>
      </c>
      <c r="Y650">
        <v>109</v>
      </c>
      <c r="Z650" t="s">
        <v>65</v>
      </c>
      <c r="AA650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102816000</v>
      </c>
      <c r="AB650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90202000</v>
      </c>
      <c r="AC650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12614000</v>
      </c>
      <c r="AD650" s="5">
        <f>VALUE(FIXED((SLEP[[#This Row],[EjecutadoCLP]]/SLEP[[#This Row],[MontoCLP]]),4,TRUE))</f>
        <v>0.87729999999999997</v>
      </c>
      <c r="AE650" s="1">
        <f>IF(SLEP[[#This Row],[Termino]]=0,DATE(1992,10,11),SLEP[[#This Row],[Termino]]-SLEP[[#This Row],[Días de vigencia]])</f>
        <v>45258</v>
      </c>
      <c r="AF650" s="1">
        <f>IF(SLEP[[#This Row],[Días restantes]]&lt;1,DATE(1992,10,11),DATE(2025,8,8)+SLEP[[#This Row],[Días restantes]])</f>
        <v>45986</v>
      </c>
      <c r="AG650">
        <f ca="1">IF(SLEP[[#This Row],[Termino]]=0,0,SLEP[[#This Row],[Termino]]-TODAY())</f>
        <v>27</v>
      </c>
      <c r="AH650" s="7" t="str">
        <f ca="1">IF(SLEP[[#This Row],[Dias]]&gt;0,"Vigente","Vencido")</f>
        <v>Vigente</v>
      </c>
      <c r="AI650" t="str">
        <f>_xlfn.XLOOKUP(SLEP[[#This Row],[Source.Name]],Tabla3[Nombre archivo],Tabla3[BASESLEP],"N/A",0,1)</f>
        <v>Chinchorro</v>
      </c>
      <c r="AJ650" t="s">
        <v>3361</v>
      </c>
    </row>
    <row r="651" spans="1:36" x14ac:dyDescent="0.3">
      <c r="A651" t="s">
        <v>2800</v>
      </c>
      <c r="B651" t="s">
        <v>3033</v>
      </c>
      <c r="C651" t="s">
        <v>3034</v>
      </c>
      <c r="D651" t="s">
        <v>3035</v>
      </c>
      <c r="E651" t="s">
        <v>2972</v>
      </c>
      <c r="F651" t="s">
        <v>3036</v>
      </c>
      <c r="G651" t="s">
        <v>44</v>
      </c>
      <c r="H651" t="s">
        <v>45</v>
      </c>
      <c r="I651" t="s">
        <v>1655</v>
      </c>
      <c r="J651" t="s">
        <v>2967</v>
      </c>
      <c r="K651" t="s">
        <v>48</v>
      </c>
      <c r="L651" s="3">
        <v>17903550</v>
      </c>
      <c r="M651" s="4">
        <v>17903550</v>
      </c>
      <c r="N651" s="4">
        <v>0</v>
      </c>
      <c r="O651" t="s">
        <v>566</v>
      </c>
      <c r="P651" t="s">
        <v>201</v>
      </c>
      <c r="Q651" t="s">
        <v>51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366</v>
      </c>
      <c r="Y651">
        <v>-1</v>
      </c>
      <c r="Z651" t="s">
        <v>52</v>
      </c>
      <c r="AA651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17903550</v>
      </c>
      <c r="AB651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17903550</v>
      </c>
      <c r="AC651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0</v>
      </c>
      <c r="AD651" s="5">
        <f>VALUE(FIXED((SLEP[[#This Row],[EjecutadoCLP]]/SLEP[[#This Row],[MontoCLP]]),4,TRUE))</f>
        <v>1</v>
      </c>
      <c r="AE651" s="1">
        <f>IF(SLEP[[#This Row],[Termino]]=0,DATE(1992,10,11),SLEP[[#This Row],[Termino]]-SLEP[[#This Row],[Días de vigencia]])</f>
        <v>33522</v>
      </c>
      <c r="AF651" s="1">
        <f>IF(SLEP[[#This Row],[Días restantes]]&lt;1,DATE(1992,10,11),DATE(2025,8,8)+SLEP[[#This Row],[Días restantes]])</f>
        <v>33888</v>
      </c>
      <c r="AG651">
        <f ca="1">IF(SLEP[[#This Row],[Termino]]=0,0,SLEP[[#This Row],[Termino]]-TODAY())</f>
        <v>-12071</v>
      </c>
      <c r="AH651" s="7" t="str">
        <f ca="1">IF(SLEP[[#This Row],[Dias]]&gt;0,"Vigente","Vencido")</f>
        <v>Vencido</v>
      </c>
      <c r="AI651" t="str">
        <f>_xlfn.XLOOKUP(SLEP[[#This Row],[Source.Name]],Tabla3[Nombre archivo],Tabla3[BASESLEP],"N/A",0,1)</f>
        <v>Chinchorro</v>
      </c>
      <c r="AJ651" t="s">
        <v>3365</v>
      </c>
    </row>
    <row r="652" spans="1:36" x14ac:dyDescent="0.3">
      <c r="A652" t="s">
        <v>2800</v>
      </c>
      <c r="B652" t="s">
        <v>3038</v>
      </c>
      <c r="C652" t="s">
        <v>3039</v>
      </c>
      <c r="D652" t="s">
        <v>3040</v>
      </c>
      <c r="E652" t="s">
        <v>87</v>
      </c>
      <c r="F652" t="s">
        <v>88</v>
      </c>
      <c r="G652" t="s">
        <v>44</v>
      </c>
      <c r="H652" t="s">
        <v>45</v>
      </c>
      <c r="I652" t="s">
        <v>89</v>
      </c>
      <c r="J652" t="s">
        <v>2804</v>
      </c>
      <c r="K652" t="s">
        <v>48</v>
      </c>
      <c r="L652" s="3">
        <v>37096430</v>
      </c>
      <c r="M652" s="4">
        <v>37096430</v>
      </c>
      <c r="N652" s="4">
        <v>0</v>
      </c>
      <c r="O652" t="s">
        <v>485</v>
      </c>
      <c r="P652" t="s">
        <v>263</v>
      </c>
      <c r="Q652" t="s">
        <v>51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86</v>
      </c>
      <c r="Y652">
        <v>-1</v>
      </c>
      <c r="Z652" t="s">
        <v>52</v>
      </c>
      <c r="AA652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37096430</v>
      </c>
      <c r="AB652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37096430</v>
      </c>
      <c r="AC652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0</v>
      </c>
      <c r="AD652" s="5">
        <f>VALUE(FIXED((SLEP[[#This Row],[EjecutadoCLP]]/SLEP[[#This Row],[MontoCLP]]),4,TRUE))</f>
        <v>1</v>
      </c>
      <c r="AE652" s="1">
        <f>IF(SLEP[[#This Row],[Termino]]=0,DATE(1992,10,11),SLEP[[#This Row],[Termino]]-SLEP[[#This Row],[Días de vigencia]])</f>
        <v>33802</v>
      </c>
      <c r="AF652" s="1">
        <f>IF(SLEP[[#This Row],[Días restantes]]&lt;1,DATE(1992,10,11),DATE(2025,8,8)+SLEP[[#This Row],[Días restantes]])</f>
        <v>33888</v>
      </c>
      <c r="AG652">
        <f ca="1">IF(SLEP[[#This Row],[Termino]]=0,0,SLEP[[#This Row],[Termino]]-TODAY())</f>
        <v>-12071</v>
      </c>
      <c r="AH652" s="7" t="str">
        <f ca="1">IF(SLEP[[#This Row],[Dias]]&gt;0,"Vigente","Vencido")</f>
        <v>Vencido</v>
      </c>
      <c r="AI652" t="str">
        <f>_xlfn.XLOOKUP(SLEP[[#This Row],[Source.Name]],Tabla3[Nombre archivo],Tabla3[BASESLEP],"N/A",0,1)</f>
        <v>Chinchorro</v>
      </c>
      <c r="AJ652" t="s">
        <v>3369</v>
      </c>
    </row>
    <row r="653" spans="1:36" x14ac:dyDescent="0.3">
      <c r="A653" t="s">
        <v>2800</v>
      </c>
      <c r="B653" t="s">
        <v>3042</v>
      </c>
      <c r="C653" t="s">
        <v>3043</v>
      </c>
      <c r="D653" t="s">
        <v>3044</v>
      </c>
      <c r="E653" t="s">
        <v>3045</v>
      </c>
      <c r="F653" t="s">
        <v>3046</v>
      </c>
      <c r="G653" t="s">
        <v>44</v>
      </c>
      <c r="H653" t="s">
        <v>45</v>
      </c>
      <c r="I653" t="s">
        <v>46</v>
      </c>
      <c r="J653" t="s">
        <v>2804</v>
      </c>
      <c r="K653" t="s">
        <v>48</v>
      </c>
      <c r="L653" s="3">
        <v>57808655</v>
      </c>
      <c r="M653" s="4">
        <v>319904134</v>
      </c>
      <c r="N653" s="4">
        <v>-262095479</v>
      </c>
      <c r="O653" t="s">
        <v>1252</v>
      </c>
      <c r="P653" t="s">
        <v>513</v>
      </c>
      <c r="Q653" t="s">
        <v>51</v>
      </c>
      <c r="R653">
        <v>0</v>
      </c>
      <c r="S653">
        <v>0</v>
      </c>
      <c r="T653">
        <v>1</v>
      </c>
      <c r="U653">
        <v>0</v>
      </c>
      <c r="V653">
        <v>0</v>
      </c>
      <c r="W653">
        <v>0</v>
      </c>
      <c r="X653">
        <v>333</v>
      </c>
      <c r="Y653">
        <v>-1</v>
      </c>
      <c r="Z653" t="s">
        <v>52</v>
      </c>
      <c r="AA653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57808655</v>
      </c>
      <c r="AB653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319904134</v>
      </c>
      <c r="AC653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-262095479</v>
      </c>
      <c r="AD653" s="5">
        <f>VALUE(FIXED((SLEP[[#This Row],[EjecutadoCLP]]/SLEP[[#This Row],[MontoCLP]]),4,TRUE))</f>
        <v>5.5338000000000003</v>
      </c>
      <c r="AE653" s="1">
        <f>IF(SLEP[[#This Row],[Termino]]=0,DATE(1992,10,11),SLEP[[#This Row],[Termino]]-SLEP[[#This Row],[Días de vigencia]])</f>
        <v>33555</v>
      </c>
      <c r="AF653" s="1">
        <f>IF(SLEP[[#This Row],[Días restantes]]&lt;1,DATE(1992,10,11),DATE(2025,8,8)+SLEP[[#This Row],[Días restantes]])</f>
        <v>33888</v>
      </c>
      <c r="AG653">
        <f ca="1">IF(SLEP[[#This Row],[Termino]]=0,0,SLEP[[#This Row],[Termino]]-TODAY())</f>
        <v>-12071</v>
      </c>
      <c r="AH653" s="7" t="str">
        <f ca="1">IF(SLEP[[#This Row],[Dias]]&gt;0,"Vigente","Vencido")</f>
        <v>Vencido</v>
      </c>
      <c r="AI653" t="str">
        <f>_xlfn.XLOOKUP(SLEP[[#This Row],[Source.Name]],Tabla3[Nombre archivo],Tabla3[BASESLEP],"N/A",0,1)</f>
        <v>Chinchorro</v>
      </c>
      <c r="AJ653" t="s">
        <v>3373</v>
      </c>
    </row>
    <row r="654" spans="1:36" x14ac:dyDescent="0.3">
      <c r="A654" t="s">
        <v>2800</v>
      </c>
      <c r="B654" t="s">
        <v>3048</v>
      </c>
      <c r="C654" t="s">
        <v>3049</v>
      </c>
      <c r="D654" t="s">
        <v>3050</v>
      </c>
      <c r="E654" t="s">
        <v>2944</v>
      </c>
      <c r="F654" t="s">
        <v>2945</v>
      </c>
      <c r="G654" t="s">
        <v>44</v>
      </c>
      <c r="H654" t="s">
        <v>45</v>
      </c>
      <c r="I654" t="s">
        <v>60</v>
      </c>
      <c r="J654" t="s">
        <v>2804</v>
      </c>
      <c r="K654" t="s">
        <v>48</v>
      </c>
      <c r="L654" s="3">
        <v>25650000</v>
      </c>
      <c r="M654" s="4">
        <v>26989201</v>
      </c>
      <c r="N654" s="4">
        <v>-1339201</v>
      </c>
      <c r="O654" t="s">
        <v>255</v>
      </c>
      <c r="P654" t="s">
        <v>255</v>
      </c>
      <c r="Q654" t="s">
        <v>51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304</v>
      </c>
      <c r="Y654">
        <v>-1</v>
      </c>
      <c r="Z654" t="s">
        <v>52</v>
      </c>
      <c r="AA654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25650000</v>
      </c>
      <c r="AB654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26989201</v>
      </c>
      <c r="AC654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-1339201</v>
      </c>
      <c r="AD654" s="5">
        <f>VALUE(FIXED((SLEP[[#This Row],[EjecutadoCLP]]/SLEP[[#This Row],[MontoCLP]]),4,TRUE))</f>
        <v>1.0522</v>
      </c>
      <c r="AE654" s="1">
        <f>IF(SLEP[[#This Row],[Termino]]=0,DATE(1992,10,11),SLEP[[#This Row],[Termino]]-SLEP[[#This Row],[Días de vigencia]])</f>
        <v>33584</v>
      </c>
      <c r="AF654" s="1">
        <f>IF(SLEP[[#This Row],[Días restantes]]&lt;1,DATE(1992,10,11),DATE(2025,8,8)+SLEP[[#This Row],[Días restantes]])</f>
        <v>33888</v>
      </c>
      <c r="AG654">
        <f ca="1">IF(SLEP[[#This Row],[Termino]]=0,0,SLEP[[#This Row],[Termino]]-TODAY())</f>
        <v>-12071</v>
      </c>
      <c r="AH654" s="7" t="str">
        <f ca="1">IF(SLEP[[#This Row],[Dias]]&gt;0,"Vigente","Vencido")</f>
        <v>Vencido</v>
      </c>
      <c r="AI654" t="str">
        <f>_xlfn.XLOOKUP(SLEP[[#This Row],[Source.Name]],Tabla3[Nombre archivo],Tabla3[BASESLEP],"N/A",0,1)</f>
        <v>Chinchorro</v>
      </c>
      <c r="AJ654" t="s">
        <v>3377</v>
      </c>
    </row>
    <row r="655" spans="1:36" x14ac:dyDescent="0.3">
      <c r="A655" t="s">
        <v>2800</v>
      </c>
      <c r="B655" t="s">
        <v>3052</v>
      </c>
      <c r="C655" t="s">
        <v>3053</v>
      </c>
      <c r="D655" t="s">
        <v>3054</v>
      </c>
      <c r="E655" t="s">
        <v>2838</v>
      </c>
      <c r="F655" t="s">
        <v>2839</v>
      </c>
      <c r="G655" t="s">
        <v>44</v>
      </c>
      <c r="H655" t="s">
        <v>45</v>
      </c>
      <c r="I655" t="s">
        <v>46</v>
      </c>
      <c r="J655" t="s">
        <v>2967</v>
      </c>
      <c r="K655" t="s">
        <v>48</v>
      </c>
      <c r="L655" s="3">
        <v>4855200</v>
      </c>
      <c r="M655" s="4">
        <v>4605300</v>
      </c>
      <c r="N655" s="4">
        <v>249900</v>
      </c>
      <c r="O655" t="s">
        <v>552</v>
      </c>
      <c r="P655" t="s">
        <v>3055</v>
      </c>
      <c r="Q655" t="s">
        <v>64</v>
      </c>
      <c r="R655">
        <v>6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1440</v>
      </c>
      <c r="Y655">
        <v>797</v>
      </c>
      <c r="Z655" t="s">
        <v>65</v>
      </c>
      <c r="AA655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4855200</v>
      </c>
      <c r="AB655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4605300</v>
      </c>
      <c r="AC655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249900</v>
      </c>
      <c r="AD655" s="5">
        <f>VALUE(FIXED((SLEP[[#This Row],[EjecutadoCLP]]/SLEP[[#This Row],[MontoCLP]]),4,TRUE))</f>
        <v>0.94850000000000001</v>
      </c>
      <c r="AE655" s="1">
        <f>IF(SLEP[[#This Row],[Termino]]=0,DATE(1992,10,11),SLEP[[#This Row],[Termino]]-SLEP[[#This Row],[Días de vigencia]])</f>
        <v>45234</v>
      </c>
      <c r="AF655" s="1">
        <f>IF(SLEP[[#This Row],[Días restantes]]&lt;1,DATE(1992,10,11),DATE(2025,8,8)+SLEP[[#This Row],[Días restantes]])</f>
        <v>46674</v>
      </c>
      <c r="AG655">
        <f ca="1">IF(SLEP[[#This Row],[Termino]]=0,0,SLEP[[#This Row],[Termino]]-TODAY())</f>
        <v>715</v>
      </c>
      <c r="AH655" s="7" t="str">
        <f ca="1">IF(SLEP[[#This Row],[Dias]]&gt;0,"Vigente","Vencido")</f>
        <v>Vigente</v>
      </c>
      <c r="AI655" t="str">
        <f>_xlfn.XLOOKUP(SLEP[[#This Row],[Source.Name]],Tabla3[Nombre archivo],Tabla3[BASESLEP],"N/A",0,1)</f>
        <v>Chinchorro</v>
      </c>
      <c r="AJ655" t="s">
        <v>3383</v>
      </c>
    </row>
    <row r="656" spans="1:36" x14ac:dyDescent="0.3">
      <c r="A656" t="s">
        <v>2800</v>
      </c>
      <c r="B656" t="s">
        <v>3057</v>
      </c>
      <c r="C656" t="s">
        <v>3058</v>
      </c>
      <c r="D656" t="s">
        <v>3059</v>
      </c>
      <c r="E656" t="s">
        <v>1538</v>
      </c>
      <c r="F656" t="s">
        <v>1539</v>
      </c>
      <c r="G656" t="s">
        <v>44</v>
      </c>
      <c r="H656" t="s">
        <v>45</v>
      </c>
      <c r="I656" t="s">
        <v>60</v>
      </c>
      <c r="J656" t="s">
        <v>2804</v>
      </c>
      <c r="K656" t="s">
        <v>48</v>
      </c>
      <c r="L656" s="3">
        <v>56050000</v>
      </c>
      <c r="M656" s="4">
        <v>66699500</v>
      </c>
      <c r="N656" s="4">
        <v>-10649500</v>
      </c>
      <c r="O656" t="s">
        <v>1056</v>
      </c>
      <c r="P656" t="s">
        <v>246</v>
      </c>
      <c r="Q656" t="s">
        <v>51</v>
      </c>
      <c r="R656">
        <v>0</v>
      </c>
      <c r="S656">
        <v>0</v>
      </c>
      <c r="T656">
        <v>1</v>
      </c>
      <c r="U656">
        <v>0</v>
      </c>
      <c r="V656">
        <v>0</v>
      </c>
      <c r="W656">
        <v>0</v>
      </c>
      <c r="X656">
        <v>483</v>
      </c>
      <c r="Y656">
        <v>-1</v>
      </c>
      <c r="Z656" t="s">
        <v>52</v>
      </c>
      <c r="AA656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56050000</v>
      </c>
      <c r="AB656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66699500</v>
      </c>
      <c r="AC656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-10649500</v>
      </c>
      <c r="AD656" s="5">
        <f>VALUE(FIXED((SLEP[[#This Row],[EjecutadoCLP]]/SLEP[[#This Row],[MontoCLP]]),4,TRUE))</f>
        <v>1.19</v>
      </c>
      <c r="AE656" s="1">
        <f>IF(SLEP[[#This Row],[Termino]]=0,DATE(1992,10,11),SLEP[[#This Row],[Termino]]-SLEP[[#This Row],[Días de vigencia]])</f>
        <v>33405</v>
      </c>
      <c r="AF656" s="1">
        <f>IF(SLEP[[#This Row],[Días restantes]]&lt;1,DATE(1992,10,11),DATE(2025,8,8)+SLEP[[#This Row],[Días restantes]])</f>
        <v>33888</v>
      </c>
      <c r="AG656">
        <f ca="1">IF(SLEP[[#This Row],[Termino]]=0,0,SLEP[[#This Row],[Termino]]-TODAY())</f>
        <v>-12071</v>
      </c>
      <c r="AH656" s="7" t="str">
        <f ca="1">IF(SLEP[[#This Row],[Dias]]&gt;0,"Vigente","Vencido")</f>
        <v>Vencido</v>
      </c>
      <c r="AI656" t="str">
        <f>_xlfn.XLOOKUP(SLEP[[#This Row],[Source.Name]],Tabla3[Nombre archivo],Tabla3[BASESLEP],"N/A",0,1)</f>
        <v>Chinchorro</v>
      </c>
      <c r="AJ656" t="s">
        <v>3387</v>
      </c>
    </row>
    <row r="657" spans="1:36" x14ac:dyDescent="0.3">
      <c r="A657" t="s">
        <v>2800</v>
      </c>
      <c r="B657" t="s">
        <v>3061</v>
      </c>
      <c r="C657" t="s">
        <v>3062</v>
      </c>
      <c r="D657" t="s">
        <v>3063</v>
      </c>
      <c r="E657" t="s">
        <v>3064</v>
      </c>
      <c r="F657" t="s">
        <v>3065</v>
      </c>
      <c r="G657" t="s">
        <v>44</v>
      </c>
      <c r="H657" t="s">
        <v>45</v>
      </c>
      <c r="I657" t="s">
        <v>89</v>
      </c>
      <c r="J657" t="s">
        <v>2804</v>
      </c>
      <c r="K657" t="s">
        <v>48</v>
      </c>
      <c r="L657" s="3">
        <v>82567597</v>
      </c>
      <c r="M657" s="4">
        <v>98255440</v>
      </c>
      <c r="N657" s="4">
        <v>-15687843</v>
      </c>
      <c r="O657" t="s">
        <v>573</v>
      </c>
      <c r="P657" t="s">
        <v>573</v>
      </c>
      <c r="Q657" t="s">
        <v>51</v>
      </c>
      <c r="R657">
        <v>0</v>
      </c>
      <c r="S657">
        <v>0</v>
      </c>
      <c r="T657">
        <v>1</v>
      </c>
      <c r="U657">
        <v>0</v>
      </c>
      <c r="V657">
        <v>0</v>
      </c>
      <c r="W657">
        <v>0</v>
      </c>
      <c r="X657">
        <v>60</v>
      </c>
      <c r="Y657">
        <v>-1</v>
      </c>
      <c r="Z657" t="s">
        <v>52</v>
      </c>
      <c r="AA657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82567597</v>
      </c>
      <c r="AB657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98255440</v>
      </c>
      <c r="AC657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-15687843</v>
      </c>
      <c r="AD657" s="5">
        <f>VALUE(FIXED((SLEP[[#This Row],[EjecutadoCLP]]/SLEP[[#This Row],[MontoCLP]]),4,TRUE))</f>
        <v>1.19</v>
      </c>
      <c r="AE657" s="1">
        <f>IF(SLEP[[#This Row],[Termino]]=0,DATE(1992,10,11),SLEP[[#This Row],[Termino]]-SLEP[[#This Row],[Días de vigencia]])</f>
        <v>33828</v>
      </c>
      <c r="AF657" s="1">
        <f>IF(SLEP[[#This Row],[Días restantes]]&lt;1,DATE(1992,10,11),DATE(2025,8,8)+SLEP[[#This Row],[Días restantes]])</f>
        <v>33888</v>
      </c>
      <c r="AG657">
        <f ca="1">IF(SLEP[[#This Row],[Termino]]=0,0,SLEP[[#This Row],[Termino]]-TODAY())</f>
        <v>-12071</v>
      </c>
      <c r="AH657" s="7" t="str">
        <f ca="1">IF(SLEP[[#This Row],[Dias]]&gt;0,"Vigente","Vencido")</f>
        <v>Vencido</v>
      </c>
      <c r="AI657" t="str">
        <f>_xlfn.XLOOKUP(SLEP[[#This Row],[Source.Name]],Tabla3[Nombre archivo],Tabla3[BASESLEP],"N/A",0,1)</f>
        <v>Chinchorro</v>
      </c>
      <c r="AJ657" t="s">
        <v>3391</v>
      </c>
    </row>
    <row r="658" spans="1:36" x14ac:dyDescent="0.3">
      <c r="A658" t="s">
        <v>2800</v>
      </c>
      <c r="B658" t="s">
        <v>3067</v>
      </c>
      <c r="C658" t="s">
        <v>3068</v>
      </c>
      <c r="D658" t="s">
        <v>3069</v>
      </c>
      <c r="E658" t="s">
        <v>3070</v>
      </c>
      <c r="F658" t="s">
        <v>3071</v>
      </c>
      <c r="G658" t="s">
        <v>44</v>
      </c>
      <c r="H658" t="s">
        <v>45</v>
      </c>
      <c r="I658" t="s">
        <v>207</v>
      </c>
      <c r="J658" t="s">
        <v>2804</v>
      </c>
      <c r="K658" t="s">
        <v>48</v>
      </c>
      <c r="L658" s="3">
        <v>102000000</v>
      </c>
      <c r="M658" s="4">
        <v>102000000</v>
      </c>
      <c r="N658" s="4">
        <v>0</v>
      </c>
      <c r="O658" t="s">
        <v>896</v>
      </c>
      <c r="P658" t="s">
        <v>513</v>
      </c>
      <c r="Q658" t="s">
        <v>51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367</v>
      </c>
      <c r="Y658">
        <v>-1</v>
      </c>
      <c r="Z658" t="s">
        <v>52</v>
      </c>
      <c r="AA658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102000000</v>
      </c>
      <c r="AB658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102000000</v>
      </c>
      <c r="AC658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0</v>
      </c>
      <c r="AD658" s="5">
        <f>VALUE(FIXED((SLEP[[#This Row],[EjecutadoCLP]]/SLEP[[#This Row],[MontoCLP]]),4,TRUE))</f>
        <v>1</v>
      </c>
      <c r="AE658" s="1">
        <f>IF(SLEP[[#This Row],[Termino]]=0,DATE(1992,10,11),SLEP[[#This Row],[Termino]]-SLEP[[#This Row],[Días de vigencia]])</f>
        <v>33521</v>
      </c>
      <c r="AF658" s="1">
        <f>IF(SLEP[[#This Row],[Días restantes]]&lt;1,DATE(1992,10,11),DATE(2025,8,8)+SLEP[[#This Row],[Días restantes]])</f>
        <v>33888</v>
      </c>
      <c r="AG658">
        <f ca="1">IF(SLEP[[#This Row],[Termino]]=0,0,SLEP[[#This Row],[Termino]]-TODAY())</f>
        <v>-12071</v>
      </c>
      <c r="AH658" s="7" t="str">
        <f ca="1">IF(SLEP[[#This Row],[Dias]]&gt;0,"Vigente","Vencido")</f>
        <v>Vencido</v>
      </c>
      <c r="AI658" t="str">
        <f>_xlfn.XLOOKUP(SLEP[[#This Row],[Source.Name]],Tabla3[Nombre archivo],Tabla3[BASESLEP],"N/A",0,1)</f>
        <v>Chinchorro</v>
      </c>
      <c r="AJ658" t="s">
        <v>3395</v>
      </c>
    </row>
    <row r="659" spans="1:36" x14ac:dyDescent="0.3">
      <c r="A659" t="s">
        <v>2800</v>
      </c>
      <c r="B659" t="s">
        <v>3073</v>
      </c>
      <c r="C659" t="s">
        <v>3074</v>
      </c>
      <c r="D659" t="s">
        <v>3075</v>
      </c>
      <c r="E659" t="s">
        <v>3064</v>
      </c>
      <c r="F659" t="s">
        <v>3065</v>
      </c>
      <c r="G659" t="s">
        <v>44</v>
      </c>
      <c r="H659" t="s">
        <v>45</v>
      </c>
      <c r="I659" t="s">
        <v>46</v>
      </c>
      <c r="J659" t="s">
        <v>2804</v>
      </c>
      <c r="K659" t="s">
        <v>48</v>
      </c>
      <c r="L659" s="3">
        <v>82992559</v>
      </c>
      <c r="M659" s="4">
        <v>100000000</v>
      </c>
      <c r="N659" s="4">
        <v>-17007441</v>
      </c>
      <c r="O659" t="s">
        <v>804</v>
      </c>
      <c r="P659" t="s">
        <v>907</v>
      </c>
      <c r="Q659" t="s">
        <v>51</v>
      </c>
      <c r="R659">
        <v>0</v>
      </c>
      <c r="S659">
        <v>0</v>
      </c>
      <c r="T659">
        <v>0</v>
      </c>
      <c r="U659">
        <v>0</v>
      </c>
      <c r="V659">
        <v>0</v>
      </c>
      <c r="W659">
        <v>0</v>
      </c>
      <c r="X659">
        <v>10</v>
      </c>
      <c r="Y659">
        <v>-10</v>
      </c>
      <c r="Z659" t="s">
        <v>52</v>
      </c>
      <c r="AA659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82992559</v>
      </c>
      <c r="AB659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100000000</v>
      </c>
      <c r="AC659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-17007441</v>
      </c>
      <c r="AD659" s="5">
        <f>VALUE(FIXED((SLEP[[#This Row],[EjecutadoCLP]]/SLEP[[#This Row],[MontoCLP]]),4,TRUE))</f>
        <v>1.2049000000000001</v>
      </c>
      <c r="AE659" s="1">
        <f>IF(SLEP[[#This Row],[Termino]]=0,DATE(1992,10,11),SLEP[[#This Row],[Termino]]-SLEP[[#This Row],[Días de vigencia]])</f>
        <v>33878</v>
      </c>
      <c r="AF659" s="1">
        <f>IF(SLEP[[#This Row],[Días restantes]]&lt;1,DATE(1992,10,11),DATE(2025,8,8)+SLEP[[#This Row],[Días restantes]])</f>
        <v>33888</v>
      </c>
      <c r="AG659">
        <f ca="1">IF(SLEP[[#This Row],[Termino]]=0,0,SLEP[[#This Row],[Termino]]-TODAY())</f>
        <v>-12071</v>
      </c>
      <c r="AH659" s="7" t="str">
        <f ca="1">IF(SLEP[[#This Row],[Dias]]&gt;0,"Vigente","Vencido")</f>
        <v>Vencido</v>
      </c>
      <c r="AI659" t="str">
        <f>_xlfn.XLOOKUP(SLEP[[#This Row],[Source.Name]],Tabla3[Nombre archivo],Tabla3[BASESLEP],"N/A",0,1)</f>
        <v>Chinchorro</v>
      </c>
      <c r="AJ659" t="s">
        <v>3400</v>
      </c>
    </row>
    <row r="660" spans="1:36" x14ac:dyDescent="0.3">
      <c r="A660" t="s">
        <v>2800</v>
      </c>
      <c r="B660" t="s">
        <v>3077</v>
      </c>
      <c r="C660" t="s">
        <v>3078</v>
      </c>
      <c r="D660" t="s">
        <v>3079</v>
      </c>
      <c r="E660" t="s">
        <v>3008</v>
      </c>
      <c r="F660" t="s">
        <v>3009</v>
      </c>
      <c r="G660" t="s">
        <v>44</v>
      </c>
      <c r="H660" t="s">
        <v>45</v>
      </c>
      <c r="I660" t="s">
        <v>89</v>
      </c>
      <c r="J660" t="s">
        <v>2804</v>
      </c>
      <c r="K660" t="s">
        <v>48</v>
      </c>
      <c r="L660" s="3">
        <v>5593000</v>
      </c>
      <c r="M660" s="4">
        <v>5593000</v>
      </c>
      <c r="N660" s="4">
        <v>0</v>
      </c>
      <c r="O660" t="s">
        <v>799</v>
      </c>
      <c r="P660" t="s">
        <v>646</v>
      </c>
      <c r="Q660" t="s">
        <v>51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240</v>
      </c>
      <c r="Y660">
        <v>-1</v>
      </c>
      <c r="Z660" t="s">
        <v>52</v>
      </c>
      <c r="AA660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5593000</v>
      </c>
      <c r="AB660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5593000</v>
      </c>
      <c r="AC660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0</v>
      </c>
      <c r="AD660" s="5">
        <f>VALUE(FIXED((SLEP[[#This Row],[EjecutadoCLP]]/SLEP[[#This Row],[MontoCLP]]),4,TRUE))</f>
        <v>1</v>
      </c>
      <c r="AE660" s="1">
        <f>IF(SLEP[[#This Row],[Termino]]=0,DATE(1992,10,11),SLEP[[#This Row],[Termino]]-SLEP[[#This Row],[Días de vigencia]])</f>
        <v>33648</v>
      </c>
      <c r="AF660" s="1">
        <f>IF(SLEP[[#This Row],[Días restantes]]&lt;1,DATE(1992,10,11),DATE(2025,8,8)+SLEP[[#This Row],[Días restantes]])</f>
        <v>33888</v>
      </c>
      <c r="AG660">
        <f ca="1">IF(SLEP[[#This Row],[Termino]]=0,0,SLEP[[#This Row],[Termino]]-TODAY())</f>
        <v>-12071</v>
      </c>
      <c r="AH660" s="7" t="str">
        <f ca="1">IF(SLEP[[#This Row],[Dias]]&gt;0,"Vigente","Vencido")</f>
        <v>Vencido</v>
      </c>
      <c r="AI660" t="str">
        <f>_xlfn.XLOOKUP(SLEP[[#This Row],[Source.Name]],Tabla3[Nombre archivo],Tabla3[BASESLEP],"N/A",0,1)</f>
        <v>Chinchorro</v>
      </c>
      <c r="AJ660" t="s">
        <v>3404</v>
      </c>
    </row>
    <row r="661" spans="1:36" x14ac:dyDescent="0.3">
      <c r="A661" t="s">
        <v>2800</v>
      </c>
      <c r="B661" t="s">
        <v>3081</v>
      </c>
      <c r="C661" t="s">
        <v>3082</v>
      </c>
      <c r="D661" t="s">
        <v>3083</v>
      </c>
      <c r="E661" t="s">
        <v>3084</v>
      </c>
      <c r="F661" t="s">
        <v>3085</v>
      </c>
      <c r="G661" t="s">
        <v>44</v>
      </c>
      <c r="H661" t="s">
        <v>45</v>
      </c>
      <c r="I661" t="s">
        <v>60</v>
      </c>
      <c r="J661" t="s">
        <v>2804</v>
      </c>
      <c r="K661" t="s">
        <v>48</v>
      </c>
      <c r="L661" s="3">
        <v>173526326</v>
      </c>
      <c r="M661" s="4">
        <v>177768359</v>
      </c>
      <c r="N661" s="4">
        <v>-4242033</v>
      </c>
      <c r="O661" t="s">
        <v>891</v>
      </c>
      <c r="P661" t="s">
        <v>499</v>
      </c>
      <c r="Q661" t="s">
        <v>51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80</v>
      </c>
      <c r="Y661">
        <v>-1</v>
      </c>
      <c r="Z661" t="s">
        <v>52</v>
      </c>
      <c r="AA661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173526326</v>
      </c>
      <c r="AB661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177768359</v>
      </c>
      <c r="AC661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-4242033</v>
      </c>
      <c r="AD661" s="5">
        <f>VALUE(FIXED((SLEP[[#This Row],[EjecutadoCLP]]/SLEP[[#This Row],[MontoCLP]]),4,TRUE))</f>
        <v>1.0244</v>
      </c>
      <c r="AE661" s="1">
        <f>IF(SLEP[[#This Row],[Termino]]=0,DATE(1992,10,11),SLEP[[#This Row],[Termino]]-SLEP[[#This Row],[Días de vigencia]])</f>
        <v>33808</v>
      </c>
      <c r="AF661" s="1">
        <f>IF(SLEP[[#This Row],[Días restantes]]&lt;1,DATE(1992,10,11),DATE(2025,8,8)+SLEP[[#This Row],[Días restantes]])</f>
        <v>33888</v>
      </c>
      <c r="AG661">
        <f ca="1">IF(SLEP[[#This Row],[Termino]]=0,0,SLEP[[#This Row],[Termino]]-TODAY())</f>
        <v>-12071</v>
      </c>
      <c r="AH661" s="7" t="str">
        <f ca="1">IF(SLEP[[#This Row],[Dias]]&gt;0,"Vigente","Vencido")</f>
        <v>Vencido</v>
      </c>
      <c r="AI661" t="str">
        <f>_xlfn.XLOOKUP(SLEP[[#This Row],[Source.Name]],Tabla3[Nombre archivo],Tabla3[BASESLEP],"N/A",0,1)</f>
        <v>Chinchorro</v>
      </c>
      <c r="AJ661" t="s">
        <v>3408</v>
      </c>
    </row>
    <row r="662" spans="1:36" x14ac:dyDescent="0.3">
      <c r="A662" t="s">
        <v>2800</v>
      </c>
      <c r="B662" t="s">
        <v>3087</v>
      </c>
      <c r="C662" t="s">
        <v>3088</v>
      </c>
      <c r="D662" t="s">
        <v>3089</v>
      </c>
      <c r="E662" t="s">
        <v>3090</v>
      </c>
      <c r="F662" t="s">
        <v>3091</v>
      </c>
      <c r="G662" t="s">
        <v>44</v>
      </c>
      <c r="H662" t="s">
        <v>45</v>
      </c>
      <c r="I662" t="s">
        <v>46</v>
      </c>
      <c r="J662" t="s">
        <v>2804</v>
      </c>
      <c r="K662" t="s">
        <v>48</v>
      </c>
      <c r="L662" s="3">
        <v>173526326</v>
      </c>
      <c r="M662" s="4">
        <v>1748393487</v>
      </c>
      <c r="N662" s="4">
        <v>-1574867161</v>
      </c>
      <c r="O662" t="s">
        <v>891</v>
      </c>
      <c r="P662" t="s">
        <v>499</v>
      </c>
      <c r="Q662" t="s">
        <v>51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80</v>
      </c>
      <c r="Y662">
        <v>-1</v>
      </c>
      <c r="Z662" t="s">
        <v>52</v>
      </c>
      <c r="AA662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173526326</v>
      </c>
      <c r="AB662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1748393487</v>
      </c>
      <c r="AC662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-1574867161</v>
      </c>
      <c r="AD662" s="5">
        <f>VALUE(FIXED((SLEP[[#This Row],[EjecutadoCLP]]/SLEP[[#This Row],[MontoCLP]]),4,TRUE))</f>
        <v>10.075699999999999</v>
      </c>
      <c r="AE662" s="1">
        <f>IF(SLEP[[#This Row],[Termino]]=0,DATE(1992,10,11),SLEP[[#This Row],[Termino]]-SLEP[[#This Row],[Días de vigencia]])</f>
        <v>33808</v>
      </c>
      <c r="AF662" s="1">
        <f>IF(SLEP[[#This Row],[Días restantes]]&lt;1,DATE(1992,10,11),DATE(2025,8,8)+SLEP[[#This Row],[Días restantes]])</f>
        <v>33888</v>
      </c>
      <c r="AG662">
        <f ca="1">IF(SLEP[[#This Row],[Termino]]=0,0,SLEP[[#This Row],[Termino]]-TODAY())</f>
        <v>-12071</v>
      </c>
      <c r="AH662" s="7" t="str">
        <f ca="1">IF(SLEP[[#This Row],[Dias]]&gt;0,"Vigente","Vencido")</f>
        <v>Vencido</v>
      </c>
      <c r="AI662" t="str">
        <f>_xlfn.XLOOKUP(SLEP[[#This Row],[Source.Name]],Tabla3[Nombre archivo],Tabla3[BASESLEP],"N/A",0,1)</f>
        <v>Chinchorro</v>
      </c>
      <c r="AJ662" t="s">
        <v>3412</v>
      </c>
    </row>
    <row r="663" spans="1:36" x14ac:dyDescent="0.3">
      <c r="A663" t="s">
        <v>2800</v>
      </c>
      <c r="B663" t="s">
        <v>3093</v>
      </c>
      <c r="C663" t="s">
        <v>3094</v>
      </c>
      <c r="D663" t="s">
        <v>3095</v>
      </c>
      <c r="E663" t="s">
        <v>2140</v>
      </c>
      <c r="F663" t="s">
        <v>2141</v>
      </c>
      <c r="G663" t="s">
        <v>44</v>
      </c>
      <c r="H663" t="s">
        <v>178</v>
      </c>
      <c r="I663" t="s">
        <v>560</v>
      </c>
      <c r="J663" t="s">
        <v>2804</v>
      </c>
      <c r="K663" t="s">
        <v>48</v>
      </c>
      <c r="L663" s="3">
        <v>117972038</v>
      </c>
      <c r="M663" s="4">
        <v>117972038</v>
      </c>
      <c r="N663" s="4">
        <v>0</v>
      </c>
      <c r="O663" t="s">
        <v>867</v>
      </c>
      <c r="P663" t="s">
        <v>1056</v>
      </c>
      <c r="Q663" t="s">
        <v>51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90</v>
      </c>
      <c r="Y663">
        <v>-1</v>
      </c>
      <c r="Z663" t="s">
        <v>52</v>
      </c>
      <c r="AA663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117972038</v>
      </c>
      <c r="AB663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117972038</v>
      </c>
      <c r="AC663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0</v>
      </c>
      <c r="AD663" s="5">
        <f>VALUE(FIXED((SLEP[[#This Row],[EjecutadoCLP]]/SLEP[[#This Row],[MontoCLP]]),4,TRUE))</f>
        <v>1</v>
      </c>
      <c r="AE663" s="1">
        <f>IF(SLEP[[#This Row],[Termino]]=0,DATE(1992,10,11),SLEP[[#This Row],[Termino]]-SLEP[[#This Row],[Días de vigencia]])</f>
        <v>33798</v>
      </c>
      <c r="AF663" s="1">
        <f>IF(SLEP[[#This Row],[Días restantes]]&lt;1,DATE(1992,10,11),DATE(2025,8,8)+SLEP[[#This Row],[Días restantes]])</f>
        <v>33888</v>
      </c>
      <c r="AG663">
        <f ca="1">IF(SLEP[[#This Row],[Termino]]=0,0,SLEP[[#This Row],[Termino]]-TODAY())</f>
        <v>-12071</v>
      </c>
      <c r="AH663" s="7" t="str">
        <f ca="1">IF(SLEP[[#This Row],[Dias]]&gt;0,"Vigente","Vencido")</f>
        <v>Vencido</v>
      </c>
      <c r="AI663" t="str">
        <f>_xlfn.XLOOKUP(SLEP[[#This Row],[Source.Name]],Tabla3[Nombre archivo],Tabla3[BASESLEP],"N/A",0,1)</f>
        <v>Chinchorro</v>
      </c>
      <c r="AJ663" t="s">
        <v>3417</v>
      </c>
    </row>
    <row r="664" spans="1:36" x14ac:dyDescent="0.3">
      <c r="A664" t="s">
        <v>2800</v>
      </c>
      <c r="B664" t="s">
        <v>3097</v>
      </c>
      <c r="C664" t="s">
        <v>3098</v>
      </c>
      <c r="D664" t="s">
        <v>3099</v>
      </c>
      <c r="E664" t="s">
        <v>2955</v>
      </c>
      <c r="F664" t="s">
        <v>2956</v>
      </c>
      <c r="G664" t="s">
        <v>44</v>
      </c>
      <c r="H664" t="s">
        <v>45</v>
      </c>
      <c r="I664" t="s">
        <v>222</v>
      </c>
      <c r="J664" t="s">
        <v>2967</v>
      </c>
      <c r="K664" t="s">
        <v>48</v>
      </c>
      <c r="L664" s="3">
        <v>3478993</v>
      </c>
      <c r="M664" s="4">
        <v>3335000</v>
      </c>
      <c r="N664" s="4">
        <v>143993</v>
      </c>
      <c r="O664" t="s">
        <v>1514</v>
      </c>
      <c r="P664" t="s">
        <v>232</v>
      </c>
      <c r="Q664" t="s">
        <v>64</v>
      </c>
      <c r="R664">
        <v>2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1080</v>
      </c>
      <c r="Y664">
        <v>298</v>
      </c>
      <c r="Z664" t="s">
        <v>65</v>
      </c>
      <c r="AA664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3478993</v>
      </c>
      <c r="AB664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3335000</v>
      </c>
      <c r="AC664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143993</v>
      </c>
      <c r="AD664" s="5">
        <f>VALUE(FIXED((SLEP[[#This Row],[EjecutadoCLP]]/SLEP[[#This Row],[MontoCLP]]),4,TRUE))</f>
        <v>0.95860000000000001</v>
      </c>
      <c r="AE664" s="1">
        <f>IF(SLEP[[#This Row],[Termino]]=0,DATE(1992,10,11),SLEP[[#This Row],[Termino]]-SLEP[[#This Row],[Días de vigencia]])</f>
        <v>45095</v>
      </c>
      <c r="AF664" s="1">
        <f>IF(SLEP[[#This Row],[Días restantes]]&lt;1,DATE(1992,10,11),DATE(2025,8,8)+SLEP[[#This Row],[Días restantes]])</f>
        <v>46175</v>
      </c>
      <c r="AG664">
        <f ca="1">IF(SLEP[[#This Row],[Termino]]=0,0,SLEP[[#This Row],[Termino]]-TODAY())</f>
        <v>216</v>
      </c>
      <c r="AH664" s="7" t="str">
        <f ca="1">IF(SLEP[[#This Row],[Dias]]&gt;0,"Vigente","Vencido")</f>
        <v>Vigente</v>
      </c>
      <c r="AI664" t="str">
        <f>_xlfn.XLOOKUP(SLEP[[#This Row],[Source.Name]],Tabla3[Nombre archivo],Tabla3[BASESLEP],"N/A",0,1)</f>
        <v>Chinchorro</v>
      </c>
      <c r="AJ664" t="s">
        <v>3423</v>
      </c>
    </row>
    <row r="665" spans="1:36" x14ac:dyDescent="0.3">
      <c r="A665" t="s">
        <v>2800</v>
      </c>
      <c r="B665" t="s">
        <v>3101</v>
      </c>
      <c r="C665" t="s">
        <v>3102</v>
      </c>
      <c r="D665" t="s">
        <v>3103</v>
      </c>
      <c r="E665" t="s">
        <v>1389</v>
      </c>
      <c r="F665" t="s">
        <v>1390</v>
      </c>
      <c r="G665" t="s">
        <v>44</v>
      </c>
      <c r="H665" t="s">
        <v>45</v>
      </c>
      <c r="I665" t="s">
        <v>188</v>
      </c>
      <c r="J665" t="s">
        <v>2804</v>
      </c>
      <c r="K665" t="s">
        <v>48</v>
      </c>
      <c r="L665" s="3">
        <v>82819659</v>
      </c>
      <c r="M665" s="4">
        <v>59881529</v>
      </c>
      <c r="N665" s="4">
        <v>22938130</v>
      </c>
      <c r="O665" t="s">
        <v>740</v>
      </c>
      <c r="P665" t="s">
        <v>636</v>
      </c>
      <c r="Q665" t="s">
        <v>64</v>
      </c>
      <c r="R665">
        <v>1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1096</v>
      </c>
      <c r="Y665">
        <v>302</v>
      </c>
      <c r="Z665" t="s">
        <v>65</v>
      </c>
      <c r="AA665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82819659</v>
      </c>
      <c r="AB665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59881529</v>
      </c>
      <c r="AC665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22938130</v>
      </c>
      <c r="AD665" s="5">
        <f>VALUE(FIXED((SLEP[[#This Row],[EjecutadoCLP]]/SLEP[[#This Row],[MontoCLP]]),4,TRUE))</f>
        <v>0.72299999999999998</v>
      </c>
      <c r="AE665" s="1">
        <f>IF(SLEP[[#This Row],[Termino]]=0,DATE(1992,10,11),SLEP[[#This Row],[Termino]]-SLEP[[#This Row],[Días de vigencia]])</f>
        <v>45083</v>
      </c>
      <c r="AF665" s="1">
        <f>IF(SLEP[[#This Row],[Días restantes]]&lt;1,DATE(1992,10,11),DATE(2025,8,8)+SLEP[[#This Row],[Días restantes]])</f>
        <v>46179</v>
      </c>
      <c r="AG665">
        <f ca="1">IF(SLEP[[#This Row],[Termino]]=0,0,SLEP[[#This Row],[Termino]]-TODAY())</f>
        <v>220</v>
      </c>
      <c r="AH665" s="7" t="str">
        <f ca="1">IF(SLEP[[#This Row],[Dias]]&gt;0,"Vigente","Vencido")</f>
        <v>Vigente</v>
      </c>
      <c r="AI665" t="str">
        <f>_xlfn.XLOOKUP(SLEP[[#This Row],[Source.Name]],Tabla3[Nombre archivo],Tabla3[BASESLEP],"N/A",0,1)</f>
        <v>Chinchorro</v>
      </c>
      <c r="AJ665" t="s">
        <v>3427</v>
      </c>
    </row>
    <row r="666" spans="1:36" x14ac:dyDescent="0.3">
      <c r="A666" t="s">
        <v>2800</v>
      </c>
      <c r="B666" t="s">
        <v>3105</v>
      </c>
      <c r="C666" t="s">
        <v>3106</v>
      </c>
      <c r="D666" t="s">
        <v>3107</v>
      </c>
      <c r="E666" t="s">
        <v>3084</v>
      </c>
      <c r="F666" t="s">
        <v>3085</v>
      </c>
      <c r="G666" t="s">
        <v>44</v>
      </c>
      <c r="H666" t="s">
        <v>45</v>
      </c>
      <c r="I666" t="s">
        <v>1978</v>
      </c>
      <c r="J666" t="s">
        <v>2804</v>
      </c>
      <c r="K666" t="s">
        <v>48</v>
      </c>
      <c r="L666" s="3">
        <v>721378079</v>
      </c>
      <c r="M666" s="4">
        <v>956189107</v>
      </c>
      <c r="N666" s="4">
        <v>-234811028</v>
      </c>
      <c r="O666" t="s">
        <v>1946</v>
      </c>
      <c r="P666" t="s">
        <v>746</v>
      </c>
      <c r="Q666" t="s">
        <v>51</v>
      </c>
      <c r="R666">
        <v>0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180</v>
      </c>
      <c r="Y666">
        <v>-1</v>
      </c>
      <c r="Z666" t="s">
        <v>52</v>
      </c>
      <c r="AA666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721378079</v>
      </c>
      <c r="AB666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956189107</v>
      </c>
      <c r="AC666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-234811028</v>
      </c>
      <c r="AD666" s="5">
        <f>VALUE(FIXED((SLEP[[#This Row],[EjecutadoCLP]]/SLEP[[#This Row],[MontoCLP]]),4,TRUE))</f>
        <v>1.3254999999999999</v>
      </c>
      <c r="AE666" s="1">
        <f>IF(SLEP[[#This Row],[Termino]]=0,DATE(1992,10,11),SLEP[[#This Row],[Termino]]-SLEP[[#This Row],[Días de vigencia]])</f>
        <v>33708</v>
      </c>
      <c r="AF666" s="1">
        <f>IF(SLEP[[#This Row],[Días restantes]]&lt;1,DATE(1992,10,11),DATE(2025,8,8)+SLEP[[#This Row],[Días restantes]])</f>
        <v>33888</v>
      </c>
      <c r="AG666">
        <f ca="1">IF(SLEP[[#This Row],[Termino]]=0,0,SLEP[[#This Row],[Termino]]-TODAY())</f>
        <v>-12071</v>
      </c>
      <c r="AH666" s="7" t="str">
        <f ca="1">IF(SLEP[[#This Row],[Dias]]&gt;0,"Vigente","Vencido")</f>
        <v>Vencido</v>
      </c>
      <c r="AI666" t="str">
        <f>_xlfn.XLOOKUP(SLEP[[#This Row],[Source.Name]],Tabla3[Nombre archivo],Tabla3[BASESLEP],"N/A",0,1)</f>
        <v>Chinchorro</v>
      </c>
      <c r="AJ666" t="s">
        <v>3433</v>
      </c>
    </row>
    <row r="667" spans="1:36" x14ac:dyDescent="0.3">
      <c r="A667" t="s">
        <v>2800</v>
      </c>
      <c r="B667" t="s">
        <v>3109</v>
      </c>
      <c r="C667" t="s">
        <v>3110</v>
      </c>
      <c r="D667" t="s">
        <v>3111</v>
      </c>
      <c r="E667" t="s">
        <v>2848</v>
      </c>
      <c r="F667" t="s">
        <v>2849</v>
      </c>
      <c r="G667" t="s">
        <v>44</v>
      </c>
      <c r="H667" t="s">
        <v>45</v>
      </c>
      <c r="I667" t="s">
        <v>60</v>
      </c>
      <c r="J667" t="s">
        <v>2804</v>
      </c>
      <c r="K667" t="s">
        <v>48</v>
      </c>
      <c r="L667" s="3">
        <v>1580000</v>
      </c>
      <c r="M667" s="4">
        <v>53980000</v>
      </c>
      <c r="N667" s="4">
        <v>-52400000</v>
      </c>
      <c r="O667" t="s">
        <v>906</v>
      </c>
      <c r="P667" t="s">
        <v>907</v>
      </c>
      <c r="Q667" t="s">
        <v>51</v>
      </c>
      <c r="R667">
        <v>2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150</v>
      </c>
      <c r="Y667">
        <v>-10</v>
      </c>
      <c r="Z667" t="s">
        <v>52</v>
      </c>
      <c r="AA667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1580000</v>
      </c>
      <c r="AB667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53980000</v>
      </c>
      <c r="AC667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-52400000</v>
      </c>
      <c r="AD667" s="5">
        <f>VALUE(FIXED((SLEP[[#This Row],[EjecutadoCLP]]/SLEP[[#This Row],[MontoCLP]]),4,TRUE))</f>
        <v>34.1646</v>
      </c>
      <c r="AE667" s="1">
        <f>IF(SLEP[[#This Row],[Termino]]=0,DATE(1992,10,11),SLEP[[#This Row],[Termino]]-SLEP[[#This Row],[Días de vigencia]])</f>
        <v>33738</v>
      </c>
      <c r="AF667" s="1">
        <f>IF(SLEP[[#This Row],[Días restantes]]&lt;1,DATE(1992,10,11),DATE(2025,8,8)+SLEP[[#This Row],[Días restantes]])</f>
        <v>33888</v>
      </c>
      <c r="AG667">
        <f ca="1">IF(SLEP[[#This Row],[Termino]]=0,0,SLEP[[#This Row],[Termino]]-TODAY())</f>
        <v>-12071</v>
      </c>
      <c r="AH667" s="7" t="str">
        <f ca="1">IF(SLEP[[#This Row],[Dias]]&gt;0,"Vigente","Vencido")</f>
        <v>Vencido</v>
      </c>
      <c r="AI667" t="str">
        <f>_xlfn.XLOOKUP(SLEP[[#This Row],[Source.Name]],Tabla3[Nombre archivo],Tabla3[BASESLEP],"N/A",0,1)</f>
        <v>Chinchorro</v>
      </c>
      <c r="AJ667" t="s">
        <v>3437</v>
      </c>
    </row>
    <row r="668" spans="1:36" x14ac:dyDescent="0.3">
      <c r="A668" t="s">
        <v>2800</v>
      </c>
      <c r="B668" t="s">
        <v>3113</v>
      </c>
      <c r="C668" t="s">
        <v>3114</v>
      </c>
      <c r="D668" t="s">
        <v>3115</v>
      </c>
      <c r="E668" t="s">
        <v>3116</v>
      </c>
      <c r="F668" t="s">
        <v>3117</v>
      </c>
      <c r="G668" t="s">
        <v>44</v>
      </c>
      <c r="H668" t="s">
        <v>45</v>
      </c>
      <c r="I668" t="s">
        <v>46</v>
      </c>
      <c r="J668" t="s">
        <v>2804</v>
      </c>
      <c r="K668" t="s">
        <v>48</v>
      </c>
      <c r="L668" s="3">
        <v>140000000</v>
      </c>
      <c r="M668" s="4">
        <v>139996909</v>
      </c>
      <c r="N668" s="4">
        <v>3091</v>
      </c>
      <c r="O668" t="s">
        <v>906</v>
      </c>
      <c r="P668" t="s">
        <v>907</v>
      </c>
      <c r="Q668" t="s">
        <v>51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0</v>
      </c>
      <c r="X668">
        <v>211</v>
      </c>
      <c r="Y668">
        <v>-1</v>
      </c>
      <c r="Z668" t="s">
        <v>52</v>
      </c>
      <c r="AA668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140000000</v>
      </c>
      <c r="AB668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139996909</v>
      </c>
      <c r="AC668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3091</v>
      </c>
      <c r="AD668" s="5">
        <f>VALUE(FIXED((SLEP[[#This Row],[EjecutadoCLP]]/SLEP[[#This Row],[MontoCLP]]),4,TRUE))</f>
        <v>1</v>
      </c>
      <c r="AE668" s="1">
        <f>IF(SLEP[[#This Row],[Termino]]=0,DATE(1992,10,11),SLEP[[#This Row],[Termino]]-SLEP[[#This Row],[Días de vigencia]])</f>
        <v>33677</v>
      </c>
      <c r="AF668" s="1">
        <f>IF(SLEP[[#This Row],[Días restantes]]&lt;1,DATE(1992,10,11),DATE(2025,8,8)+SLEP[[#This Row],[Días restantes]])</f>
        <v>33888</v>
      </c>
      <c r="AG668">
        <f ca="1">IF(SLEP[[#This Row],[Termino]]=0,0,SLEP[[#This Row],[Termino]]-TODAY())</f>
        <v>-12071</v>
      </c>
      <c r="AH668" s="7" t="str">
        <f ca="1">IF(SLEP[[#This Row],[Dias]]&gt;0,"Vigente","Vencido")</f>
        <v>Vencido</v>
      </c>
      <c r="AI668" t="str">
        <f>_xlfn.XLOOKUP(SLEP[[#This Row],[Source.Name]],Tabla3[Nombre archivo],Tabla3[BASESLEP],"N/A",0,1)</f>
        <v>Chinchorro</v>
      </c>
      <c r="AJ668" t="s">
        <v>3441</v>
      </c>
    </row>
    <row r="669" spans="1:36" x14ac:dyDescent="0.3">
      <c r="A669" t="s">
        <v>2800</v>
      </c>
      <c r="B669" t="s">
        <v>3119</v>
      </c>
      <c r="C669" t="s">
        <v>3120</v>
      </c>
      <c r="D669" t="s">
        <v>3121</v>
      </c>
      <c r="E669" t="s">
        <v>3014</v>
      </c>
      <c r="F669" t="s">
        <v>3015</v>
      </c>
      <c r="G669" t="s">
        <v>44</v>
      </c>
      <c r="H669" t="s">
        <v>45</v>
      </c>
      <c r="I669" t="s">
        <v>188</v>
      </c>
      <c r="J669" t="s">
        <v>2967</v>
      </c>
      <c r="K669" t="s">
        <v>48</v>
      </c>
      <c r="L669" s="3">
        <v>53714163</v>
      </c>
      <c r="M669" s="4">
        <v>31387489</v>
      </c>
      <c r="N669" s="4">
        <v>22326674</v>
      </c>
      <c r="O669" t="s">
        <v>950</v>
      </c>
      <c r="P669" t="s">
        <v>2946</v>
      </c>
      <c r="Q669" t="s">
        <v>64</v>
      </c>
      <c r="R669">
        <v>6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1096</v>
      </c>
      <c r="Y669">
        <v>185</v>
      </c>
      <c r="Z669" t="s">
        <v>65</v>
      </c>
      <c r="AA669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53714163</v>
      </c>
      <c r="AB669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31387489</v>
      </c>
      <c r="AC669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22326674</v>
      </c>
      <c r="AD669" s="5">
        <f>VALUE(FIXED((SLEP[[#This Row],[EjecutadoCLP]]/SLEP[[#This Row],[MontoCLP]]),4,TRUE))</f>
        <v>0.58430000000000004</v>
      </c>
      <c r="AE669" s="1">
        <f>IF(SLEP[[#This Row],[Termino]]=0,DATE(1992,10,11),SLEP[[#This Row],[Termino]]-SLEP[[#This Row],[Días de vigencia]])</f>
        <v>44966</v>
      </c>
      <c r="AF669" s="1">
        <f>IF(SLEP[[#This Row],[Días restantes]]&lt;1,DATE(1992,10,11),DATE(2025,8,8)+SLEP[[#This Row],[Días restantes]])</f>
        <v>46062</v>
      </c>
      <c r="AG669">
        <f ca="1">IF(SLEP[[#This Row],[Termino]]=0,0,SLEP[[#This Row],[Termino]]-TODAY())</f>
        <v>103</v>
      </c>
      <c r="AH669" s="7" t="str">
        <f ca="1">IF(SLEP[[#This Row],[Dias]]&gt;0,"Vigente","Vencido")</f>
        <v>Vigente</v>
      </c>
      <c r="AI669" t="str">
        <f>_xlfn.XLOOKUP(SLEP[[#This Row],[Source.Name]],Tabla3[Nombre archivo],Tabla3[BASESLEP],"N/A",0,1)</f>
        <v>Chinchorro</v>
      </c>
      <c r="AJ669" t="s">
        <v>3446</v>
      </c>
    </row>
    <row r="670" spans="1:36" x14ac:dyDescent="0.3">
      <c r="A670" t="s">
        <v>2800</v>
      </c>
      <c r="B670" t="s">
        <v>3123</v>
      </c>
      <c r="C670" t="s">
        <v>3124</v>
      </c>
      <c r="D670" t="s">
        <v>3125</v>
      </c>
      <c r="E670" t="s">
        <v>2985</v>
      </c>
      <c r="F670" t="s">
        <v>2986</v>
      </c>
      <c r="G670" t="s">
        <v>44</v>
      </c>
      <c r="H670" t="s">
        <v>45</v>
      </c>
      <c r="I670" t="s">
        <v>60</v>
      </c>
      <c r="J670" t="s">
        <v>2804</v>
      </c>
      <c r="K670" t="s">
        <v>48</v>
      </c>
      <c r="L670" s="3">
        <v>59850000</v>
      </c>
      <c r="M670" s="4">
        <v>50400000</v>
      </c>
      <c r="N670" s="4">
        <v>9450000</v>
      </c>
      <c r="O670" t="s">
        <v>970</v>
      </c>
      <c r="P670" t="s">
        <v>907</v>
      </c>
      <c r="Q670" t="s">
        <v>51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296</v>
      </c>
      <c r="Y670">
        <v>-1</v>
      </c>
      <c r="Z670" t="s">
        <v>52</v>
      </c>
      <c r="AA670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59850000</v>
      </c>
      <c r="AB670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50400000</v>
      </c>
      <c r="AC670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9450000</v>
      </c>
      <c r="AD670" s="5">
        <f>VALUE(FIXED((SLEP[[#This Row],[EjecutadoCLP]]/SLEP[[#This Row],[MontoCLP]]),4,TRUE))</f>
        <v>0.84209999999999996</v>
      </c>
      <c r="AE670" s="1">
        <f>IF(SLEP[[#This Row],[Termino]]=0,DATE(1992,10,11),SLEP[[#This Row],[Termino]]-SLEP[[#This Row],[Días de vigencia]])</f>
        <v>33592</v>
      </c>
      <c r="AF670" s="1">
        <f>IF(SLEP[[#This Row],[Días restantes]]&lt;1,DATE(1992,10,11),DATE(2025,8,8)+SLEP[[#This Row],[Días restantes]])</f>
        <v>33888</v>
      </c>
      <c r="AG670">
        <f ca="1">IF(SLEP[[#This Row],[Termino]]=0,0,SLEP[[#This Row],[Termino]]-TODAY())</f>
        <v>-12071</v>
      </c>
      <c r="AH670" s="7" t="str">
        <f ca="1">IF(SLEP[[#This Row],[Dias]]&gt;0,"Vigente","Vencido")</f>
        <v>Vencido</v>
      </c>
      <c r="AI670" t="str">
        <f>_xlfn.XLOOKUP(SLEP[[#This Row],[Source.Name]],Tabla3[Nombre archivo],Tabla3[BASESLEP],"N/A",0,1)</f>
        <v>Chinchorro</v>
      </c>
      <c r="AJ670" t="s">
        <v>3452</v>
      </c>
    </row>
    <row r="671" spans="1:36" x14ac:dyDescent="0.3">
      <c r="A671" t="s">
        <v>2800</v>
      </c>
      <c r="B671" t="s">
        <v>3127</v>
      </c>
      <c r="C671" t="s">
        <v>3128</v>
      </c>
      <c r="D671" t="s">
        <v>3129</v>
      </c>
      <c r="E671" t="s">
        <v>3130</v>
      </c>
      <c r="F671" t="s">
        <v>3131</v>
      </c>
      <c r="G671" t="s">
        <v>74</v>
      </c>
      <c r="H671" t="s">
        <v>178</v>
      </c>
      <c r="I671" t="s">
        <v>533</v>
      </c>
      <c r="J671" t="s">
        <v>2804</v>
      </c>
      <c r="K671" t="s">
        <v>48</v>
      </c>
      <c r="L671" s="3">
        <v>1064118000</v>
      </c>
      <c r="M671" s="4">
        <v>0</v>
      </c>
      <c r="N671" s="4">
        <v>1064118000</v>
      </c>
      <c r="O671" t="s">
        <v>1514</v>
      </c>
      <c r="P671" t="s">
        <v>907</v>
      </c>
      <c r="Q671" t="s">
        <v>51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299</v>
      </c>
      <c r="Y671">
        <v>-17</v>
      </c>
      <c r="Z671" t="s">
        <v>52</v>
      </c>
      <c r="AA671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1064118000</v>
      </c>
      <c r="AB671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0</v>
      </c>
      <c r="AC671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1064118000</v>
      </c>
      <c r="AD671" s="5">
        <f>VALUE(FIXED((SLEP[[#This Row],[EjecutadoCLP]]/SLEP[[#This Row],[MontoCLP]]),4,TRUE))</f>
        <v>0</v>
      </c>
      <c r="AE671" s="1">
        <f>IF(SLEP[[#This Row],[Termino]]=0,DATE(1992,10,11),SLEP[[#This Row],[Termino]]-SLEP[[#This Row],[Días de vigencia]])</f>
        <v>33589</v>
      </c>
      <c r="AF671" s="1">
        <f>IF(SLEP[[#This Row],[Días restantes]]&lt;1,DATE(1992,10,11),DATE(2025,8,8)+SLEP[[#This Row],[Días restantes]])</f>
        <v>33888</v>
      </c>
      <c r="AG671">
        <f ca="1">IF(SLEP[[#This Row],[Termino]]=0,0,SLEP[[#This Row],[Termino]]-TODAY())</f>
        <v>-12071</v>
      </c>
      <c r="AH671" s="7" t="str">
        <f ca="1">IF(SLEP[[#This Row],[Dias]]&gt;0,"Vigente","Vencido")</f>
        <v>Vencido</v>
      </c>
      <c r="AI671" t="str">
        <f>_xlfn.XLOOKUP(SLEP[[#This Row],[Source.Name]],Tabla3[Nombre archivo],Tabla3[BASESLEP],"N/A",0,1)</f>
        <v>Chinchorro</v>
      </c>
      <c r="AJ671" t="s">
        <v>3458</v>
      </c>
    </row>
    <row r="672" spans="1:36" x14ac:dyDescent="0.3">
      <c r="A672" t="s">
        <v>2800</v>
      </c>
      <c r="B672" t="s">
        <v>3133</v>
      </c>
      <c r="C672" t="s">
        <v>3134</v>
      </c>
      <c r="D672" t="s">
        <v>3135</v>
      </c>
      <c r="E672" t="s">
        <v>2033</v>
      </c>
      <c r="F672" t="s">
        <v>2034</v>
      </c>
      <c r="G672" t="s">
        <v>74</v>
      </c>
      <c r="H672" t="s">
        <v>45</v>
      </c>
      <c r="I672" t="s">
        <v>46</v>
      </c>
      <c r="J672" t="s">
        <v>2804</v>
      </c>
      <c r="K672" t="s">
        <v>48</v>
      </c>
      <c r="L672" s="3">
        <v>225882683</v>
      </c>
      <c r="M672" s="4">
        <v>1532750999</v>
      </c>
      <c r="N672" s="4">
        <v>-1306868316</v>
      </c>
      <c r="O672" t="s">
        <v>764</v>
      </c>
      <c r="P672" t="s">
        <v>728</v>
      </c>
      <c r="Q672" t="s">
        <v>51</v>
      </c>
      <c r="R672">
        <v>1</v>
      </c>
      <c r="S672">
        <v>0</v>
      </c>
      <c r="T672">
        <v>2</v>
      </c>
      <c r="U672">
        <v>0</v>
      </c>
      <c r="V672">
        <v>0</v>
      </c>
      <c r="W672">
        <v>0</v>
      </c>
      <c r="X672">
        <v>180</v>
      </c>
      <c r="Y672">
        <v>-1</v>
      </c>
      <c r="Z672" t="s">
        <v>52</v>
      </c>
      <c r="AA672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225882683</v>
      </c>
      <c r="AB672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1532750999</v>
      </c>
      <c r="AC672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-1306868316</v>
      </c>
      <c r="AD672" s="5">
        <f>VALUE(FIXED((SLEP[[#This Row],[EjecutadoCLP]]/SLEP[[#This Row],[MontoCLP]]),4,TRUE))</f>
        <v>6.7855999999999996</v>
      </c>
      <c r="AE672" s="1">
        <f>IF(SLEP[[#This Row],[Termino]]=0,DATE(1992,10,11),SLEP[[#This Row],[Termino]]-SLEP[[#This Row],[Días de vigencia]])</f>
        <v>33708</v>
      </c>
      <c r="AF672" s="1">
        <f>IF(SLEP[[#This Row],[Días restantes]]&lt;1,DATE(1992,10,11),DATE(2025,8,8)+SLEP[[#This Row],[Días restantes]])</f>
        <v>33888</v>
      </c>
      <c r="AG672">
        <f ca="1">IF(SLEP[[#This Row],[Termino]]=0,0,SLEP[[#This Row],[Termino]]-TODAY())</f>
        <v>-12071</v>
      </c>
      <c r="AH672" s="7" t="str">
        <f ca="1">IF(SLEP[[#This Row],[Dias]]&gt;0,"Vigente","Vencido")</f>
        <v>Vencido</v>
      </c>
      <c r="AI672" t="str">
        <f>_xlfn.XLOOKUP(SLEP[[#This Row],[Source.Name]],Tabla3[Nombre archivo],Tabla3[BASESLEP],"N/A",0,1)</f>
        <v>Chinchorro</v>
      </c>
      <c r="AJ672" t="s">
        <v>3463</v>
      </c>
    </row>
    <row r="673" spans="1:36" x14ac:dyDescent="0.3">
      <c r="A673" t="s">
        <v>2800</v>
      </c>
      <c r="B673" t="s">
        <v>3137</v>
      </c>
      <c r="C673" t="s">
        <v>3138</v>
      </c>
      <c r="D673" t="s">
        <v>3139</v>
      </c>
      <c r="E673" t="s">
        <v>3140</v>
      </c>
      <c r="F673" t="s">
        <v>3141</v>
      </c>
      <c r="G673" t="s">
        <v>44</v>
      </c>
      <c r="H673" t="s">
        <v>45</v>
      </c>
      <c r="I673" t="s">
        <v>89</v>
      </c>
      <c r="J673" t="s">
        <v>2804</v>
      </c>
      <c r="K673" t="s">
        <v>48</v>
      </c>
      <c r="L673" s="3">
        <v>4500000</v>
      </c>
      <c r="M673" s="4">
        <v>4500000</v>
      </c>
      <c r="N673" s="4">
        <v>0</v>
      </c>
      <c r="O673" t="s">
        <v>764</v>
      </c>
      <c r="P673" t="s">
        <v>1514</v>
      </c>
      <c r="Q673" t="s">
        <v>51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158</v>
      </c>
      <c r="Y673">
        <v>-1</v>
      </c>
      <c r="Z673" t="s">
        <v>52</v>
      </c>
      <c r="AA673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4500000</v>
      </c>
      <c r="AB673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4500000</v>
      </c>
      <c r="AC673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0</v>
      </c>
      <c r="AD673" s="5">
        <f>VALUE(FIXED((SLEP[[#This Row],[EjecutadoCLP]]/SLEP[[#This Row],[MontoCLP]]),4,TRUE))</f>
        <v>1</v>
      </c>
      <c r="AE673" s="1">
        <f>IF(SLEP[[#This Row],[Termino]]=0,DATE(1992,10,11),SLEP[[#This Row],[Termino]]-SLEP[[#This Row],[Días de vigencia]])</f>
        <v>33730</v>
      </c>
      <c r="AF673" s="1">
        <f>IF(SLEP[[#This Row],[Días restantes]]&lt;1,DATE(1992,10,11),DATE(2025,8,8)+SLEP[[#This Row],[Días restantes]])</f>
        <v>33888</v>
      </c>
      <c r="AG673">
        <f ca="1">IF(SLEP[[#This Row],[Termino]]=0,0,SLEP[[#This Row],[Termino]]-TODAY())</f>
        <v>-12071</v>
      </c>
      <c r="AH673" s="7" t="str">
        <f ca="1">IF(SLEP[[#This Row],[Dias]]&gt;0,"Vigente","Vencido")</f>
        <v>Vencido</v>
      </c>
      <c r="AI673" t="str">
        <f>_xlfn.XLOOKUP(SLEP[[#This Row],[Source.Name]],Tabla3[Nombre archivo],Tabla3[BASESLEP],"N/A",0,1)</f>
        <v>Chinchorro</v>
      </c>
      <c r="AJ673" t="s">
        <v>3468</v>
      </c>
    </row>
    <row r="674" spans="1:36" x14ac:dyDescent="0.3">
      <c r="A674" t="s">
        <v>2800</v>
      </c>
      <c r="B674" t="s">
        <v>3143</v>
      </c>
      <c r="C674" t="s">
        <v>3144</v>
      </c>
      <c r="D674" t="s">
        <v>3145</v>
      </c>
      <c r="E674" t="s">
        <v>2944</v>
      </c>
      <c r="F674" t="s">
        <v>2945</v>
      </c>
      <c r="G674" t="s">
        <v>44</v>
      </c>
      <c r="H674" t="s">
        <v>178</v>
      </c>
      <c r="I674" t="s">
        <v>601</v>
      </c>
      <c r="J674" t="s">
        <v>2804</v>
      </c>
      <c r="K674" t="s">
        <v>48</v>
      </c>
      <c r="L674" s="3">
        <v>21128450</v>
      </c>
      <c r="M674" s="4">
        <v>26858300</v>
      </c>
      <c r="N674" s="4">
        <v>-5729850</v>
      </c>
      <c r="O674" t="s">
        <v>950</v>
      </c>
      <c r="P674" t="s">
        <v>907</v>
      </c>
      <c r="Q674" t="s">
        <v>51</v>
      </c>
      <c r="R674">
        <v>0</v>
      </c>
      <c r="S674">
        <v>0</v>
      </c>
      <c r="T674">
        <v>0</v>
      </c>
      <c r="U674">
        <v>0</v>
      </c>
      <c r="V674">
        <v>0</v>
      </c>
      <c r="W674">
        <v>0</v>
      </c>
      <c r="X674">
        <v>305</v>
      </c>
      <c r="Y674">
        <v>-1</v>
      </c>
      <c r="Z674" t="s">
        <v>52</v>
      </c>
      <c r="AA674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21128450</v>
      </c>
      <c r="AB674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26858300</v>
      </c>
      <c r="AC674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-5729850</v>
      </c>
      <c r="AD674" s="5">
        <f>VALUE(FIXED((SLEP[[#This Row],[EjecutadoCLP]]/SLEP[[#This Row],[MontoCLP]]),4,TRUE))</f>
        <v>1.2712000000000001</v>
      </c>
      <c r="AE674" s="1">
        <f>IF(SLEP[[#This Row],[Termino]]=0,DATE(1992,10,11),SLEP[[#This Row],[Termino]]-SLEP[[#This Row],[Días de vigencia]])</f>
        <v>33583</v>
      </c>
      <c r="AF674" s="1">
        <f>IF(SLEP[[#This Row],[Días restantes]]&lt;1,DATE(1992,10,11),DATE(2025,8,8)+SLEP[[#This Row],[Días restantes]])</f>
        <v>33888</v>
      </c>
      <c r="AG674">
        <f ca="1">IF(SLEP[[#This Row],[Termino]]=0,0,SLEP[[#This Row],[Termino]]-TODAY())</f>
        <v>-12071</v>
      </c>
      <c r="AH674" s="7" t="str">
        <f ca="1">IF(SLEP[[#This Row],[Dias]]&gt;0,"Vigente","Vencido")</f>
        <v>Vencido</v>
      </c>
      <c r="AI674" t="str">
        <f>_xlfn.XLOOKUP(SLEP[[#This Row],[Source.Name]],Tabla3[Nombre archivo],Tabla3[BASESLEP],"N/A",0,1)</f>
        <v>Chinchorro</v>
      </c>
      <c r="AJ674" t="s">
        <v>3474</v>
      </c>
    </row>
    <row r="675" spans="1:36" x14ac:dyDescent="0.3">
      <c r="A675" t="s">
        <v>2800</v>
      </c>
      <c r="B675" t="s">
        <v>3147</v>
      </c>
      <c r="C675" t="s">
        <v>3148</v>
      </c>
      <c r="D675" t="s">
        <v>3149</v>
      </c>
      <c r="E675" t="s">
        <v>2928</v>
      </c>
      <c r="F675" t="s">
        <v>2929</v>
      </c>
      <c r="G675" t="s">
        <v>44</v>
      </c>
      <c r="H675" t="s">
        <v>45</v>
      </c>
      <c r="I675" t="s">
        <v>60</v>
      </c>
      <c r="J675" t="s">
        <v>2804</v>
      </c>
      <c r="K675" t="s">
        <v>48</v>
      </c>
      <c r="L675" s="3">
        <v>49400000</v>
      </c>
      <c r="M675" s="4">
        <v>47580000</v>
      </c>
      <c r="N675" s="4">
        <v>1820000</v>
      </c>
      <c r="O675" t="s">
        <v>950</v>
      </c>
      <c r="P675" t="s">
        <v>907</v>
      </c>
      <c r="Q675" t="s">
        <v>51</v>
      </c>
      <c r="R675">
        <v>1</v>
      </c>
      <c r="S675">
        <v>0</v>
      </c>
      <c r="T675">
        <v>0</v>
      </c>
      <c r="U675">
        <v>0</v>
      </c>
      <c r="V675">
        <v>0</v>
      </c>
      <c r="W675">
        <v>0</v>
      </c>
      <c r="X675">
        <v>305</v>
      </c>
      <c r="Y675">
        <v>-1</v>
      </c>
      <c r="Z675" t="s">
        <v>52</v>
      </c>
      <c r="AA675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49400000</v>
      </c>
      <c r="AB675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47580000</v>
      </c>
      <c r="AC675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1820000</v>
      </c>
      <c r="AD675" s="5">
        <f>VALUE(FIXED((SLEP[[#This Row],[EjecutadoCLP]]/SLEP[[#This Row],[MontoCLP]]),4,TRUE))</f>
        <v>0.96319999999999995</v>
      </c>
      <c r="AE675" s="1">
        <f>IF(SLEP[[#This Row],[Termino]]=0,DATE(1992,10,11),SLEP[[#This Row],[Termino]]-SLEP[[#This Row],[Días de vigencia]])</f>
        <v>33583</v>
      </c>
      <c r="AF675" s="1">
        <f>IF(SLEP[[#This Row],[Días restantes]]&lt;1,DATE(1992,10,11),DATE(2025,8,8)+SLEP[[#This Row],[Días restantes]])</f>
        <v>33888</v>
      </c>
      <c r="AG675">
        <f ca="1">IF(SLEP[[#This Row],[Termino]]=0,0,SLEP[[#This Row],[Termino]]-TODAY())</f>
        <v>-12071</v>
      </c>
      <c r="AH675" s="7" t="str">
        <f ca="1">IF(SLEP[[#This Row],[Dias]]&gt;0,"Vigente","Vencido")</f>
        <v>Vencido</v>
      </c>
      <c r="AI675" t="str">
        <f>_xlfn.XLOOKUP(SLEP[[#This Row],[Source.Name]],Tabla3[Nombre archivo],Tabla3[BASESLEP],"N/A",0,1)</f>
        <v>Chinchorro</v>
      </c>
      <c r="AJ675" t="s">
        <v>3478</v>
      </c>
    </row>
    <row r="676" spans="1:36" x14ac:dyDescent="0.3">
      <c r="A676" t="s">
        <v>2800</v>
      </c>
      <c r="B676" t="s">
        <v>3151</v>
      </c>
      <c r="C676" t="s">
        <v>3152</v>
      </c>
      <c r="D676" t="s">
        <v>3153</v>
      </c>
      <c r="E676" t="s">
        <v>3154</v>
      </c>
      <c r="F676" t="s">
        <v>3155</v>
      </c>
      <c r="G676" t="s">
        <v>44</v>
      </c>
      <c r="H676" t="s">
        <v>178</v>
      </c>
      <c r="I676" t="s">
        <v>601</v>
      </c>
      <c r="J676" t="s">
        <v>2804</v>
      </c>
      <c r="K676" t="s">
        <v>48</v>
      </c>
      <c r="L676" s="3">
        <v>14137200</v>
      </c>
      <c r="M676" s="4">
        <v>11781000</v>
      </c>
      <c r="N676" s="4">
        <v>2356200</v>
      </c>
      <c r="O676" t="s">
        <v>950</v>
      </c>
      <c r="P676" t="s">
        <v>594</v>
      </c>
      <c r="Q676" t="s">
        <v>51</v>
      </c>
      <c r="R676">
        <v>1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364</v>
      </c>
      <c r="Y676">
        <v>-1</v>
      </c>
      <c r="Z676" t="s">
        <v>52</v>
      </c>
      <c r="AA676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14137200</v>
      </c>
      <c r="AB676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11781000</v>
      </c>
      <c r="AC676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2356200</v>
      </c>
      <c r="AD676" s="5">
        <f>VALUE(FIXED((SLEP[[#This Row],[EjecutadoCLP]]/SLEP[[#This Row],[MontoCLP]]),4,TRUE))</f>
        <v>0.83330000000000004</v>
      </c>
      <c r="AE676" s="1">
        <f>IF(SLEP[[#This Row],[Termino]]=0,DATE(1992,10,11),SLEP[[#This Row],[Termino]]-SLEP[[#This Row],[Días de vigencia]])</f>
        <v>33524</v>
      </c>
      <c r="AF676" s="1">
        <f>IF(SLEP[[#This Row],[Días restantes]]&lt;1,DATE(1992,10,11),DATE(2025,8,8)+SLEP[[#This Row],[Días restantes]])</f>
        <v>33888</v>
      </c>
      <c r="AG676">
        <f ca="1">IF(SLEP[[#This Row],[Termino]]=0,0,SLEP[[#This Row],[Termino]]-TODAY())</f>
        <v>-12071</v>
      </c>
      <c r="AH676" s="7" t="str">
        <f ca="1">IF(SLEP[[#This Row],[Dias]]&gt;0,"Vigente","Vencido")</f>
        <v>Vencido</v>
      </c>
      <c r="AI676" t="str">
        <f>_xlfn.XLOOKUP(SLEP[[#This Row],[Source.Name]],Tabla3[Nombre archivo],Tabla3[BASESLEP],"N/A",0,1)</f>
        <v>Chinchorro</v>
      </c>
      <c r="AJ676" t="s">
        <v>3487</v>
      </c>
    </row>
    <row r="677" spans="1:36" x14ac:dyDescent="0.3">
      <c r="A677" t="s">
        <v>2800</v>
      </c>
      <c r="B677" t="s">
        <v>3157</v>
      </c>
      <c r="C677" t="s">
        <v>3158</v>
      </c>
      <c r="D677" t="s">
        <v>3159</v>
      </c>
      <c r="E677" t="s">
        <v>2985</v>
      </c>
      <c r="F677" t="s">
        <v>2986</v>
      </c>
      <c r="G677" t="s">
        <v>44</v>
      </c>
      <c r="H677" t="s">
        <v>45</v>
      </c>
      <c r="I677" t="s">
        <v>60</v>
      </c>
      <c r="J677" t="s">
        <v>2804</v>
      </c>
      <c r="K677" t="s">
        <v>48</v>
      </c>
      <c r="L677" s="3">
        <v>14400000</v>
      </c>
      <c r="M677" s="4">
        <v>42000000</v>
      </c>
      <c r="N677" s="4">
        <v>-27600000</v>
      </c>
      <c r="O677" t="s">
        <v>950</v>
      </c>
      <c r="P677" t="s">
        <v>907</v>
      </c>
      <c r="Q677" t="s">
        <v>51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305</v>
      </c>
      <c r="Y677">
        <v>-1</v>
      </c>
      <c r="Z677" t="s">
        <v>52</v>
      </c>
      <c r="AA677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14400000</v>
      </c>
      <c r="AB677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42000000</v>
      </c>
      <c r="AC677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-27600000</v>
      </c>
      <c r="AD677" s="5">
        <f>VALUE(FIXED((SLEP[[#This Row],[EjecutadoCLP]]/SLEP[[#This Row],[MontoCLP]]),4,TRUE))</f>
        <v>2.9167000000000001</v>
      </c>
      <c r="AE677" s="1">
        <f>IF(SLEP[[#This Row],[Termino]]=0,DATE(1992,10,11),SLEP[[#This Row],[Termino]]-SLEP[[#This Row],[Días de vigencia]])</f>
        <v>33583</v>
      </c>
      <c r="AF677" s="1">
        <f>IF(SLEP[[#This Row],[Días restantes]]&lt;1,DATE(1992,10,11),DATE(2025,8,8)+SLEP[[#This Row],[Días restantes]])</f>
        <v>33888</v>
      </c>
      <c r="AG677">
        <f ca="1">IF(SLEP[[#This Row],[Termino]]=0,0,SLEP[[#This Row],[Termino]]-TODAY())</f>
        <v>-12071</v>
      </c>
      <c r="AH677" s="7" t="str">
        <f ca="1">IF(SLEP[[#This Row],[Dias]]&gt;0,"Vigente","Vencido")</f>
        <v>Vencido</v>
      </c>
      <c r="AI677" t="str">
        <f>_xlfn.XLOOKUP(SLEP[[#This Row],[Source.Name]],Tabla3[Nombre archivo],Tabla3[BASESLEP],"N/A",0,1)</f>
        <v>Chinchorro</v>
      </c>
      <c r="AJ677" t="s">
        <v>3493</v>
      </c>
    </row>
    <row r="678" spans="1:36" x14ac:dyDescent="0.3">
      <c r="A678" t="s">
        <v>2800</v>
      </c>
      <c r="B678" t="s">
        <v>3161</v>
      </c>
      <c r="C678" t="s">
        <v>3158</v>
      </c>
      <c r="D678" t="s">
        <v>3159</v>
      </c>
      <c r="E678" t="s">
        <v>2848</v>
      </c>
      <c r="F678" t="s">
        <v>2849</v>
      </c>
      <c r="G678" t="s">
        <v>44</v>
      </c>
      <c r="H678" t="s">
        <v>45</v>
      </c>
      <c r="I678" t="s">
        <v>60</v>
      </c>
      <c r="J678" t="s">
        <v>2804</v>
      </c>
      <c r="K678" t="s">
        <v>48</v>
      </c>
      <c r="L678" s="3">
        <v>590000</v>
      </c>
      <c r="M678" s="4">
        <v>101480000</v>
      </c>
      <c r="N678" s="4">
        <v>-100890000</v>
      </c>
      <c r="O678" t="s">
        <v>950</v>
      </c>
      <c r="P678" t="s">
        <v>907</v>
      </c>
      <c r="Q678" t="s">
        <v>51</v>
      </c>
      <c r="R678">
        <v>0</v>
      </c>
      <c r="S678">
        <v>0</v>
      </c>
      <c r="T678">
        <v>1</v>
      </c>
      <c r="U678">
        <v>0</v>
      </c>
      <c r="V678">
        <v>0</v>
      </c>
      <c r="W678">
        <v>0</v>
      </c>
      <c r="X678">
        <v>305</v>
      </c>
      <c r="Y678">
        <v>-1</v>
      </c>
      <c r="Z678" t="s">
        <v>52</v>
      </c>
      <c r="AA678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590000</v>
      </c>
      <c r="AB678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101480000</v>
      </c>
      <c r="AC678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-100890000</v>
      </c>
      <c r="AD678" s="5">
        <f>VALUE(FIXED((SLEP[[#This Row],[EjecutadoCLP]]/SLEP[[#This Row],[MontoCLP]]),4,TRUE))</f>
        <v>172</v>
      </c>
      <c r="AE678" s="1">
        <f>IF(SLEP[[#This Row],[Termino]]=0,DATE(1992,10,11),SLEP[[#This Row],[Termino]]-SLEP[[#This Row],[Días de vigencia]])</f>
        <v>33583</v>
      </c>
      <c r="AF678" s="1">
        <f>IF(SLEP[[#This Row],[Días restantes]]&lt;1,DATE(1992,10,11),DATE(2025,8,8)+SLEP[[#This Row],[Días restantes]])</f>
        <v>33888</v>
      </c>
      <c r="AG678">
        <f ca="1">IF(SLEP[[#This Row],[Termino]]=0,0,SLEP[[#This Row],[Termino]]-TODAY())</f>
        <v>-12071</v>
      </c>
      <c r="AH678" s="7" t="str">
        <f ca="1">IF(SLEP[[#This Row],[Dias]]&gt;0,"Vigente","Vencido")</f>
        <v>Vencido</v>
      </c>
      <c r="AI678" t="str">
        <f>_xlfn.XLOOKUP(SLEP[[#This Row],[Source.Name]],Tabla3[Nombre archivo],Tabla3[BASESLEP],"N/A",0,1)</f>
        <v>Chinchorro</v>
      </c>
      <c r="AJ678" t="s">
        <v>3499</v>
      </c>
    </row>
    <row r="679" spans="1:36" x14ac:dyDescent="0.3">
      <c r="A679" t="s">
        <v>2800</v>
      </c>
      <c r="B679" t="s">
        <v>3163</v>
      </c>
      <c r="C679" t="s">
        <v>3164</v>
      </c>
      <c r="D679" t="s">
        <v>3165</v>
      </c>
      <c r="E679" t="s">
        <v>2928</v>
      </c>
      <c r="F679" t="s">
        <v>2929</v>
      </c>
      <c r="G679" t="s">
        <v>44</v>
      </c>
      <c r="H679" t="s">
        <v>45</v>
      </c>
      <c r="I679" t="s">
        <v>60</v>
      </c>
      <c r="J679" t="s">
        <v>2804</v>
      </c>
      <c r="K679" t="s">
        <v>48</v>
      </c>
      <c r="L679" s="3">
        <v>29958250</v>
      </c>
      <c r="M679" s="4">
        <v>15488000</v>
      </c>
      <c r="N679" s="4">
        <v>14470250</v>
      </c>
      <c r="O679" t="s">
        <v>950</v>
      </c>
      <c r="P679" t="s">
        <v>907</v>
      </c>
      <c r="Q679" t="s">
        <v>51</v>
      </c>
      <c r="R679">
        <v>1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305</v>
      </c>
      <c r="Y679">
        <v>-1</v>
      </c>
      <c r="Z679" t="s">
        <v>52</v>
      </c>
      <c r="AA679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29958250</v>
      </c>
      <c r="AB679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15488000</v>
      </c>
      <c r="AC679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14470250</v>
      </c>
      <c r="AD679" s="5">
        <f>VALUE(FIXED((SLEP[[#This Row],[EjecutadoCLP]]/SLEP[[#This Row],[MontoCLP]]),4,TRUE))</f>
        <v>0.51700000000000002</v>
      </c>
      <c r="AE679" s="1">
        <f>IF(SLEP[[#This Row],[Termino]]=0,DATE(1992,10,11),SLEP[[#This Row],[Termino]]-SLEP[[#This Row],[Días de vigencia]])</f>
        <v>33583</v>
      </c>
      <c r="AF679" s="1">
        <f>IF(SLEP[[#This Row],[Días restantes]]&lt;1,DATE(1992,10,11),DATE(2025,8,8)+SLEP[[#This Row],[Días restantes]])</f>
        <v>33888</v>
      </c>
      <c r="AG679">
        <f ca="1">IF(SLEP[[#This Row],[Termino]]=0,0,SLEP[[#This Row],[Termino]]-TODAY())</f>
        <v>-12071</v>
      </c>
      <c r="AH679" s="7" t="str">
        <f ca="1">IF(SLEP[[#This Row],[Dias]]&gt;0,"Vigente","Vencido")</f>
        <v>Vencido</v>
      </c>
      <c r="AI679" t="str">
        <f>_xlfn.XLOOKUP(SLEP[[#This Row],[Source.Name]],Tabla3[Nombre archivo],Tabla3[BASESLEP],"N/A",0,1)</f>
        <v>Chinchorro</v>
      </c>
      <c r="AJ679" t="s">
        <v>3505</v>
      </c>
    </row>
    <row r="680" spans="1:36" x14ac:dyDescent="0.3">
      <c r="A680" t="s">
        <v>2800</v>
      </c>
      <c r="B680" t="s">
        <v>3167</v>
      </c>
      <c r="C680" t="s">
        <v>3148</v>
      </c>
      <c r="D680" t="s">
        <v>3168</v>
      </c>
      <c r="E680" t="s">
        <v>2928</v>
      </c>
      <c r="F680" t="s">
        <v>2929</v>
      </c>
      <c r="G680" t="s">
        <v>44</v>
      </c>
      <c r="H680" t="s">
        <v>45</v>
      </c>
      <c r="I680" t="s">
        <v>60</v>
      </c>
      <c r="J680" t="s">
        <v>2804</v>
      </c>
      <c r="K680" t="s">
        <v>48</v>
      </c>
      <c r="L680" s="3">
        <v>52060000</v>
      </c>
      <c r="M680" s="4">
        <v>47950000</v>
      </c>
      <c r="N680" s="4">
        <v>4110000</v>
      </c>
      <c r="O680" t="s">
        <v>950</v>
      </c>
      <c r="P680" t="s">
        <v>907</v>
      </c>
      <c r="Q680" t="s">
        <v>51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305</v>
      </c>
      <c r="Y680">
        <v>-1</v>
      </c>
      <c r="Z680" t="s">
        <v>52</v>
      </c>
      <c r="AA680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52060000</v>
      </c>
      <c r="AB680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47950000</v>
      </c>
      <c r="AC680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4110000</v>
      </c>
      <c r="AD680" s="5">
        <f>VALUE(FIXED((SLEP[[#This Row],[EjecutadoCLP]]/SLEP[[#This Row],[MontoCLP]]),4,TRUE))</f>
        <v>0.92110000000000003</v>
      </c>
      <c r="AE680" s="1">
        <f>IF(SLEP[[#This Row],[Termino]]=0,DATE(1992,10,11),SLEP[[#This Row],[Termino]]-SLEP[[#This Row],[Días de vigencia]])</f>
        <v>33583</v>
      </c>
      <c r="AF680" s="1">
        <f>IF(SLEP[[#This Row],[Días restantes]]&lt;1,DATE(1992,10,11),DATE(2025,8,8)+SLEP[[#This Row],[Días restantes]])</f>
        <v>33888</v>
      </c>
      <c r="AG680">
        <f ca="1">IF(SLEP[[#This Row],[Termino]]=0,0,SLEP[[#This Row],[Termino]]-TODAY())</f>
        <v>-12071</v>
      </c>
      <c r="AH680" s="7" t="str">
        <f ca="1">IF(SLEP[[#This Row],[Dias]]&gt;0,"Vigente","Vencido")</f>
        <v>Vencido</v>
      </c>
      <c r="AI680" t="str">
        <f>_xlfn.XLOOKUP(SLEP[[#This Row],[Source.Name]],Tabla3[Nombre archivo],Tabla3[BASESLEP],"N/A",0,1)</f>
        <v>Chinchorro</v>
      </c>
      <c r="AJ680" t="s">
        <v>3509</v>
      </c>
    </row>
    <row r="681" spans="1:36" x14ac:dyDescent="0.3">
      <c r="A681" t="s">
        <v>2800</v>
      </c>
      <c r="B681" t="s">
        <v>3170</v>
      </c>
      <c r="C681" t="s">
        <v>3171</v>
      </c>
      <c r="D681" t="s">
        <v>3172</v>
      </c>
      <c r="E681" t="s">
        <v>3173</v>
      </c>
      <c r="F681" t="s">
        <v>3174</v>
      </c>
      <c r="G681" t="s">
        <v>44</v>
      </c>
      <c r="H681" t="s">
        <v>45</v>
      </c>
      <c r="I681" t="s">
        <v>60</v>
      </c>
      <c r="J681" t="s">
        <v>2804</v>
      </c>
      <c r="K681" t="s">
        <v>48</v>
      </c>
      <c r="L681" s="3">
        <v>10800000</v>
      </c>
      <c r="M681" s="4">
        <v>2570400</v>
      </c>
      <c r="N681" s="4">
        <v>8229600</v>
      </c>
      <c r="O681" t="s">
        <v>950</v>
      </c>
      <c r="P681" t="s">
        <v>907</v>
      </c>
      <c r="Q681" t="s">
        <v>51</v>
      </c>
      <c r="R681">
        <v>0</v>
      </c>
      <c r="S681">
        <v>0</v>
      </c>
      <c r="T681">
        <v>0</v>
      </c>
      <c r="U681">
        <v>0</v>
      </c>
      <c r="V681">
        <v>0</v>
      </c>
      <c r="W681">
        <v>0</v>
      </c>
      <c r="X681">
        <v>305</v>
      </c>
      <c r="Y681">
        <v>-1</v>
      </c>
      <c r="Z681" t="s">
        <v>52</v>
      </c>
      <c r="AA681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10800000</v>
      </c>
      <c r="AB681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2570400</v>
      </c>
      <c r="AC681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8229600</v>
      </c>
      <c r="AD681" s="5">
        <f>VALUE(FIXED((SLEP[[#This Row],[EjecutadoCLP]]/SLEP[[#This Row],[MontoCLP]]),4,TRUE))</f>
        <v>0.23799999999999999</v>
      </c>
      <c r="AE681" s="1">
        <f>IF(SLEP[[#This Row],[Termino]]=0,DATE(1992,10,11),SLEP[[#This Row],[Termino]]-SLEP[[#This Row],[Días de vigencia]])</f>
        <v>33583</v>
      </c>
      <c r="AF681" s="1">
        <f>IF(SLEP[[#This Row],[Días restantes]]&lt;1,DATE(1992,10,11),DATE(2025,8,8)+SLEP[[#This Row],[Días restantes]])</f>
        <v>33888</v>
      </c>
      <c r="AG681">
        <f ca="1">IF(SLEP[[#This Row],[Termino]]=0,0,SLEP[[#This Row],[Termino]]-TODAY())</f>
        <v>-12071</v>
      </c>
      <c r="AH681" s="7" t="str">
        <f ca="1">IF(SLEP[[#This Row],[Dias]]&gt;0,"Vigente","Vencido")</f>
        <v>Vencido</v>
      </c>
      <c r="AI681" t="str">
        <f>_xlfn.XLOOKUP(SLEP[[#This Row],[Source.Name]],Tabla3[Nombre archivo],Tabla3[BASESLEP],"N/A",0,1)</f>
        <v>Chinchorro</v>
      </c>
      <c r="AJ681" t="s">
        <v>3515</v>
      </c>
    </row>
    <row r="682" spans="1:36" x14ac:dyDescent="0.3">
      <c r="A682" t="s">
        <v>2800</v>
      </c>
      <c r="B682" t="s">
        <v>3176</v>
      </c>
      <c r="C682" t="s">
        <v>3177</v>
      </c>
      <c r="D682" t="s">
        <v>3178</v>
      </c>
      <c r="E682" t="s">
        <v>2838</v>
      </c>
      <c r="F682" t="s">
        <v>2839</v>
      </c>
      <c r="G682" t="s">
        <v>44</v>
      </c>
      <c r="H682" t="s">
        <v>45</v>
      </c>
      <c r="I682" t="s">
        <v>46</v>
      </c>
      <c r="J682" t="s">
        <v>2967</v>
      </c>
      <c r="K682" t="s">
        <v>48</v>
      </c>
      <c r="L682" s="3">
        <v>3498600</v>
      </c>
      <c r="M682" s="4">
        <v>2153900</v>
      </c>
      <c r="N682" s="4">
        <v>1344700</v>
      </c>
      <c r="O682" t="s">
        <v>970</v>
      </c>
      <c r="P682" t="s">
        <v>566</v>
      </c>
      <c r="Q682" t="s">
        <v>51</v>
      </c>
      <c r="R682">
        <v>3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334</v>
      </c>
      <c r="Y682">
        <v>-1</v>
      </c>
      <c r="Z682" t="s">
        <v>52</v>
      </c>
      <c r="AA682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3498600</v>
      </c>
      <c r="AB682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2153900</v>
      </c>
      <c r="AC682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1344700</v>
      </c>
      <c r="AD682" s="5">
        <f>VALUE(FIXED((SLEP[[#This Row],[EjecutadoCLP]]/SLEP[[#This Row],[MontoCLP]]),4,TRUE))</f>
        <v>0.61560000000000004</v>
      </c>
      <c r="AE682" s="1">
        <f>IF(SLEP[[#This Row],[Termino]]=0,DATE(1992,10,11),SLEP[[#This Row],[Termino]]-SLEP[[#This Row],[Días de vigencia]])</f>
        <v>33554</v>
      </c>
      <c r="AF682" s="1">
        <f>IF(SLEP[[#This Row],[Días restantes]]&lt;1,DATE(1992,10,11),DATE(2025,8,8)+SLEP[[#This Row],[Días restantes]])</f>
        <v>33888</v>
      </c>
      <c r="AG682">
        <f ca="1">IF(SLEP[[#This Row],[Termino]]=0,0,SLEP[[#This Row],[Termino]]-TODAY())</f>
        <v>-12071</v>
      </c>
      <c r="AH682" s="7" t="str">
        <f ca="1">IF(SLEP[[#This Row],[Dias]]&gt;0,"Vigente","Vencido")</f>
        <v>Vencido</v>
      </c>
      <c r="AI682" t="str">
        <f>_xlfn.XLOOKUP(SLEP[[#This Row],[Source.Name]],Tabla3[Nombre archivo],Tabla3[BASESLEP],"N/A",0,1)</f>
        <v>Chinchorro</v>
      </c>
      <c r="AJ682" t="s">
        <v>3521</v>
      </c>
    </row>
    <row r="683" spans="1:36" x14ac:dyDescent="0.3">
      <c r="A683" t="s">
        <v>2800</v>
      </c>
      <c r="B683" t="s">
        <v>3180</v>
      </c>
      <c r="C683" t="s">
        <v>3181</v>
      </c>
      <c r="D683" t="s">
        <v>3182</v>
      </c>
      <c r="E683" t="s">
        <v>2860</v>
      </c>
      <c r="F683" t="s">
        <v>2861</v>
      </c>
      <c r="G683" t="s">
        <v>44</v>
      </c>
      <c r="H683" t="s">
        <v>45</v>
      </c>
      <c r="I683" t="s">
        <v>46</v>
      </c>
      <c r="J683" t="s">
        <v>2804</v>
      </c>
      <c r="K683" t="s">
        <v>48</v>
      </c>
      <c r="L683" s="3">
        <v>150000000</v>
      </c>
      <c r="M683" s="4">
        <v>149998097</v>
      </c>
      <c r="N683" s="4">
        <v>1903</v>
      </c>
      <c r="O683" t="s">
        <v>843</v>
      </c>
      <c r="P683" t="s">
        <v>907</v>
      </c>
      <c r="Q683" t="s">
        <v>51</v>
      </c>
      <c r="R683">
        <v>0</v>
      </c>
      <c r="S683">
        <v>0</v>
      </c>
      <c r="T683">
        <v>3</v>
      </c>
      <c r="U683">
        <v>0</v>
      </c>
      <c r="V683">
        <v>0</v>
      </c>
      <c r="W683">
        <v>0</v>
      </c>
      <c r="X683">
        <v>326</v>
      </c>
      <c r="Y683">
        <v>-1</v>
      </c>
      <c r="Z683" t="s">
        <v>52</v>
      </c>
      <c r="AA683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150000000</v>
      </c>
      <c r="AB683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149998097</v>
      </c>
      <c r="AC683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1903</v>
      </c>
      <c r="AD683" s="5">
        <f>VALUE(FIXED((SLEP[[#This Row],[EjecutadoCLP]]/SLEP[[#This Row],[MontoCLP]]),4,TRUE))</f>
        <v>1</v>
      </c>
      <c r="AE683" s="1">
        <f>IF(SLEP[[#This Row],[Termino]]=0,DATE(1992,10,11),SLEP[[#This Row],[Termino]]-SLEP[[#This Row],[Días de vigencia]])</f>
        <v>33562</v>
      </c>
      <c r="AF683" s="1">
        <f>IF(SLEP[[#This Row],[Días restantes]]&lt;1,DATE(1992,10,11),DATE(2025,8,8)+SLEP[[#This Row],[Días restantes]])</f>
        <v>33888</v>
      </c>
      <c r="AG683">
        <f ca="1">IF(SLEP[[#This Row],[Termino]]=0,0,SLEP[[#This Row],[Termino]]-TODAY())</f>
        <v>-12071</v>
      </c>
      <c r="AH683" s="7" t="str">
        <f ca="1">IF(SLEP[[#This Row],[Dias]]&gt;0,"Vigente","Vencido")</f>
        <v>Vencido</v>
      </c>
      <c r="AI683" t="str">
        <f>_xlfn.XLOOKUP(SLEP[[#This Row],[Source.Name]],Tabla3[Nombre archivo],Tabla3[BASESLEP],"N/A",0,1)</f>
        <v>Chinchorro</v>
      </c>
      <c r="AJ683" t="s">
        <v>3527</v>
      </c>
    </row>
    <row r="684" spans="1:36" x14ac:dyDescent="0.3">
      <c r="A684" t="s">
        <v>2800</v>
      </c>
      <c r="B684" t="s">
        <v>3184</v>
      </c>
      <c r="C684" t="s">
        <v>3185</v>
      </c>
      <c r="D684" t="s">
        <v>3186</v>
      </c>
      <c r="E684" t="s">
        <v>3187</v>
      </c>
      <c r="F684" t="s">
        <v>3188</v>
      </c>
      <c r="G684" t="s">
        <v>44</v>
      </c>
      <c r="H684" t="s">
        <v>45</v>
      </c>
      <c r="I684" t="s">
        <v>188</v>
      </c>
      <c r="J684" t="s">
        <v>2804</v>
      </c>
      <c r="K684" t="s">
        <v>48</v>
      </c>
      <c r="L684" s="3">
        <v>4800000</v>
      </c>
      <c r="M684" s="4">
        <v>53724533</v>
      </c>
      <c r="N684" s="4">
        <v>-48924533</v>
      </c>
      <c r="O684" t="s">
        <v>764</v>
      </c>
      <c r="P684" t="s">
        <v>907</v>
      </c>
      <c r="Q684" t="s">
        <v>51</v>
      </c>
      <c r="R684">
        <v>1</v>
      </c>
      <c r="S684">
        <v>0</v>
      </c>
      <c r="T684">
        <v>1</v>
      </c>
      <c r="U684">
        <v>0</v>
      </c>
      <c r="V684">
        <v>0</v>
      </c>
      <c r="W684">
        <v>0</v>
      </c>
      <c r="X684">
        <v>332</v>
      </c>
      <c r="Y684">
        <v>-1</v>
      </c>
      <c r="Z684" t="s">
        <v>52</v>
      </c>
      <c r="AA684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4800000</v>
      </c>
      <c r="AB684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53724533</v>
      </c>
      <c r="AC684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-48924533</v>
      </c>
      <c r="AD684" s="5">
        <f>VALUE(FIXED((SLEP[[#This Row],[EjecutadoCLP]]/SLEP[[#This Row],[MontoCLP]]),4,TRUE))</f>
        <v>11.192600000000001</v>
      </c>
      <c r="AE684" s="1">
        <f>IF(SLEP[[#This Row],[Termino]]=0,DATE(1992,10,11),SLEP[[#This Row],[Termino]]-SLEP[[#This Row],[Días de vigencia]])</f>
        <v>33556</v>
      </c>
      <c r="AF684" s="1">
        <f>IF(SLEP[[#This Row],[Días restantes]]&lt;1,DATE(1992,10,11),DATE(2025,8,8)+SLEP[[#This Row],[Días restantes]])</f>
        <v>33888</v>
      </c>
      <c r="AG684">
        <f ca="1">IF(SLEP[[#This Row],[Termino]]=0,0,SLEP[[#This Row],[Termino]]-TODAY())</f>
        <v>-12071</v>
      </c>
      <c r="AH684" s="7" t="str">
        <f ca="1">IF(SLEP[[#This Row],[Dias]]&gt;0,"Vigente","Vencido")</f>
        <v>Vencido</v>
      </c>
      <c r="AI684" t="str">
        <f>_xlfn.XLOOKUP(SLEP[[#This Row],[Source.Name]],Tabla3[Nombre archivo],Tabla3[BASESLEP],"N/A",0,1)</f>
        <v>Chinchorro</v>
      </c>
      <c r="AJ684" t="s">
        <v>3531</v>
      </c>
    </row>
    <row r="685" spans="1:36" x14ac:dyDescent="0.3">
      <c r="A685" t="s">
        <v>2800</v>
      </c>
      <c r="B685" t="s">
        <v>3190</v>
      </c>
      <c r="C685" t="s">
        <v>3191</v>
      </c>
      <c r="D685" t="s">
        <v>3192</v>
      </c>
      <c r="E685" t="s">
        <v>3193</v>
      </c>
      <c r="F685" t="s">
        <v>3194</v>
      </c>
      <c r="G685" t="s">
        <v>44</v>
      </c>
      <c r="H685" t="s">
        <v>45</v>
      </c>
      <c r="I685" t="s">
        <v>60</v>
      </c>
      <c r="J685" t="s">
        <v>2804</v>
      </c>
      <c r="K685" t="s">
        <v>48</v>
      </c>
      <c r="L685" s="3">
        <v>50000000</v>
      </c>
      <c r="M685" s="4">
        <v>47236336</v>
      </c>
      <c r="N685" s="4">
        <v>2763664</v>
      </c>
      <c r="O685" t="s">
        <v>2166</v>
      </c>
      <c r="P685" t="s">
        <v>513</v>
      </c>
      <c r="Q685" t="s">
        <v>51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712</v>
      </c>
      <c r="Y685">
        <v>-1</v>
      </c>
      <c r="Z685" t="s">
        <v>52</v>
      </c>
      <c r="AA685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50000000</v>
      </c>
      <c r="AB685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47236336</v>
      </c>
      <c r="AC685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2763664</v>
      </c>
      <c r="AD685" s="5">
        <f>VALUE(FIXED((SLEP[[#This Row],[EjecutadoCLP]]/SLEP[[#This Row],[MontoCLP]]),4,TRUE))</f>
        <v>0.94469999999999998</v>
      </c>
      <c r="AE685" s="1">
        <f>IF(SLEP[[#This Row],[Termino]]=0,DATE(1992,10,11),SLEP[[#This Row],[Termino]]-SLEP[[#This Row],[Días de vigencia]])</f>
        <v>33176</v>
      </c>
      <c r="AF685" s="1">
        <f>IF(SLEP[[#This Row],[Días restantes]]&lt;1,DATE(1992,10,11),DATE(2025,8,8)+SLEP[[#This Row],[Días restantes]])</f>
        <v>33888</v>
      </c>
      <c r="AG685">
        <f ca="1">IF(SLEP[[#This Row],[Termino]]=0,0,SLEP[[#This Row],[Termino]]-TODAY())</f>
        <v>-12071</v>
      </c>
      <c r="AH685" s="7" t="str">
        <f ca="1">IF(SLEP[[#This Row],[Dias]]&gt;0,"Vigente","Vencido")</f>
        <v>Vencido</v>
      </c>
      <c r="AI685" t="str">
        <f>_xlfn.XLOOKUP(SLEP[[#This Row],[Source.Name]],Tabla3[Nombre archivo],Tabla3[BASESLEP],"N/A",0,1)</f>
        <v>Chinchorro</v>
      </c>
      <c r="AJ685" t="s">
        <v>3535</v>
      </c>
    </row>
    <row r="686" spans="1:36" x14ac:dyDescent="0.3">
      <c r="A686" t="s">
        <v>2800</v>
      </c>
      <c r="B686" t="s">
        <v>3196</v>
      </c>
      <c r="C686" t="s">
        <v>3197</v>
      </c>
      <c r="D686" t="s">
        <v>3198</v>
      </c>
      <c r="E686" t="s">
        <v>3199</v>
      </c>
      <c r="F686" t="s">
        <v>3200</v>
      </c>
      <c r="G686" t="s">
        <v>44</v>
      </c>
      <c r="H686" t="s">
        <v>45</v>
      </c>
      <c r="I686" t="s">
        <v>46</v>
      </c>
      <c r="J686" t="s">
        <v>2967</v>
      </c>
      <c r="K686" t="s">
        <v>48</v>
      </c>
      <c r="L686" s="3">
        <v>1499974</v>
      </c>
      <c r="M686" s="4">
        <v>441170</v>
      </c>
      <c r="N686" s="4">
        <v>1058804</v>
      </c>
      <c r="O686" t="s">
        <v>884</v>
      </c>
      <c r="P686" t="s">
        <v>538</v>
      </c>
      <c r="Q686" t="s">
        <v>51</v>
      </c>
      <c r="R686">
        <v>1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517</v>
      </c>
      <c r="Y686">
        <v>-1</v>
      </c>
      <c r="Z686" t="s">
        <v>52</v>
      </c>
      <c r="AA686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1499974</v>
      </c>
      <c r="AB686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441170</v>
      </c>
      <c r="AC686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1058804</v>
      </c>
      <c r="AD686" s="5">
        <f>VALUE(FIXED((SLEP[[#This Row],[EjecutadoCLP]]/SLEP[[#This Row],[MontoCLP]]),4,TRUE))</f>
        <v>0.29409999999999997</v>
      </c>
      <c r="AE686" s="1">
        <f>IF(SLEP[[#This Row],[Termino]]=0,DATE(1992,10,11),SLEP[[#This Row],[Termino]]-SLEP[[#This Row],[Días de vigencia]])</f>
        <v>33371</v>
      </c>
      <c r="AF686" s="1">
        <f>IF(SLEP[[#This Row],[Días restantes]]&lt;1,DATE(1992,10,11),DATE(2025,8,8)+SLEP[[#This Row],[Días restantes]])</f>
        <v>33888</v>
      </c>
      <c r="AG686">
        <f ca="1">IF(SLEP[[#This Row],[Termino]]=0,0,SLEP[[#This Row],[Termino]]-TODAY())</f>
        <v>-12071</v>
      </c>
      <c r="AH686" s="7" t="str">
        <f ca="1">IF(SLEP[[#This Row],[Dias]]&gt;0,"Vigente","Vencido")</f>
        <v>Vencido</v>
      </c>
      <c r="AI686" t="str">
        <f>_xlfn.XLOOKUP(SLEP[[#This Row],[Source.Name]],Tabla3[Nombre archivo],Tabla3[BASESLEP],"N/A",0,1)</f>
        <v>Chinchorro</v>
      </c>
      <c r="AJ686" t="s">
        <v>3539</v>
      </c>
    </row>
    <row r="687" spans="1:36" x14ac:dyDescent="0.3">
      <c r="A687" t="s">
        <v>2800</v>
      </c>
      <c r="B687" t="s">
        <v>3202</v>
      </c>
      <c r="C687" t="s">
        <v>3203</v>
      </c>
      <c r="D687" t="s">
        <v>3204</v>
      </c>
      <c r="E687" t="s">
        <v>3205</v>
      </c>
      <c r="F687" t="s">
        <v>3206</v>
      </c>
      <c r="G687" t="s">
        <v>44</v>
      </c>
      <c r="H687" t="s">
        <v>45</v>
      </c>
      <c r="I687" t="s">
        <v>60</v>
      </c>
      <c r="J687" t="s">
        <v>2804</v>
      </c>
      <c r="K687" t="s">
        <v>48</v>
      </c>
      <c r="L687" s="3">
        <v>40000000</v>
      </c>
      <c r="M687" s="4">
        <v>37387420</v>
      </c>
      <c r="N687" s="4">
        <v>2612580</v>
      </c>
      <c r="O687" t="s">
        <v>970</v>
      </c>
      <c r="P687" t="s">
        <v>907</v>
      </c>
      <c r="Q687" t="s">
        <v>51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355</v>
      </c>
      <c r="Y687">
        <v>-1</v>
      </c>
      <c r="Z687" t="s">
        <v>52</v>
      </c>
      <c r="AA687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40000000</v>
      </c>
      <c r="AB687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37387420</v>
      </c>
      <c r="AC687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2612580</v>
      </c>
      <c r="AD687" s="5">
        <f>VALUE(FIXED((SLEP[[#This Row],[EjecutadoCLP]]/SLEP[[#This Row],[MontoCLP]]),4,TRUE))</f>
        <v>0.93469999999999998</v>
      </c>
      <c r="AE687" s="1">
        <f>IF(SLEP[[#This Row],[Termino]]=0,DATE(1992,10,11),SLEP[[#This Row],[Termino]]-SLEP[[#This Row],[Días de vigencia]])</f>
        <v>33533</v>
      </c>
      <c r="AF687" s="1">
        <f>IF(SLEP[[#This Row],[Días restantes]]&lt;1,DATE(1992,10,11),DATE(2025,8,8)+SLEP[[#This Row],[Días restantes]])</f>
        <v>33888</v>
      </c>
      <c r="AG687">
        <f ca="1">IF(SLEP[[#This Row],[Termino]]=0,0,SLEP[[#This Row],[Termino]]-TODAY())</f>
        <v>-12071</v>
      </c>
      <c r="AH687" s="7" t="str">
        <f ca="1">IF(SLEP[[#This Row],[Dias]]&gt;0,"Vigente","Vencido")</f>
        <v>Vencido</v>
      </c>
      <c r="AI687" t="str">
        <f>_xlfn.XLOOKUP(SLEP[[#This Row],[Source.Name]],Tabla3[Nombre archivo],Tabla3[BASESLEP],"N/A",0,1)</f>
        <v>Chinchorro</v>
      </c>
      <c r="AJ687" t="s">
        <v>3545</v>
      </c>
    </row>
    <row r="688" spans="1:36" x14ac:dyDescent="0.3">
      <c r="A688" t="s">
        <v>2800</v>
      </c>
      <c r="B688" t="s">
        <v>3208</v>
      </c>
      <c r="C688" t="s">
        <v>3209</v>
      </c>
      <c r="D688" t="s">
        <v>3210</v>
      </c>
      <c r="E688" t="s">
        <v>3211</v>
      </c>
      <c r="F688" t="s">
        <v>3212</v>
      </c>
      <c r="G688" t="s">
        <v>44</v>
      </c>
      <c r="H688" t="s">
        <v>45</v>
      </c>
      <c r="I688" t="s">
        <v>89</v>
      </c>
      <c r="J688" t="s">
        <v>2804</v>
      </c>
      <c r="K688" t="s">
        <v>48</v>
      </c>
      <c r="L688" s="3">
        <v>9153630</v>
      </c>
      <c r="M688" s="4">
        <v>9153625</v>
      </c>
      <c r="N688" s="4">
        <v>5</v>
      </c>
      <c r="O688" t="s">
        <v>831</v>
      </c>
      <c r="P688" t="s">
        <v>1866</v>
      </c>
      <c r="Q688" t="s">
        <v>51</v>
      </c>
      <c r="R688">
        <v>1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396</v>
      </c>
      <c r="Y688">
        <v>-1</v>
      </c>
      <c r="Z688" t="s">
        <v>52</v>
      </c>
      <c r="AA688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9153630</v>
      </c>
      <c r="AB688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9153625</v>
      </c>
      <c r="AC688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5</v>
      </c>
      <c r="AD688" s="5">
        <f>VALUE(FIXED((SLEP[[#This Row],[EjecutadoCLP]]/SLEP[[#This Row],[MontoCLP]]),4,TRUE))</f>
        <v>1</v>
      </c>
      <c r="AE688" s="1">
        <f>IF(SLEP[[#This Row],[Termino]]=0,DATE(1992,10,11),SLEP[[#This Row],[Termino]]-SLEP[[#This Row],[Días de vigencia]])</f>
        <v>33492</v>
      </c>
      <c r="AF688" s="1">
        <f>IF(SLEP[[#This Row],[Días restantes]]&lt;1,DATE(1992,10,11),DATE(2025,8,8)+SLEP[[#This Row],[Días restantes]])</f>
        <v>33888</v>
      </c>
      <c r="AG688">
        <f ca="1">IF(SLEP[[#This Row],[Termino]]=0,0,SLEP[[#This Row],[Termino]]-TODAY())</f>
        <v>-12071</v>
      </c>
      <c r="AH688" s="7" t="str">
        <f ca="1">IF(SLEP[[#This Row],[Dias]]&gt;0,"Vigente","Vencido")</f>
        <v>Vencido</v>
      </c>
      <c r="AI688" t="str">
        <f>_xlfn.XLOOKUP(SLEP[[#This Row],[Source.Name]],Tabla3[Nombre archivo],Tabla3[BASESLEP],"N/A",0,1)</f>
        <v>Chinchorro</v>
      </c>
      <c r="AJ688" t="s">
        <v>3549</v>
      </c>
    </row>
    <row r="689" spans="1:36" x14ac:dyDescent="0.3">
      <c r="A689" t="s">
        <v>2800</v>
      </c>
      <c r="B689" t="s">
        <v>3214</v>
      </c>
      <c r="C689" t="s">
        <v>3215</v>
      </c>
      <c r="D689" t="s">
        <v>3216</v>
      </c>
      <c r="E689" t="s">
        <v>2922</v>
      </c>
      <c r="F689" t="s">
        <v>2923</v>
      </c>
      <c r="G689" t="s">
        <v>44</v>
      </c>
      <c r="H689" t="s">
        <v>45</v>
      </c>
      <c r="I689" t="s">
        <v>60</v>
      </c>
      <c r="J689" t="s">
        <v>2804</v>
      </c>
      <c r="K689" t="s">
        <v>48</v>
      </c>
      <c r="L689" s="3">
        <v>1380000</v>
      </c>
      <c r="M689" s="4">
        <v>59340000</v>
      </c>
      <c r="N689" s="4">
        <v>-57960000</v>
      </c>
      <c r="O689" t="s">
        <v>906</v>
      </c>
      <c r="P689" t="s">
        <v>907</v>
      </c>
      <c r="Q689" t="s">
        <v>51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362</v>
      </c>
      <c r="Y689">
        <v>-10</v>
      </c>
      <c r="Z689" t="s">
        <v>52</v>
      </c>
      <c r="AA689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1380000</v>
      </c>
      <c r="AB689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59340000</v>
      </c>
      <c r="AC689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-57960000</v>
      </c>
      <c r="AD689" s="5">
        <f>VALUE(FIXED((SLEP[[#This Row],[EjecutadoCLP]]/SLEP[[#This Row],[MontoCLP]]),4,TRUE))</f>
        <v>43</v>
      </c>
      <c r="AE689" s="1">
        <f>IF(SLEP[[#This Row],[Termino]]=0,DATE(1992,10,11),SLEP[[#This Row],[Termino]]-SLEP[[#This Row],[Días de vigencia]])</f>
        <v>33526</v>
      </c>
      <c r="AF689" s="1">
        <f>IF(SLEP[[#This Row],[Días restantes]]&lt;1,DATE(1992,10,11),DATE(2025,8,8)+SLEP[[#This Row],[Días restantes]])</f>
        <v>33888</v>
      </c>
      <c r="AG689">
        <f ca="1">IF(SLEP[[#This Row],[Termino]]=0,0,SLEP[[#This Row],[Termino]]-TODAY())</f>
        <v>-12071</v>
      </c>
      <c r="AH689" s="7" t="str">
        <f ca="1">IF(SLEP[[#This Row],[Dias]]&gt;0,"Vigente","Vencido")</f>
        <v>Vencido</v>
      </c>
      <c r="AI689" t="str">
        <f>_xlfn.XLOOKUP(SLEP[[#This Row],[Source.Name]],Tabla3[Nombre archivo],Tabla3[BASESLEP],"N/A",0,1)</f>
        <v>Chinchorro</v>
      </c>
      <c r="AJ689" t="s">
        <v>3553</v>
      </c>
    </row>
    <row r="690" spans="1:36" x14ac:dyDescent="0.3">
      <c r="A690" t="s">
        <v>2800</v>
      </c>
      <c r="B690" t="s">
        <v>3218</v>
      </c>
      <c r="C690" t="s">
        <v>3215</v>
      </c>
      <c r="D690" t="s">
        <v>3216</v>
      </c>
      <c r="E690" t="s">
        <v>2922</v>
      </c>
      <c r="F690" t="s">
        <v>2923</v>
      </c>
      <c r="G690" t="s">
        <v>44</v>
      </c>
      <c r="H690" t="s">
        <v>45</v>
      </c>
      <c r="I690" t="s">
        <v>60</v>
      </c>
      <c r="J690" t="s">
        <v>2804</v>
      </c>
      <c r="K690" t="s">
        <v>48</v>
      </c>
      <c r="L690" s="3">
        <v>12679450</v>
      </c>
      <c r="M690" s="4">
        <v>59340000</v>
      </c>
      <c r="N690" s="4">
        <v>-46660550</v>
      </c>
      <c r="O690" t="s">
        <v>906</v>
      </c>
      <c r="P690" t="s">
        <v>907</v>
      </c>
      <c r="Q690" t="s">
        <v>51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362</v>
      </c>
      <c r="Y690">
        <v>-1</v>
      </c>
      <c r="Z690" t="s">
        <v>52</v>
      </c>
      <c r="AA690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12679450</v>
      </c>
      <c r="AB690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59340000</v>
      </c>
      <c r="AC690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-46660550</v>
      </c>
      <c r="AD690" s="5">
        <f>VALUE(FIXED((SLEP[[#This Row],[EjecutadoCLP]]/SLEP[[#This Row],[MontoCLP]]),4,TRUE))</f>
        <v>4.68</v>
      </c>
      <c r="AE690" s="1">
        <f>IF(SLEP[[#This Row],[Termino]]=0,DATE(1992,10,11),SLEP[[#This Row],[Termino]]-SLEP[[#This Row],[Días de vigencia]])</f>
        <v>33526</v>
      </c>
      <c r="AF690" s="1">
        <f>IF(SLEP[[#This Row],[Días restantes]]&lt;1,DATE(1992,10,11),DATE(2025,8,8)+SLEP[[#This Row],[Días restantes]])</f>
        <v>33888</v>
      </c>
      <c r="AG690">
        <f ca="1">IF(SLEP[[#This Row],[Termino]]=0,0,SLEP[[#This Row],[Termino]]-TODAY())</f>
        <v>-12071</v>
      </c>
      <c r="AH690" s="7" t="str">
        <f ca="1">IF(SLEP[[#This Row],[Dias]]&gt;0,"Vigente","Vencido")</f>
        <v>Vencido</v>
      </c>
      <c r="AI690" t="str">
        <f>_xlfn.XLOOKUP(SLEP[[#This Row],[Source.Name]],Tabla3[Nombre archivo],Tabla3[BASESLEP],"N/A",0,1)</f>
        <v>Chinchorro</v>
      </c>
      <c r="AJ690" t="s">
        <v>3557</v>
      </c>
    </row>
    <row r="691" spans="1:36" x14ac:dyDescent="0.3">
      <c r="A691" t="s">
        <v>2800</v>
      </c>
      <c r="B691" t="s">
        <v>3220</v>
      </c>
      <c r="C691" t="s">
        <v>3221</v>
      </c>
      <c r="D691" t="s">
        <v>3222</v>
      </c>
      <c r="E691" t="s">
        <v>3173</v>
      </c>
      <c r="F691" t="s">
        <v>3174</v>
      </c>
      <c r="G691" t="s">
        <v>44</v>
      </c>
      <c r="H691" t="s">
        <v>45</v>
      </c>
      <c r="I691" t="s">
        <v>60</v>
      </c>
      <c r="J691" t="s">
        <v>2804</v>
      </c>
      <c r="K691" t="s">
        <v>48</v>
      </c>
      <c r="L691" s="3">
        <v>1</v>
      </c>
      <c r="M691" s="4">
        <v>1237600</v>
      </c>
      <c r="N691" s="4">
        <v>-1237599</v>
      </c>
      <c r="O691" t="s">
        <v>950</v>
      </c>
      <c r="P691" t="s">
        <v>907</v>
      </c>
      <c r="Q691" t="s">
        <v>51</v>
      </c>
      <c r="R691">
        <v>0</v>
      </c>
      <c r="S691">
        <v>0</v>
      </c>
      <c r="T691">
        <v>0</v>
      </c>
      <c r="U691">
        <v>0</v>
      </c>
      <c r="V691">
        <v>0</v>
      </c>
      <c r="W691">
        <v>0</v>
      </c>
      <c r="X691">
        <v>364</v>
      </c>
      <c r="Y691">
        <v>-1</v>
      </c>
      <c r="Z691" t="s">
        <v>52</v>
      </c>
      <c r="AA691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</v>
      </c>
      <c r="AB691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1237600</v>
      </c>
      <c r="AC691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-1237599</v>
      </c>
      <c r="AD691" s="5">
        <f>VALUE(FIXED((SLEP[[#This Row],[EjecutadoCLP]]/SLEP[[#This Row],[MontoCLP]]),4,TRUE))</f>
        <v>1237600</v>
      </c>
      <c r="AE691" s="1">
        <f>IF(SLEP[[#This Row],[Termino]]=0,DATE(1992,10,11),SLEP[[#This Row],[Termino]]-SLEP[[#This Row],[Días de vigencia]])</f>
        <v>33524</v>
      </c>
      <c r="AF691" s="1">
        <f>IF(SLEP[[#This Row],[Días restantes]]&lt;1,DATE(1992,10,11),DATE(2025,8,8)+SLEP[[#This Row],[Días restantes]])</f>
        <v>33888</v>
      </c>
      <c r="AG691">
        <f ca="1">IF(SLEP[[#This Row],[Termino]]=0,0,SLEP[[#This Row],[Termino]]-TODAY())</f>
        <v>-12071</v>
      </c>
      <c r="AH691" s="7" t="str">
        <f ca="1">IF(SLEP[[#This Row],[Dias]]&gt;0,"Vigente","Vencido")</f>
        <v>Vencido</v>
      </c>
      <c r="AI691" t="str">
        <f>_xlfn.XLOOKUP(SLEP[[#This Row],[Source.Name]],Tabla3[Nombre archivo],Tabla3[BASESLEP],"N/A",0,1)</f>
        <v>Chinchorro</v>
      </c>
      <c r="AJ691" t="s">
        <v>3561</v>
      </c>
    </row>
    <row r="692" spans="1:36" x14ac:dyDescent="0.3">
      <c r="A692" t="s">
        <v>2800</v>
      </c>
      <c r="B692" t="s">
        <v>3224</v>
      </c>
      <c r="C692" t="s">
        <v>3225</v>
      </c>
      <c r="D692" t="s">
        <v>3226</v>
      </c>
      <c r="E692" t="s">
        <v>3227</v>
      </c>
      <c r="F692" t="s">
        <v>3228</v>
      </c>
      <c r="G692" t="s">
        <v>44</v>
      </c>
      <c r="H692" t="s">
        <v>45</v>
      </c>
      <c r="I692" t="s">
        <v>222</v>
      </c>
      <c r="J692" t="s">
        <v>2967</v>
      </c>
      <c r="K692" t="s">
        <v>48</v>
      </c>
      <c r="L692" s="3">
        <v>54264000</v>
      </c>
      <c r="M692" s="4">
        <v>54264000</v>
      </c>
      <c r="N692" s="4">
        <v>0</v>
      </c>
      <c r="O692" t="s">
        <v>1068</v>
      </c>
      <c r="P692" t="s">
        <v>907</v>
      </c>
      <c r="Q692" t="s">
        <v>51</v>
      </c>
      <c r="R692">
        <v>4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365</v>
      </c>
      <c r="Y692">
        <v>-1</v>
      </c>
      <c r="Z692" t="s">
        <v>52</v>
      </c>
      <c r="AA692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54264000</v>
      </c>
      <c r="AB692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54264000</v>
      </c>
      <c r="AC692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0</v>
      </c>
      <c r="AD692" s="5">
        <f>VALUE(FIXED((SLEP[[#This Row],[EjecutadoCLP]]/SLEP[[#This Row],[MontoCLP]]),4,TRUE))</f>
        <v>1</v>
      </c>
      <c r="AE692" s="1">
        <f>IF(SLEP[[#This Row],[Termino]]=0,DATE(1992,10,11),SLEP[[#This Row],[Termino]]-SLEP[[#This Row],[Días de vigencia]])</f>
        <v>33523</v>
      </c>
      <c r="AF692" s="1">
        <f>IF(SLEP[[#This Row],[Días restantes]]&lt;1,DATE(1992,10,11),DATE(2025,8,8)+SLEP[[#This Row],[Días restantes]])</f>
        <v>33888</v>
      </c>
      <c r="AG692">
        <f ca="1">IF(SLEP[[#This Row],[Termino]]=0,0,SLEP[[#This Row],[Termino]]-TODAY())</f>
        <v>-12071</v>
      </c>
      <c r="AH692" s="7" t="str">
        <f ca="1">IF(SLEP[[#This Row],[Dias]]&gt;0,"Vigente","Vencido")</f>
        <v>Vencido</v>
      </c>
      <c r="AI692" t="str">
        <f>_xlfn.XLOOKUP(SLEP[[#This Row],[Source.Name]],Tabla3[Nombre archivo],Tabla3[BASESLEP],"N/A",0,1)</f>
        <v>Chinchorro</v>
      </c>
      <c r="AJ692" t="s">
        <v>3565</v>
      </c>
    </row>
    <row r="693" spans="1:36" x14ac:dyDescent="0.3">
      <c r="A693" t="s">
        <v>2800</v>
      </c>
      <c r="B693" t="s">
        <v>3230</v>
      </c>
      <c r="C693" t="s">
        <v>3231</v>
      </c>
      <c r="D693" t="s">
        <v>3232</v>
      </c>
      <c r="E693" t="s">
        <v>3233</v>
      </c>
      <c r="F693" t="s">
        <v>3234</v>
      </c>
      <c r="G693" t="s">
        <v>44</v>
      </c>
      <c r="H693" t="s">
        <v>45</v>
      </c>
      <c r="I693" t="s">
        <v>254</v>
      </c>
      <c r="J693" t="s">
        <v>2967</v>
      </c>
      <c r="K693" t="s">
        <v>48</v>
      </c>
      <c r="L693" s="3">
        <v>3499314</v>
      </c>
      <c r="M693" s="4">
        <v>3499314</v>
      </c>
      <c r="N693" s="4">
        <v>0</v>
      </c>
      <c r="O693" t="s">
        <v>1108</v>
      </c>
      <c r="P693" t="s">
        <v>1552</v>
      </c>
      <c r="Q693" t="s">
        <v>51</v>
      </c>
      <c r="R693">
        <v>1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365</v>
      </c>
      <c r="Y693">
        <v>-1</v>
      </c>
      <c r="Z693" t="s">
        <v>52</v>
      </c>
      <c r="AA693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3499314</v>
      </c>
      <c r="AB693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3499314</v>
      </c>
      <c r="AC693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0</v>
      </c>
      <c r="AD693" s="5">
        <f>VALUE(FIXED((SLEP[[#This Row],[EjecutadoCLP]]/SLEP[[#This Row],[MontoCLP]]),4,TRUE))</f>
        <v>1</v>
      </c>
      <c r="AE693" s="1">
        <f>IF(SLEP[[#This Row],[Termino]]=0,DATE(1992,10,11),SLEP[[#This Row],[Termino]]-SLEP[[#This Row],[Días de vigencia]])</f>
        <v>33523</v>
      </c>
      <c r="AF693" s="1">
        <f>IF(SLEP[[#This Row],[Días restantes]]&lt;1,DATE(1992,10,11),DATE(2025,8,8)+SLEP[[#This Row],[Días restantes]])</f>
        <v>33888</v>
      </c>
      <c r="AG693">
        <f ca="1">IF(SLEP[[#This Row],[Termino]]=0,0,SLEP[[#This Row],[Termino]]-TODAY())</f>
        <v>-12071</v>
      </c>
      <c r="AH693" s="7" t="str">
        <f ca="1">IF(SLEP[[#This Row],[Dias]]&gt;0,"Vigente","Vencido")</f>
        <v>Vencido</v>
      </c>
      <c r="AI693" t="str">
        <f>_xlfn.XLOOKUP(SLEP[[#This Row],[Source.Name]],Tabla3[Nombre archivo],Tabla3[BASESLEP],"N/A",0,1)</f>
        <v>Chinchorro</v>
      </c>
      <c r="AJ693" t="s">
        <v>3569</v>
      </c>
    </row>
    <row r="694" spans="1:36" x14ac:dyDescent="0.3">
      <c r="A694" t="s">
        <v>2800</v>
      </c>
      <c r="B694" t="s">
        <v>3236</v>
      </c>
      <c r="C694" t="s">
        <v>3237</v>
      </c>
      <c r="D694" t="s">
        <v>3238</v>
      </c>
      <c r="E694" t="s">
        <v>865</v>
      </c>
      <c r="F694" t="s">
        <v>866</v>
      </c>
      <c r="G694" t="s">
        <v>44</v>
      </c>
      <c r="H694" t="s">
        <v>45</v>
      </c>
      <c r="I694" t="s">
        <v>1655</v>
      </c>
      <c r="J694" t="s">
        <v>2967</v>
      </c>
      <c r="K694" t="s">
        <v>48</v>
      </c>
      <c r="L694" s="3">
        <v>39270000</v>
      </c>
      <c r="M694" s="4">
        <v>28862000</v>
      </c>
      <c r="N694" s="4">
        <v>10408000</v>
      </c>
      <c r="O694" t="s">
        <v>1075</v>
      </c>
      <c r="P694" t="s">
        <v>545</v>
      </c>
      <c r="Q694" t="s">
        <v>608</v>
      </c>
      <c r="R694">
        <v>4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731</v>
      </c>
      <c r="Y694">
        <v>331</v>
      </c>
      <c r="Z694" t="s">
        <v>52</v>
      </c>
      <c r="AA694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39270000</v>
      </c>
      <c r="AB694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28862000</v>
      </c>
      <c r="AC694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10408000</v>
      </c>
      <c r="AD694" s="5">
        <f>VALUE(FIXED((SLEP[[#This Row],[EjecutadoCLP]]/SLEP[[#This Row],[MontoCLP]]),4,TRUE))</f>
        <v>0.73499999999999999</v>
      </c>
      <c r="AE694" s="1">
        <f>IF(SLEP[[#This Row],[Termino]]=0,DATE(1992,10,11),SLEP[[#This Row],[Termino]]-SLEP[[#This Row],[Días de vigencia]])</f>
        <v>45477</v>
      </c>
      <c r="AF694" s="1">
        <f>IF(SLEP[[#This Row],[Días restantes]]&lt;1,DATE(1992,10,11),DATE(2025,8,8)+SLEP[[#This Row],[Días restantes]])</f>
        <v>46208</v>
      </c>
      <c r="AG694">
        <f ca="1">IF(SLEP[[#This Row],[Termino]]=0,0,SLEP[[#This Row],[Termino]]-TODAY())</f>
        <v>249</v>
      </c>
      <c r="AH694" s="7" t="str">
        <f ca="1">IF(SLEP[[#This Row],[Dias]]&gt;0,"Vigente","Vencido")</f>
        <v>Vigente</v>
      </c>
      <c r="AI694" t="str">
        <f>_xlfn.XLOOKUP(SLEP[[#This Row],[Source.Name]],Tabla3[Nombre archivo],Tabla3[BASESLEP],"N/A",0,1)</f>
        <v>Chinchorro</v>
      </c>
      <c r="AJ694" t="s">
        <v>3573</v>
      </c>
    </row>
    <row r="695" spans="1:36" x14ac:dyDescent="0.3">
      <c r="A695" t="s">
        <v>2800</v>
      </c>
      <c r="B695" t="s">
        <v>3240</v>
      </c>
      <c r="C695" t="s">
        <v>3241</v>
      </c>
      <c r="D695" t="s">
        <v>3242</v>
      </c>
      <c r="E695" t="s">
        <v>3243</v>
      </c>
      <c r="F695" t="s">
        <v>3244</v>
      </c>
      <c r="G695" t="s">
        <v>44</v>
      </c>
      <c r="H695" t="s">
        <v>45</v>
      </c>
      <c r="I695" t="s">
        <v>207</v>
      </c>
      <c r="J695" t="s">
        <v>2967</v>
      </c>
      <c r="K695" t="s">
        <v>48</v>
      </c>
      <c r="L695" s="3">
        <v>1499400</v>
      </c>
      <c r="M695" s="4">
        <v>1499400</v>
      </c>
      <c r="N695" s="4">
        <v>0</v>
      </c>
      <c r="O695" t="s">
        <v>1033</v>
      </c>
      <c r="P695" t="s">
        <v>513</v>
      </c>
      <c r="Q695" t="s">
        <v>51</v>
      </c>
      <c r="R695">
        <v>1</v>
      </c>
      <c r="S695">
        <v>0</v>
      </c>
      <c r="T695">
        <v>0</v>
      </c>
      <c r="U695">
        <v>0</v>
      </c>
      <c r="V695">
        <v>0</v>
      </c>
      <c r="W695">
        <v>0</v>
      </c>
      <c r="X695">
        <v>737</v>
      </c>
      <c r="Y695">
        <v>-1</v>
      </c>
      <c r="Z695" t="s">
        <v>52</v>
      </c>
      <c r="AA695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1499400</v>
      </c>
      <c r="AB695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1499400</v>
      </c>
      <c r="AC695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0</v>
      </c>
      <c r="AD695" s="5">
        <f>VALUE(FIXED((SLEP[[#This Row],[EjecutadoCLP]]/SLEP[[#This Row],[MontoCLP]]),4,TRUE))</f>
        <v>1</v>
      </c>
      <c r="AE695" s="1">
        <f>IF(SLEP[[#This Row],[Termino]]=0,DATE(1992,10,11),SLEP[[#This Row],[Termino]]-SLEP[[#This Row],[Días de vigencia]])</f>
        <v>33151</v>
      </c>
      <c r="AF695" s="1">
        <f>IF(SLEP[[#This Row],[Días restantes]]&lt;1,DATE(1992,10,11),DATE(2025,8,8)+SLEP[[#This Row],[Días restantes]])</f>
        <v>33888</v>
      </c>
      <c r="AG695">
        <f ca="1">IF(SLEP[[#This Row],[Termino]]=0,0,SLEP[[#This Row],[Termino]]-TODAY())</f>
        <v>-12071</v>
      </c>
      <c r="AH695" s="7" t="str">
        <f ca="1">IF(SLEP[[#This Row],[Dias]]&gt;0,"Vigente","Vencido")</f>
        <v>Vencido</v>
      </c>
      <c r="AI695" t="str">
        <f>_xlfn.XLOOKUP(SLEP[[#This Row],[Source.Name]],Tabla3[Nombre archivo],Tabla3[BASESLEP],"N/A",0,1)</f>
        <v>Chinchorro</v>
      </c>
      <c r="AJ695" t="s">
        <v>3577</v>
      </c>
    </row>
    <row r="696" spans="1:36" x14ac:dyDescent="0.3">
      <c r="A696" t="s">
        <v>2800</v>
      </c>
      <c r="B696" t="s">
        <v>3246</v>
      </c>
      <c r="C696" t="s">
        <v>3247</v>
      </c>
      <c r="D696" t="s">
        <v>3248</v>
      </c>
      <c r="E696" t="s">
        <v>2860</v>
      </c>
      <c r="F696" t="s">
        <v>2861</v>
      </c>
      <c r="G696" t="s">
        <v>44</v>
      </c>
      <c r="H696" t="s">
        <v>45</v>
      </c>
      <c r="I696" t="s">
        <v>46</v>
      </c>
      <c r="J696" t="s">
        <v>2804</v>
      </c>
      <c r="K696" t="s">
        <v>48</v>
      </c>
      <c r="L696" s="3">
        <v>300000000</v>
      </c>
      <c r="M696" s="4">
        <v>296845223</v>
      </c>
      <c r="N696" s="4">
        <v>3154777</v>
      </c>
      <c r="O696" t="s">
        <v>1284</v>
      </c>
      <c r="P696" t="s">
        <v>745</v>
      </c>
      <c r="Q696" t="s">
        <v>51</v>
      </c>
      <c r="R696">
        <v>5</v>
      </c>
      <c r="S696">
        <v>0</v>
      </c>
      <c r="T696">
        <v>0</v>
      </c>
      <c r="U696">
        <v>0</v>
      </c>
      <c r="V696">
        <v>0</v>
      </c>
      <c r="W696">
        <v>0</v>
      </c>
      <c r="X696">
        <v>426</v>
      </c>
      <c r="Y696">
        <v>-1</v>
      </c>
      <c r="Z696" t="s">
        <v>52</v>
      </c>
      <c r="AA696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300000000</v>
      </c>
      <c r="AB696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296845223</v>
      </c>
      <c r="AC696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3154777</v>
      </c>
      <c r="AD696" s="5">
        <f>VALUE(FIXED((SLEP[[#This Row],[EjecutadoCLP]]/SLEP[[#This Row],[MontoCLP]]),4,TRUE))</f>
        <v>0.98950000000000005</v>
      </c>
      <c r="AE696" s="1">
        <f>IF(SLEP[[#This Row],[Termino]]=0,DATE(1992,10,11),SLEP[[#This Row],[Termino]]-SLEP[[#This Row],[Días de vigencia]])</f>
        <v>33462</v>
      </c>
      <c r="AF696" s="1">
        <f>IF(SLEP[[#This Row],[Días restantes]]&lt;1,DATE(1992,10,11),DATE(2025,8,8)+SLEP[[#This Row],[Días restantes]])</f>
        <v>33888</v>
      </c>
      <c r="AG696">
        <f ca="1">IF(SLEP[[#This Row],[Termino]]=0,0,SLEP[[#This Row],[Termino]]-TODAY())</f>
        <v>-12071</v>
      </c>
      <c r="AH696" s="7" t="str">
        <f ca="1">IF(SLEP[[#This Row],[Dias]]&gt;0,"Vigente","Vencido")</f>
        <v>Vencido</v>
      </c>
      <c r="AI696" t="str">
        <f>_xlfn.XLOOKUP(SLEP[[#This Row],[Source.Name]],Tabla3[Nombre archivo],Tabla3[BASESLEP],"N/A",0,1)</f>
        <v>Chinchorro</v>
      </c>
      <c r="AJ696" t="s">
        <v>3581</v>
      </c>
    </row>
    <row r="697" spans="1:36" x14ac:dyDescent="0.3">
      <c r="A697" t="s">
        <v>2800</v>
      </c>
      <c r="B697" t="s">
        <v>3250</v>
      </c>
      <c r="C697" t="s">
        <v>3251</v>
      </c>
      <c r="D697" t="s">
        <v>3252</v>
      </c>
      <c r="E697" t="s">
        <v>1617</v>
      </c>
      <c r="F697" t="s">
        <v>3253</v>
      </c>
      <c r="G697" t="s">
        <v>44</v>
      </c>
      <c r="H697" t="s">
        <v>45</v>
      </c>
      <c r="I697" t="s">
        <v>188</v>
      </c>
      <c r="J697" t="s">
        <v>2804</v>
      </c>
      <c r="K697" t="s">
        <v>48</v>
      </c>
      <c r="L697" s="3">
        <v>2008468</v>
      </c>
      <c r="M697" s="4">
        <v>2008468</v>
      </c>
      <c r="N697" s="4">
        <v>0</v>
      </c>
      <c r="O697" t="s">
        <v>994</v>
      </c>
      <c r="P697" t="s">
        <v>189</v>
      </c>
      <c r="Q697" t="s">
        <v>51</v>
      </c>
      <c r="R697">
        <v>1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1080</v>
      </c>
      <c r="Y697">
        <v>-1</v>
      </c>
      <c r="Z697" t="s">
        <v>52</v>
      </c>
      <c r="AA697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2008468</v>
      </c>
      <c r="AB697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2008468</v>
      </c>
      <c r="AC697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0</v>
      </c>
      <c r="AD697" s="5">
        <f>VALUE(FIXED((SLEP[[#This Row],[EjecutadoCLP]]/SLEP[[#This Row],[MontoCLP]]),4,TRUE))</f>
        <v>1</v>
      </c>
      <c r="AE697" s="1">
        <f>IF(SLEP[[#This Row],[Termino]]=0,DATE(1992,10,11),SLEP[[#This Row],[Termino]]-SLEP[[#This Row],[Días de vigencia]])</f>
        <v>32808</v>
      </c>
      <c r="AF697" s="1">
        <f>IF(SLEP[[#This Row],[Días restantes]]&lt;1,DATE(1992,10,11),DATE(2025,8,8)+SLEP[[#This Row],[Días restantes]])</f>
        <v>33888</v>
      </c>
      <c r="AG697">
        <f ca="1">IF(SLEP[[#This Row],[Termino]]=0,0,SLEP[[#This Row],[Termino]]-TODAY())</f>
        <v>-12071</v>
      </c>
      <c r="AH697" s="7" t="str">
        <f ca="1">IF(SLEP[[#This Row],[Dias]]&gt;0,"Vigente","Vencido")</f>
        <v>Vencido</v>
      </c>
      <c r="AI697" t="str">
        <f>_xlfn.XLOOKUP(SLEP[[#This Row],[Source.Name]],Tabla3[Nombre archivo],Tabla3[BASESLEP],"N/A",0,1)</f>
        <v>Chinchorro</v>
      </c>
      <c r="AJ697" t="s">
        <v>3585</v>
      </c>
    </row>
    <row r="698" spans="1:36" x14ac:dyDescent="0.3">
      <c r="A698" t="s">
        <v>2800</v>
      </c>
      <c r="B698" t="s">
        <v>3255</v>
      </c>
      <c r="C698" t="s">
        <v>3256</v>
      </c>
      <c r="D698" t="s">
        <v>3257</v>
      </c>
      <c r="E698" t="s">
        <v>3227</v>
      </c>
      <c r="F698" t="s">
        <v>3228</v>
      </c>
      <c r="G698" t="s">
        <v>44</v>
      </c>
      <c r="H698" t="s">
        <v>45</v>
      </c>
      <c r="I698" t="s">
        <v>222</v>
      </c>
      <c r="J698" t="s">
        <v>2967</v>
      </c>
      <c r="K698" t="s">
        <v>48</v>
      </c>
      <c r="L698" s="3">
        <v>2023000</v>
      </c>
      <c r="M698" s="4">
        <v>2023000</v>
      </c>
      <c r="N698" s="4">
        <v>0</v>
      </c>
      <c r="O698" t="s">
        <v>984</v>
      </c>
      <c r="P698" t="s">
        <v>1068</v>
      </c>
      <c r="Q698" t="s">
        <v>51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30</v>
      </c>
      <c r="Y698">
        <v>-436</v>
      </c>
      <c r="Z698" t="s">
        <v>52</v>
      </c>
      <c r="AA698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2023000</v>
      </c>
      <c r="AB698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2023000</v>
      </c>
      <c r="AC698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0</v>
      </c>
      <c r="AD698" s="5">
        <f>VALUE(FIXED((SLEP[[#This Row],[EjecutadoCLP]]/SLEP[[#This Row],[MontoCLP]]),4,TRUE))</f>
        <v>1</v>
      </c>
      <c r="AE698" s="1">
        <f>IF(SLEP[[#This Row],[Termino]]=0,DATE(1992,10,11),SLEP[[#This Row],[Termino]]-SLEP[[#This Row],[Días de vigencia]])</f>
        <v>33858</v>
      </c>
      <c r="AF698" s="1">
        <f>IF(SLEP[[#This Row],[Días restantes]]&lt;1,DATE(1992,10,11),DATE(2025,8,8)+SLEP[[#This Row],[Días restantes]])</f>
        <v>33888</v>
      </c>
      <c r="AG698">
        <f ca="1">IF(SLEP[[#This Row],[Termino]]=0,0,SLEP[[#This Row],[Termino]]-TODAY())</f>
        <v>-12071</v>
      </c>
      <c r="AH698" s="7" t="str">
        <f ca="1">IF(SLEP[[#This Row],[Dias]]&gt;0,"Vigente","Vencido")</f>
        <v>Vencido</v>
      </c>
      <c r="AI698" t="str">
        <f>_xlfn.XLOOKUP(SLEP[[#This Row],[Source.Name]],Tabla3[Nombre archivo],Tabla3[BASESLEP],"N/A",0,1)</f>
        <v>Chinchorro</v>
      </c>
      <c r="AJ698" t="s">
        <v>3589</v>
      </c>
    </row>
    <row r="699" spans="1:36" x14ac:dyDescent="0.3">
      <c r="A699" t="s">
        <v>2800</v>
      </c>
      <c r="B699" t="s">
        <v>3259</v>
      </c>
      <c r="C699" t="s">
        <v>3260</v>
      </c>
      <c r="D699" t="s">
        <v>3261</v>
      </c>
      <c r="E699" t="s">
        <v>3262</v>
      </c>
      <c r="F699" t="s">
        <v>3263</v>
      </c>
      <c r="G699" t="s">
        <v>44</v>
      </c>
      <c r="H699" t="s">
        <v>45</v>
      </c>
      <c r="I699" t="s">
        <v>207</v>
      </c>
      <c r="J699" t="s">
        <v>2967</v>
      </c>
      <c r="K699" t="s">
        <v>794</v>
      </c>
      <c r="L699" s="3">
        <v>8034897.5</v>
      </c>
      <c r="M699" s="4">
        <v>54127.42</v>
      </c>
      <c r="N699" s="4">
        <v>7980770.0800000001</v>
      </c>
      <c r="O699" t="s">
        <v>1019</v>
      </c>
      <c r="P699" t="s">
        <v>427</v>
      </c>
      <c r="Q699" t="s">
        <v>51</v>
      </c>
      <c r="R699">
        <v>1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1084</v>
      </c>
      <c r="Y699">
        <v>-1</v>
      </c>
      <c r="Z699" t="s">
        <v>52</v>
      </c>
      <c r="AA699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7656212781</v>
      </c>
      <c r="AB699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51576395</v>
      </c>
      <c r="AC699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7604636386</v>
      </c>
      <c r="AD699" s="5">
        <f>VALUE(FIXED((SLEP[[#This Row],[EjecutadoCLP]]/SLEP[[#This Row],[MontoCLP]]),4,TRUE))</f>
        <v>6.7000000000000002E-3</v>
      </c>
      <c r="AE699" s="1">
        <f>IF(SLEP[[#This Row],[Termino]]=0,DATE(1992,10,11),SLEP[[#This Row],[Termino]]-SLEP[[#This Row],[Días de vigencia]])</f>
        <v>32804</v>
      </c>
      <c r="AF699" s="1">
        <f>IF(SLEP[[#This Row],[Días restantes]]&lt;1,DATE(1992,10,11),DATE(2025,8,8)+SLEP[[#This Row],[Días restantes]])</f>
        <v>33888</v>
      </c>
      <c r="AG699">
        <f ca="1">IF(SLEP[[#This Row],[Termino]]=0,0,SLEP[[#This Row],[Termino]]-TODAY())</f>
        <v>-12071</v>
      </c>
      <c r="AH699" s="7" t="str">
        <f ca="1">IF(SLEP[[#This Row],[Dias]]&gt;0,"Vigente","Vencido")</f>
        <v>Vencido</v>
      </c>
      <c r="AI699" t="str">
        <f>_xlfn.XLOOKUP(SLEP[[#This Row],[Source.Name]],Tabla3[Nombre archivo],Tabla3[BASESLEP],"N/A",0,1)</f>
        <v>Chinchorro</v>
      </c>
      <c r="AJ699" s="2" t="s">
        <v>3595</v>
      </c>
    </row>
    <row r="700" spans="1:36" x14ac:dyDescent="0.3">
      <c r="A700" t="s">
        <v>2800</v>
      </c>
      <c r="B700" t="s">
        <v>3265</v>
      </c>
      <c r="C700" t="s">
        <v>3266</v>
      </c>
      <c r="D700" t="s">
        <v>3267</v>
      </c>
      <c r="E700" t="s">
        <v>3116</v>
      </c>
      <c r="F700" t="s">
        <v>3117</v>
      </c>
      <c r="G700" t="s">
        <v>44</v>
      </c>
      <c r="H700" t="s">
        <v>45</v>
      </c>
      <c r="I700" t="s">
        <v>46</v>
      </c>
      <c r="J700" t="s">
        <v>2804</v>
      </c>
      <c r="K700" t="s">
        <v>48</v>
      </c>
      <c r="L700" s="3">
        <v>150000000</v>
      </c>
      <c r="M700" s="4">
        <v>145669558</v>
      </c>
      <c r="N700" s="4">
        <v>4330442</v>
      </c>
      <c r="O700" t="s">
        <v>1055</v>
      </c>
      <c r="P700" t="s">
        <v>907</v>
      </c>
      <c r="Q700" t="s">
        <v>51</v>
      </c>
      <c r="R700">
        <v>3</v>
      </c>
      <c r="S700">
        <v>0</v>
      </c>
      <c r="T700">
        <v>2</v>
      </c>
      <c r="U700">
        <v>0</v>
      </c>
      <c r="V700">
        <v>0</v>
      </c>
      <c r="W700">
        <v>0</v>
      </c>
      <c r="X700">
        <v>506</v>
      </c>
      <c r="Y700">
        <v>-1</v>
      </c>
      <c r="Z700" t="s">
        <v>52</v>
      </c>
      <c r="AA700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150000000</v>
      </c>
      <c r="AB700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145669558</v>
      </c>
      <c r="AC700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4330442</v>
      </c>
      <c r="AD700" s="5">
        <f>VALUE(FIXED((SLEP[[#This Row],[EjecutadoCLP]]/SLEP[[#This Row],[MontoCLP]]),4,TRUE))</f>
        <v>0.97109999999999996</v>
      </c>
      <c r="AE700" s="1">
        <f>IF(SLEP[[#This Row],[Termino]]=0,DATE(1992,10,11),SLEP[[#This Row],[Termino]]-SLEP[[#This Row],[Días de vigencia]])</f>
        <v>33382</v>
      </c>
      <c r="AF700" s="1">
        <f>IF(SLEP[[#This Row],[Días restantes]]&lt;1,DATE(1992,10,11),DATE(2025,8,8)+SLEP[[#This Row],[Días restantes]])</f>
        <v>33888</v>
      </c>
      <c r="AG700">
        <f ca="1">IF(SLEP[[#This Row],[Termino]]=0,0,SLEP[[#This Row],[Termino]]-TODAY())</f>
        <v>-12071</v>
      </c>
      <c r="AH700" s="7" t="str">
        <f ca="1">IF(SLEP[[#This Row],[Dias]]&gt;0,"Vigente","Vencido")</f>
        <v>Vencido</v>
      </c>
      <c r="AI700" t="str">
        <f>_xlfn.XLOOKUP(SLEP[[#This Row],[Source.Name]],Tabla3[Nombre archivo],Tabla3[BASESLEP],"N/A",0,1)</f>
        <v>Chinchorro</v>
      </c>
      <c r="AJ700" t="s">
        <v>3601</v>
      </c>
    </row>
    <row r="701" spans="1:36" x14ac:dyDescent="0.3">
      <c r="A701" t="s">
        <v>2800</v>
      </c>
      <c r="B701" t="s">
        <v>3269</v>
      </c>
      <c r="C701" t="s">
        <v>3270</v>
      </c>
      <c r="D701" t="s">
        <v>3271</v>
      </c>
      <c r="E701" t="s">
        <v>3272</v>
      </c>
      <c r="F701" t="s">
        <v>3273</v>
      </c>
      <c r="G701" t="s">
        <v>44</v>
      </c>
      <c r="H701" t="s">
        <v>45</v>
      </c>
      <c r="I701" t="s">
        <v>207</v>
      </c>
      <c r="J701" t="s">
        <v>2967</v>
      </c>
      <c r="K701" t="s">
        <v>794</v>
      </c>
      <c r="L701" s="3">
        <v>80361.899999999994</v>
      </c>
      <c r="M701" s="4">
        <v>54444.160000000003</v>
      </c>
      <c r="N701" s="4">
        <v>25917.74</v>
      </c>
      <c r="O701" t="s">
        <v>984</v>
      </c>
      <c r="P701" t="s">
        <v>90</v>
      </c>
      <c r="Q701" t="s">
        <v>51</v>
      </c>
      <c r="R701">
        <v>105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1094</v>
      </c>
      <c r="Y701">
        <v>-1</v>
      </c>
      <c r="Z701" t="s">
        <v>52</v>
      </c>
      <c r="AA701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76574444</v>
      </c>
      <c r="AB701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51878207</v>
      </c>
      <c r="AC701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24696237</v>
      </c>
      <c r="AD701" s="5">
        <f>VALUE(FIXED((SLEP[[#This Row],[EjecutadoCLP]]/SLEP[[#This Row],[MontoCLP]]),4,TRUE))</f>
        <v>0.67749999999999999</v>
      </c>
      <c r="AE701" s="1">
        <f>IF(SLEP[[#This Row],[Termino]]=0,DATE(1992,10,11),SLEP[[#This Row],[Termino]]-SLEP[[#This Row],[Días de vigencia]])</f>
        <v>32794</v>
      </c>
      <c r="AF701" s="1">
        <f>IF(SLEP[[#This Row],[Días restantes]]&lt;1,DATE(1992,10,11),DATE(2025,8,8)+SLEP[[#This Row],[Días restantes]])</f>
        <v>33888</v>
      </c>
      <c r="AG701">
        <f ca="1">IF(SLEP[[#This Row],[Termino]]=0,0,SLEP[[#This Row],[Termino]]-TODAY())</f>
        <v>-12071</v>
      </c>
      <c r="AH701" s="7" t="str">
        <f ca="1">IF(SLEP[[#This Row],[Dias]]&gt;0,"Vigente","Vencido")</f>
        <v>Vencido</v>
      </c>
      <c r="AI701" t="str">
        <f>_xlfn.XLOOKUP(SLEP[[#This Row],[Source.Name]],Tabla3[Nombre archivo],Tabla3[BASESLEP],"N/A",0,1)</f>
        <v>Chinchorro</v>
      </c>
      <c r="AJ701" t="s">
        <v>3605</v>
      </c>
    </row>
    <row r="702" spans="1:36" x14ac:dyDescent="0.3">
      <c r="A702" t="s">
        <v>2800</v>
      </c>
      <c r="B702" t="s">
        <v>3275</v>
      </c>
      <c r="C702" t="s">
        <v>3276</v>
      </c>
      <c r="D702" t="s">
        <v>3277</v>
      </c>
      <c r="E702" t="s">
        <v>3278</v>
      </c>
      <c r="F702" t="s">
        <v>3279</v>
      </c>
      <c r="G702" t="s">
        <v>44</v>
      </c>
      <c r="H702" t="s">
        <v>45</v>
      </c>
      <c r="I702" t="s">
        <v>254</v>
      </c>
      <c r="J702" t="s">
        <v>2967</v>
      </c>
      <c r="K702" t="s">
        <v>48</v>
      </c>
      <c r="L702" s="3">
        <v>54264000</v>
      </c>
      <c r="M702" s="4">
        <v>38437000</v>
      </c>
      <c r="N702" s="4">
        <v>15827000</v>
      </c>
      <c r="O702" t="s">
        <v>1068</v>
      </c>
      <c r="P702" t="s">
        <v>513</v>
      </c>
      <c r="Q702" t="s">
        <v>51</v>
      </c>
      <c r="R702">
        <v>4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731</v>
      </c>
      <c r="Y702">
        <v>-1</v>
      </c>
      <c r="Z702" t="s">
        <v>52</v>
      </c>
      <c r="AA702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54264000</v>
      </c>
      <c r="AB702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38437000</v>
      </c>
      <c r="AC702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15827000</v>
      </c>
      <c r="AD702" s="5">
        <f>VALUE(FIXED((SLEP[[#This Row],[EjecutadoCLP]]/SLEP[[#This Row],[MontoCLP]]),4,TRUE))</f>
        <v>0.70830000000000004</v>
      </c>
      <c r="AE702" s="1">
        <f>IF(SLEP[[#This Row],[Termino]]=0,DATE(1992,10,11),SLEP[[#This Row],[Termino]]-SLEP[[#This Row],[Días de vigencia]])</f>
        <v>33157</v>
      </c>
      <c r="AF702" s="1">
        <f>IF(SLEP[[#This Row],[Días restantes]]&lt;1,DATE(1992,10,11),DATE(2025,8,8)+SLEP[[#This Row],[Días restantes]])</f>
        <v>33888</v>
      </c>
      <c r="AG702">
        <f ca="1">IF(SLEP[[#This Row],[Termino]]=0,0,SLEP[[#This Row],[Termino]]-TODAY())</f>
        <v>-12071</v>
      </c>
      <c r="AH702" s="7" t="str">
        <f ca="1">IF(SLEP[[#This Row],[Dias]]&gt;0,"Vigente","Vencido")</f>
        <v>Vencido</v>
      </c>
      <c r="AI702" t="str">
        <f>_xlfn.XLOOKUP(SLEP[[#This Row],[Source.Name]],Tabla3[Nombre archivo],Tabla3[BASESLEP],"N/A",0,1)</f>
        <v>Chinchorro</v>
      </c>
      <c r="AJ702" t="s">
        <v>3609</v>
      </c>
    </row>
    <row r="703" spans="1:36" x14ac:dyDescent="0.3">
      <c r="A703" t="s">
        <v>2800</v>
      </c>
      <c r="B703" t="s">
        <v>3281</v>
      </c>
      <c r="C703" t="s">
        <v>3282</v>
      </c>
      <c r="D703" t="s">
        <v>3283</v>
      </c>
      <c r="E703" t="s">
        <v>3014</v>
      </c>
      <c r="F703" t="s">
        <v>3015</v>
      </c>
      <c r="G703" t="s">
        <v>44</v>
      </c>
      <c r="H703" t="s">
        <v>45</v>
      </c>
      <c r="I703" t="s">
        <v>188</v>
      </c>
      <c r="J703" t="s">
        <v>2804</v>
      </c>
      <c r="K703" t="s">
        <v>48</v>
      </c>
      <c r="L703" s="3">
        <v>9103500</v>
      </c>
      <c r="M703" s="4">
        <v>5060044</v>
      </c>
      <c r="N703" s="4">
        <v>4043456</v>
      </c>
      <c r="O703" t="s">
        <v>1019</v>
      </c>
      <c r="P703" t="s">
        <v>1806</v>
      </c>
      <c r="Q703" t="s">
        <v>51</v>
      </c>
      <c r="R703">
        <v>2</v>
      </c>
      <c r="S703">
        <v>0</v>
      </c>
      <c r="T703">
        <v>0</v>
      </c>
      <c r="U703">
        <v>0</v>
      </c>
      <c r="V703">
        <v>0</v>
      </c>
      <c r="W703">
        <v>0</v>
      </c>
      <c r="X703">
        <v>1096</v>
      </c>
      <c r="Y703">
        <v>-1</v>
      </c>
      <c r="Z703" t="s">
        <v>52</v>
      </c>
      <c r="AA703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9103500</v>
      </c>
      <c r="AB703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5060044</v>
      </c>
      <c r="AC703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4043456</v>
      </c>
      <c r="AD703" s="5">
        <f>VALUE(FIXED((SLEP[[#This Row],[EjecutadoCLP]]/SLEP[[#This Row],[MontoCLP]]),4,TRUE))</f>
        <v>0.55579999999999996</v>
      </c>
      <c r="AE703" s="1">
        <f>IF(SLEP[[#This Row],[Termino]]=0,DATE(1992,10,11),SLEP[[#This Row],[Termino]]-SLEP[[#This Row],[Días de vigencia]])</f>
        <v>32792</v>
      </c>
      <c r="AF703" s="1">
        <f>IF(SLEP[[#This Row],[Días restantes]]&lt;1,DATE(1992,10,11),DATE(2025,8,8)+SLEP[[#This Row],[Días restantes]])</f>
        <v>33888</v>
      </c>
      <c r="AG703">
        <f ca="1">IF(SLEP[[#This Row],[Termino]]=0,0,SLEP[[#This Row],[Termino]]-TODAY())</f>
        <v>-12071</v>
      </c>
      <c r="AH703" s="7" t="str">
        <f ca="1">IF(SLEP[[#This Row],[Dias]]&gt;0,"Vigente","Vencido")</f>
        <v>Vencido</v>
      </c>
      <c r="AI703" t="str">
        <f>_xlfn.XLOOKUP(SLEP[[#This Row],[Source.Name]],Tabla3[Nombre archivo],Tabla3[BASESLEP],"N/A",0,1)</f>
        <v>Chinchorro</v>
      </c>
      <c r="AJ703" t="s">
        <v>3615</v>
      </c>
    </row>
    <row r="704" spans="1:36" x14ac:dyDescent="0.3">
      <c r="A704" t="s">
        <v>2800</v>
      </c>
      <c r="B704" t="s">
        <v>3289</v>
      </c>
      <c r="C704" t="s">
        <v>3270</v>
      </c>
      <c r="D704" t="s">
        <v>3271</v>
      </c>
      <c r="E704" t="s">
        <v>3272</v>
      </c>
      <c r="F704" t="s">
        <v>3273</v>
      </c>
      <c r="G704" t="s">
        <v>44</v>
      </c>
      <c r="H704" t="s">
        <v>45</v>
      </c>
      <c r="I704" t="s">
        <v>207</v>
      </c>
      <c r="J704" t="s">
        <v>2804</v>
      </c>
      <c r="K704" t="s">
        <v>794</v>
      </c>
      <c r="L704" s="3">
        <v>80362</v>
      </c>
      <c r="M704" s="4">
        <v>0</v>
      </c>
      <c r="N704" s="4">
        <v>80362</v>
      </c>
      <c r="O704" t="s">
        <v>984</v>
      </c>
      <c r="P704" t="s">
        <v>256</v>
      </c>
      <c r="Q704" t="s">
        <v>51</v>
      </c>
      <c r="R704">
        <v>105</v>
      </c>
      <c r="S704">
        <v>0</v>
      </c>
      <c r="T704">
        <v>0</v>
      </c>
      <c r="U704">
        <v>0</v>
      </c>
      <c r="V704">
        <v>0</v>
      </c>
      <c r="W704">
        <v>0</v>
      </c>
      <c r="X704">
        <v>1096</v>
      </c>
      <c r="Y704">
        <v>-1</v>
      </c>
      <c r="Z704" t="s">
        <v>52</v>
      </c>
      <c r="AA704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76574539</v>
      </c>
      <c r="AB704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0</v>
      </c>
      <c r="AC704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76574539</v>
      </c>
      <c r="AD704" s="5">
        <f>VALUE(FIXED((SLEP[[#This Row],[EjecutadoCLP]]/SLEP[[#This Row],[MontoCLP]]),4,TRUE))</f>
        <v>0</v>
      </c>
      <c r="AE704" s="1">
        <f>IF(SLEP[[#This Row],[Termino]]=0,DATE(1992,10,11),SLEP[[#This Row],[Termino]]-SLEP[[#This Row],[Días de vigencia]])</f>
        <v>32792</v>
      </c>
      <c r="AF704" s="1">
        <f>IF(SLEP[[#This Row],[Días restantes]]&lt;1,DATE(1992,10,11),DATE(2025,8,8)+SLEP[[#This Row],[Días restantes]])</f>
        <v>33888</v>
      </c>
      <c r="AG704">
        <f ca="1">IF(SLEP[[#This Row],[Termino]]=0,0,SLEP[[#This Row],[Termino]]-TODAY())</f>
        <v>-12071</v>
      </c>
      <c r="AH704" s="7" t="str">
        <f ca="1">IF(SLEP[[#This Row],[Dias]]&gt;0,"Vigente","Vencido")</f>
        <v>Vencido</v>
      </c>
      <c r="AI704" t="str">
        <f>_xlfn.XLOOKUP(SLEP[[#This Row],[Source.Name]],Tabla3[Nombre archivo],Tabla3[BASESLEP],"N/A",0,1)</f>
        <v>Chinchorro</v>
      </c>
      <c r="AJ704" t="s">
        <v>3619</v>
      </c>
    </row>
    <row r="705" spans="1:36" x14ac:dyDescent="0.3">
      <c r="A705" t="s">
        <v>2800</v>
      </c>
      <c r="B705" t="s">
        <v>3291</v>
      </c>
      <c r="C705" t="s">
        <v>3270</v>
      </c>
      <c r="D705" t="s">
        <v>3271</v>
      </c>
      <c r="E705" t="s">
        <v>3272</v>
      </c>
      <c r="F705" t="s">
        <v>3273</v>
      </c>
      <c r="G705" t="s">
        <v>44</v>
      </c>
      <c r="H705" t="s">
        <v>45</v>
      </c>
      <c r="I705" t="s">
        <v>207</v>
      </c>
      <c r="J705" t="s">
        <v>2967</v>
      </c>
      <c r="K705" t="s">
        <v>794</v>
      </c>
      <c r="L705" s="3">
        <v>80361.899999999994</v>
      </c>
      <c r="M705" s="4">
        <v>54444.160000000003</v>
      </c>
      <c r="N705" s="4">
        <v>25917.74</v>
      </c>
      <c r="O705" t="s">
        <v>984</v>
      </c>
      <c r="P705" t="s">
        <v>256</v>
      </c>
      <c r="Q705" t="s">
        <v>51</v>
      </c>
      <c r="R705">
        <v>105</v>
      </c>
      <c r="S705">
        <v>0</v>
      </c>
      <c r="T705">
        <v>1</v>
      </c>
      <c r="U705">
        <v>0</v>
      </c>
      <c r="V705">
        <v>0</v>
      </c>
      <c r="W705">
        <v>0</v>
      </c>
      <c r="X705">
        <v>1096</v>
      </c>
      <c r="Y705">
        <v>-1</v>
      </c>
      <c r="Z705" t="s">
        <v>52</v>
      </c>
      <c r="AA705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76574444</v>
      </c>
      <c r="AB705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51878207</v>
      </c>
      <c r="AC705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24696237</v>
      </c>
      <c r="AD705" s="5">
        <f>VALUE(FIXED((SLEP[[#This Row],[EjecutadoCLP]]/SLEP[[#This Row],[MontoCLP]]),4,TRUE))</f>
        <v>0.67749999999999999</v>
      </c>
      <c r="AE705" s="1">
        <f>IF(SLEP[[#This Row],[Termino]]=0,DATE(1992,10,11),SLEP[[#This Row],[Termino]]-SLEP[[#This Row],[Días de vigencia]])</f>
        <v>32792</v>
      </c>
      <c r="AF705" s="1">
        <f>IF(SLEP[[#This Row],[Días restantes]]&lt;1,DATE(1992,10,11),DATE(2025,8,8)+SLEP[[#This Row],[Días restantes]])</f>
        <v>33888</v>
      </c>
      <c r="AG705">
        <f ca="1">IF(SLEP[[#This Row],[Termino]]=0,0,SLEP[[#This Row],[Termino]]-TODAY())</f>
        <v>-12071</v>
      </c>
      <c r="AH705" s="7" t="str">
        <f ca="1">IF(SLEP[[#This Row],[Dias]]&gt;0,"Vigente","Vencido")</f>
        <v>Vencido</v>
      </c>
      <c r="AI705" t="str">
        <f>_xlfn.XLOOKUP(SLEP[[#This Row],[Source.Name]],Tabla3[Nombre archivo],Tabla3[BASESLEP],"N/A",0,1)</f>
        <v>Chinchorro</v>
      </c>
      <c r="AJ705" t="s">
        <v>3623</v>
      </c>
    </row>
    <row r="706" spans="1:36" x14ac:dyDescent="0.3">
      <c r="A706" t="s">
        <v>2800</v>
      </c>
      <c r="B706" t="s">
        <v>3285</v>
      </c>
      <c r="C706" t="s">
        <v>3286</v>
      </c>
      <c r="D706" t="s">
        <v>3287</v>
      </c>
      <c r="E706" t="s">
        <v>261</v>
      </c>
      <c r="F706" t="s">
        <v>262</v>
      </c>
      <c r="G706" t="s">
        <v>44</v>
      </c>
      <c r="H706" t="s">
        <v>45</v>
      </c>
      <c r="I706" t="s">
        <v>188</v>
      </c>
      <c r="J706" t="s">
        <v>2804</v>
      </c>
      <c r="K706" t="s">
        <v>48</v>
      </c>
      <c r="L706" s="3">
        <v>104958000</v>
      </c>
      <c r="M706" s="4">
        <v>94962000</v>
      </c>
      <c r="N706" s="4">
        <v>9996000</v>
      </c>
      <c r="O706" t="s">
        <v>984</v>
      </c>
      <c r="P706" t="s">
        <v>647</v>
      </c>
      <c r="Q706" t="s">
        <v>587</v>
      </c>
      <c r="R706">
        <v>6</v>
      </c>
      <c r="S706">
        <v>1</v>
      </c>
      <c r="T706">
        <v>0</v>
      </c>
      <c r="U706">
        <v>0</v>
      </c>
      <c r="V706">
        <v>0</v>
      </c>
      <c r="W706">
        <v>0</v>
      </c>
      <c r="X706">
        <v>1298</v>
      </c>
      <c r="Y706">
        <v>83</v>
      </c>
      <c r="Z706" t="s">
        <v>65</v>
      </c>
      <c r="AA706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104958000</v>
      </c>
      <c r="AB706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94962000</v>
      </c>
      <c r="AC706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9996000</v>
      </c>
      <c r="AD706" s="5">
        <f>VALUE(FIXED((SLEP[[#This Row],[EjecutadoCLP]]/SLEP[[#This Row],[MontoCLP]]),4,TRUE))</f>
        <v>0.90480000000000005</v>
      </c>
      <c r="AE706" s="1">
        <f>IF(SLEP[[#This Row],[Termino]]=0,DATE(1992,10,11),SLEP[[#This Row],[Termino]]-SLEP[[#This Row],[Días de vigencia]])</f>
        <v>44662</v>
      </c>
      <c r="AF706" s="1">
        <f>IF(SLEP[[#This Row],[Días restantes]]&lt;1,DATE(1992,10,11),DATE(2025,8,8)+SLEP[[#This Row],[Días restantes]])</f>
        <v>45960</v>
      </c>
      <c r="AG706">
        <f ca="1">IF(SLEP[[#This Row],[Termino]]=0,0,SLEP[[#This Row],[Termino]]-TODAY())</f>
        <v>1</v>
      </c>
      <c r="AH706" s="7" t="str">
        <f ca="1">IF(SLEP[[#This Row],[Dias]]&gt;0,"Vigente","Vencido")</f>
        <v>Vigente</v>
      </c>
      <c r="AI706" t="str">
        <f>_xlfn.XLOOKUP(SLEP[[#This Row],[Source.Name]],Tabla3[Nombre archivo],Tabla3[BASESLEP],"N/A",0,1)</f>
        <v>Chinchorro</v>
      </c>
      <c r="AJ706" t="s">
        <v>3629</v>
      </c>
    </row>
    <row r="707" spans="1:36" x14ac:dyDescent="0.3">
      <c r="A707" t="s">
        <v>2800</v>
      </c>
      <c r="B707" t="s">
        <v>3293</v>
      </c>
      <c r="C707" t="s">
        <v>3294</v>
      </c>
      <c r="D707" t="s">
        <v>3295</v>
      </c>
      <c r="E707" t="s">
        <v>1343</v>
      </c>
      <c r="F707" t="s">
        <v>1344</v>
      </c>
      <c r="G707" t="s">
        <v>44</v>
      </c>
      <c r="H707" t="s">
        <v>45</v>
      </c>
      <c r="I707" t="s">
        <v>188</v>
      </c>
      <c r="J707" t="s">
        <v>2804</v>
      </c>
      <c r="K707" t="s">
        <v>48</v>
      </c>
      <c r="L707" s="3">
        <v>17916048</v>
      </c>
      <c r="M707" s="4">
        <v>0</v>
      </c>
      <c r="N707" s="4">
        <v>17916048</v>
      </c>
      <c r="O707" t="s">
        <v>1519</v>
      </c>
      <c r="P707" t="s">
        <v>758</v>
      </c>
      <c r="Q707" t="s">
        <v>51</v>
      </c>
      <c r="R707">
        <v>27</v>
      </c>
      <c r="S707">
        <v>0</v>
      </c>
      <c r="T707">
        <v>0</v>
      </c>
      <c r="U707">
        <v>0</v>
      </c>
      <c r="V707">
        <v>0</v>
      </c>
      <c r="W707">
        <v>0</v>
      </c>
      <c r="X707">
        <v>548</v>
      </c>
      <c r="Y707">
        <v>-1</v>
      </c>
      <c r="Z707" t="s">
        <v>52</v>
      </c>
      <c r="AA707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17916048</v>
      </c>
      <c r="AB707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0</v>
      </c>
      <c r="AC707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17916048</v>
      </c>
      <c r="AD707" s="5">
        <f>VALUE(FIXED((SLEP[[#This Row],[EjecutadoCLP]]/SLEP[[#This Row],[MontoCLP]]),4,TRUE))</f>
        <v>0</v>
      </c>
      <c r="AE707" s="1">
        <f>IF(SLEP[[#This Row],[Termino]]=0,DATE(1992,10,11),SLEP[[#This Row],[Termino]]-SLEP[[#This Row],[Días de vigencia]])</f>
        <v>33340</v>
      </c>
      <c r="AF707" s="1">
        <f>IF(SLEP[[#This Row],[Días restantes]]&lt;1,DATE(1992,10,11),DATE(2025,8,8)+SLEP[[#This Row],[Días restantes]])</f>
        <v>33888</v>
      </c>
      <c r="AG707">
        <f ca="1">IF(SLEP[[#This Row],[Termino]]=0,0,SLEP[[#This Row],[Termino]]-TODAY())</f>
        <v>-12071</v>
      </c>
      <c r="AH707" s="7" t="str">
        <f ca="1">IF(SLEP[[#This Row],[Dias]]&gt;0,"Vigente","Vencido")</f>
        <v>Vencido</v>
      </c>
      <c r="AI707" t="str">
        <f>_xlfn.XLOOKUP(SLEP[[#This Row],[Source.Name]],Tabla3[Nombre archivo],Tabla3[BASESLEP],"N/A",0,1)</f>
        <v>Chinchorro</v>
      </c>
      <c r="AJ707" t="s">
        <v>3635</v>
      </c>
    </row>
    <row r="708" spans="1:36" x14ac:dyDescent="0.3">
      <c r="A708" t="s">
        <v>2800</v>
      </c>
      <c r="B708" t="s">
        <v>3297</v>
      </c>
      <c r="C708" t="s">
        <v>3298</v>
      </c>
      <c r="D708" t="s">
        <v>3299</v>
      </c>
      <c r="E708" t="s">
        <v>1066</v>
      </c>
      <c r="F708" t="s">
        <v>1067</v>
      </c>
      <c r="G708" t="s">
        <v>74</v>
      </c>
      <c r="H708" t="s">
        <v>45</v>
      </c>
      <c r="I708" t="s">
        <v>89</v>
      </c>
      <c r="J708" t="s">
        <v>2804</v>
      </c>
      <c r="K708" t="s">
        <v>48</v>
      </c>
      <c r="L708" s="3">
        <v>29500000</v>
      </c>
      <c r="M708" s="4">
        <v>29500000</v>
      </c>
      <c r="N708" s="4">
        <v>0</v>
      </c>
      <c r="O708" t="s">
        <v>1033</v>
      </c>
      <c r="P708" t="s">
        <v>1170</v>
      </c>
      <c r="Q708" t="s">
        <v>51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59</v>
      </c>
      <c r="Y708">
        <v>-1</v>
      </c>
      <c r="Z708" t="s">
        <v>52</v>
      </c>
      <c r="AA708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29500000</v>
      </c>
      <c r="AB708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29500000</v>
      </c>
      <c r="AC708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0</v>
      </c>
      <c r="AD708" s="5">
        <f>VALUE(FIXED((SLEP[[#This Row],[EjecutadoCLP]]/SLEP[[#This Row],[MontoCLP]]),4,TRUE))</f>
        <v>1</v>
      </c>
      <c r="AE708" s="1">
        <f>IF(SLEP[[#This Row],[Termino]]=0,DATE(1992,10,11),SLEP[[#This Row],[Termino]]-SLEP[[#This Row],[Días de vigencia]])</f>
        <v>33829</v>
      </c>
      <c r="AF708" s="1">
        <f>IF(SLEP[[#This Row],[Días restantes]]&lt;1,DATE(1992,10,11),DATE(2025,8,8)+SLEP[[#This Row],[Días restantes]])</f>
        <v>33888</v>
      </c>
      <c r="AG708">
        <f ca="1">IF(SLEP[[#This Row],[Termino]]=0,0,SLEP[[#This Row],[Termino]]-TODAY())</f>
        <v>-12071</v>
      </c>
      <c r="AH708" s="7" t="str">
        <f ca="1">IF(SLEP[[#This Row],[Dias]]&gt;0,"Vigente","Vencido")</f>
        <v>Vencido</v>
      </c>
      <c r="AI708" t="str">
        <f>_xlfn.XLOOKUP(SLEP[[#This Row],[Source.Name]],Tabla3[Nombre archivo],Tabla3[BASESLEP],"N/A",0,1)</f>
        <v>Chinchorro</v>
      </c>
      <c r="AJ708" t="s">
        <v>3637</v>
      </c>
    </row>
    <row r="709" spans="1:36" x14ac:dyDescent="0.3">
      <c r="A709" t="s">
        <v>2800</v>
      </c>
      <c r="B709" t="s">
        <v>3301</v>
      </c>
      <c r="C709" t="s">
        <v>3302</v>
      </c>
      <c r="D709" t="s">
        <v>3303</v>
      </c>
      <c r="E709" t="s">
        <v>3304</v>
      </c>
      <c r="F709" t="s">
        <v>3305</v>
      </c>
      <c r="G709" t="s">
        <v>44</v>
      </c>
      <c r="H709" t="s">
        <v>45</v>
      </c>
      <c r="I709" t="s">
        <v>3306</v>
      </c>
      <c r="J709" t="s">
        <v>2804</v>
      </c>
      <c r="K709" t="s">
        <v>48</v>
      </c>
      <c r="L709" s="3">
        <v>180000000</v>
      </c>
      <c r="M709" s="4">
        <v>195676968</v>
      </c>
      <c r="N709" s="4">
        <v>-15676968</v>
      </c>
      <c r="O709" t="s">
        <v>1019</v>
      </c>
      <c r="P709" t="s">
        <v>907</v>
      </c>
      <c r="Q709" t="s">
        <v>51</v>
      </c>
      <c r="R709">
        <v>0</v>
      </c>
      <c r="S709">
        <v>0</v>
      </c>
      <c r="T709">
        <v>1</v>
      </c>
      <c r="U709">
        <v>0</v>
      </c>
      <c r="V709">
        <v>0</v>
      </c>
      <c r="W709">
        <v>0</v>
      </c>
      <c r="X709">
        <v>620</v>
      </c>
      <c r="Y709">
        <v>-1</v>
      </c>
      <c r="Z709" t="s">
        <v>52</v>
      </c>
      <c r="AA709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180000000</v>
      </c>
      <c r="AB709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195676968</v>
      </c>
      <c r="AC709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-15676968</v>
      </c>
      <c r="AD709" s="5">
        <f>VALUE(FIXED((SLEP[[#This Row],[EjecutadoCLP]]/SLEP[[#This Row],[MontoCLP]]),4,TRUE))</f>
        <v>1.0871</v>
      </c>
      <c r="AE709" s="1">
        <f>IF(SLEP[[#This Row],[Termino]]=0,DATE(1992,10,11),SLEP[[#This Row],[Termino]]-SLEP[[#This Row],[Días de vigencia]])</f>
        <v>33268</v>
      </c>
      <c r="AF709" s="1">
        <f>IF(SLEP[[#This Row],[Días restantes]]&lt;1,DATE(1992,10,11),DATE(2025,8,8)+SLEP[[#This Row],[Días restantes]])</f>
        <v>33888</v>
      </c>
      <c r="AG709">
        <f ca="1">IF(SLEP[[#This Row],[Termino]]=0,0,SLEP[[#This Row],[Termino]]-TODAY())</f>
        <v>-12071</v>
      </c>
      <c r="AH709" s="7" t="str">
        <f ca="1">IF(SLEP[[#This Row],[Dias]]&gt;0,"Vigente","Vencido")</f>
        <v>Vencido</v>
      </c>
      <c r="AI709" t="str">
        <f>_xlfn.XLOOKUP(SLEP[[#This Row],[Source.Name]],Tabla3[Nombre archivo],Tabla3[BASESLEP],"N/A",0,1)</f>
        <v>Chinchorro</v>
      </c>
      <c r="AJ709" t="s">
        <v>3643</v>
      </c>
    </row>
    <row r="710" spans="1:36" x14ac:dyDescent="0.3">
      <c r="A710" t="s">
        <v>2800</v>
      </c>
      <c r="B710" t="s">
        <v>3308</v>
      </c>
      <c r="C710" t="s">
        <v>3309</v>
      </c>
      <c r="D710" t="s">
        <v>3310</v>
      </c>
      <c r="E710" t="s">
        <v>2860</v>
      </c>
      <c r="F710" t="s">
        <v>2861</v>
      </c>
      <c r="G710" t="s">
        <v>44</v>
      </c>
      <c r="H710" t="s">
        <v>45</v>
      </c>
      <c r="I710" t="s">
        <v>46</v>
      </c>
      <c r="J710" t="s">
        <v>2804</v>
      </c>
      <c r="K710" t="s">
        <v>48</v>
      </c>
      <c r="L710" s="3">
        <v>49000000</v>
      </c>
      <c r="M710" s="4">
        <v>147359644</v>
      </c>
      <c r="N710" s="4">
        <v>-98359644</v>
      </c>
      <c r="O710" t="s">
        <v>1509</v>
      </c>
      <c r="P710" t="s">
        <v>1068</v>
      </c>
      <c r="Q710" t="s">
        <v>51</v>
      </c>
      <c r="R710">
        <v>4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261</v>
      </c>
      <c r="Y710">
        <v>-1</v>
      </c>
      <c r="Z710" t="s">
        <v>52</v>
      </c>
      <c r="AA710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49000000</v>
      </c>
      <c r="AB710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147359644</v>
      </c>
      <c r="AC710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-98359644</v>
      </c>
      <c r="AD710" s="5">
        <f>VALUE(FIXED((SLEP[[#This Row],[EjecutadoCLP]]/SLEP[[#This Row],[MontoCLP]]),4,TRUE))</f>
        <v>3.0072999999999999</v>
      </c>
      <c r="AE710" s="1">
        <f>IF(SLEP[[#This Row],[Termino]]=0,DATE(1992,10,11),SLEP[[#This Row],[Termino]]-SLEP[[#This Row],[Días de vigencia]])</f>
        <v>33627</v>
      </c>
      <c r="AF710" s="1">
        <f>IF(SLEP[[#This Row],[Días restantes]]&lt;1,DATE(1992,10,11),DATE(2025,8,8)+SLEP[[#This Row],[Días restantes]])</f>
        <v>33888</v>
      </c>
      <c r="AG710">
        <f ca="1">IF(SLEP[[#This Row],[Termino]]=0,0,SLEP[[#This Row],[Termino]]-TODAY())</f>
        <v>-12071</v>
      </c>
      <c r="AH710" s="7" t="str">
        <f ca="1">IF(SLEP[[#This Row],[Dias]]&gt;0,"Vigente","Vencido")</f>
        <v>Vencido</v>
      </c>
      <c r="AI710" t="str">
        <f>_xlfn.XLOOKUP(SLEP[[#This Row],[Source.Name]],Tabla3[Nombre archivo],Tabla3[BASESLEP],"N/A",0,1)</f>
        <v>Chinchorro</v>
      </c>
      <c r="AJ710" t="s">
        <v>3647</v>
      </c>
    </row>
    <row r="711" spans="1:36" x14ac:dyDescent="0.3">
      <c r="A711" t="s">
        <v>2800</v>
      </c>
      <c r="B711" t="s">
        <v>3312</v>
      </c>
      <c r="C711" t="s">
        <v>3313</v>
      </c>
      <c r="D711" t="s">
        <v>3314</v>
      </c>
      <c r="E711" t="s">
        <v>2838</v>
      </c>
      <c r="F711" t="s">
        <v>2839</v>
      </c>
      <c r="G711" t="s">
        <v>44</v>
      </c>
      <c r="H711" t="s">
        <v>45</v>
      </c>
      <c r="I711" t="s">
        <v>46</v>
      </c>
      <c r="J711" t="s">
        <v>2967</v>
      </c>
      <c r="K711" t="s">
        <v>48</v>
      </c>
      <c r="L711" s="3">
        <v>1850450</v>
      </c>
      <c r="M711" s="4">
        <v>1850450</v>
      </c>
      <c r="N711" s="4">
        <v>0</v>
      </c>
      <c r="O711" t="s">
        <v>984</v>
      </c>
      <c r="P711" t="s">
        <v>1068</v>
      </c>
      <c r="Q711" t="s">
        <v>51</v>
      </c>
      <c r="R711">
        <v>0</v>
      </c>
      <c r="S711">
        <v>0</v>
      </c>
      <c r="T711">
        <v>0</v>
      </c>
      <c r="U711">
        <v>0</v>
      </c>
      <c r="V711">
        <v>0</v>
      </c>
      <c r="W711">
        <v>0</v>
      </c>
      <c r="X711">
        <v>305</v>
      </c>
      <c r="Y711">
        <v>-5</v>
      </c>
      <c r="Z711" t="s">
        <v>52</v>
      </c>
      <c r="AA711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1850450</v>
      </c>
      <c r="AB711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1850450</v>
      </c>
      <c r="AC711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0</v>
      </c>
      <c r="AD711" s="5">
        <f>VALUE(FIXED((SLEP[[#This Row],[EjecutadoCLP]]/SLEP[[#This Row],[MontoCLP]]),4,TRUE))</f>
        <v>1</v>
      </c>
      <c r="AE711" s="1">
        <f>IF(SLEP[[#This Row],[Termino]]=0,DATE(1992,10,11),SLEP[[#This Row],[Termino]]-SLEP[[#This Row],[Días de vigencia]])</f>
        <v>33583</v>
      </c>
      <c r="AF711" s="1">
        <f>IF(SLEP[[#This Row],[Días restantes]]&lt;1,DATE(1992,10,11),DATE(2025,8,8)+SLEP[[#This Row],[Días restantes]])</f>
        <v>33888</v>
      </c>
      <c r="AG711">
        <f ca="1">IF(SLEP[[#This Row],[Termino]]=0,0,SLEP[[#This Row],[Termino]]-TODAY())</f>
        <v>-12071</v>
      </c>
      <c r="AH711" s="7" t="str">
        <f ca="1">IF(SLEP[[#This Row],[Dias]]&gt;0,"Vigente","Vencido")</f>
        <v>Vencido</v>
      </c>
      <c r="AI711" t="str">
        <f>_xlfn.XLOOKUP(SLEP[[#This Row],[Source.Name]],Tabla3[Nombre archivo],Tabla3[BASESLEP],"N/A",0,1)</f>
        <v>Chinchorro</v>
      </c>
      <c r="AJ711" t="s">
        <v>3653</v>
      </c>
    </row>
    <row r="712" spans="1:36" x14ac:dyDescent="0.3">
      <c r="A712" t="s">
        <v>2800</v>
      </c>
      <c r="B712" t="s">
        <v>3316</v>
      </c>
      <c r="C712" t="s">
        <v>3317</v>
      </c>
      <c r="D712" t="s">
        <v>3318</v>
      </c>
      <c r="E712" t="s">
        <v>2140</v>
      </c>
      <c r="F712" t="s">
        <v>2141</v>
      </c>
      <c r="G712" t="s">
        <v>44</v>
      </c>
      <c r="H712" t="s">
        <v>45</v>
      </c>
      <c r="I712" t="s">
        <v>188</v>
      </c>
      <c r="J712" t="s">
        <v>2804</v>
      </c>
      <c r="K712" t="s">
        <v>48</v>
      </c>
      <c r="L712" s="3">
        <v>50202987</v>
      </c>
      <c r="M712" s="4">
        <v>57745024</v>
      </c>
      <c r="N712" s="4">
        <v>-7542037</v>
      </c>
      <c r="O712" t="s">
        <v>1123</v>
      </c>
      <c r="P712" t="s">
        <v>715</v>
      </c>
      <c r="Q712" t="s">
        <v>51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704</v>
      </c>
      <c r="Y712">
        <v>-1</v>
      </c>
      <c r="Z712" t="s">
        <v>52</v>
      </c>
      <c r="AA712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50202987</v>
      </c>
      <c r="AB712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57745024</v>
      </c>
      <c r="AC712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-7542037</v>
      </c>
      <c r="AD712" s="5">
        <f>VALUE(FIXED((SLEP[[#This Row],[EjecutadoCLP]]/SLEP[[#This Row],[MontoCLP]]),4,TRUE))</f>
        <v>1.1501999999999999</v>
      </c>
      <c r="AE712" s="1">
        <f>IF(SLEP[[#This Row],[Termino]]=0,DATE(1992,10,11),SLEP[[#This Row],[Termino]]-SLEP[[#This Row],[Días de vigencia]])</f>
        <v>33184</v>
      </c>
      <c r="AF712" s="1">
        <f>IF(SLEP[[#This Row],[Días restantes]]&lt;1,DATE(1992,10,11),DATE(2025,8,8)+SLEP[[#This Row],[Días restantes]])</f>
        <v>33888</v>
      </c>
      <c r="AG712">
        <f ca="1">IF(SLEP[[#This Row],[Termino]]=0,0,SLEP[[#This Row],[Termino]]-TODAY())</f>
        <v>-12071</v>
      </c>
      <c r="AH712" s="7" t="str">
        <f ca="1">IF(SLEP[[#This Row],[Dias]]&gt;0,"Vigente","Vencido")</f>
        <v>Vencido</v>
      </c>
      <c r="AI712" t="str">
        <f>_xlfn.XLOOKUP(SLEP[[#This Row],[Source.Name]],Tabla3[Nombre archivo],Tabla3[BASESLEP],"N/A",0,1)</f>
        <v>Chinchorro</v>
      </c>
      <c r="AJ712" t="s">
        <v>3657</v>
      </c>
    </row>
    <row r="713" spans="1:36" x14ac:dyDescent="0.3">
      <c r="A713" t="s">
        <v>2800</v>
      </c>
      <c r="B713" t="s">
        <v>3320</v>
      </c>
      <c r="C713" t="s">
        <v>3321</v>
      </c>
      <c r="D713" t="s">
        <v>3322</v>
      </c>
      <c r="E713" t="s">
        <v>3323</v>
      </c>
      <c r="F713" t="s">
        <v>3324</v>
      </c>
      <c r="G713" t="s">
        <v>44</v>
      </c>
      <c r="H713" t="s">
        <v>45</v>
      </c>
      <c r="I713" t="s">
        <v>46</v>
      </c>
      <c r="J713" t="s">
        <v>2967</v>
      </c>
      <c r="K713" t="s">
        <v>48</v>
      </c>
      <c r="L713" s="3">
        <v>2088450</v>
      </c>
      <c r="M713" s="4">
        <v>2088450</v>
      </c>
      <c r="N713" s="4">
        <v>0</v>
      </c>
      <c r="O713" t="s">
        <v>1061</v>
      </c>
      <c r="P713" t="s">
        <v>493</v>
      </c>
      <c r="Q713" t="s">
        <v>51</v>
      </c>
      <c r="R713">
        <v>0</v>
      </c>
      <c r="S713">
        <v>0</v>
      </c>
      <c r="T713">
        <v>0</v>
      </c>
      <c r="U713">
        <v>0</v>
      </c>
      <c r="V713">
        <v>0</v>
      </c>
      <c r="W713">
        <v>0</v>
      </c>
      <c r="X713">
        <v>759</v>
      </c>
      <c r="Y713">
        <v>-1</v>
      </c>
      <c r="Z713" t="s">
        <v>52</v>
      </c>
      <c r="AA713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2088450</v>
      </c>
      <c r="AB713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2088450</v>
      </c>
      <c r="AC713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0</v>
      </c>
      <c r="AD713" s="5">
        <f>VALUE(FIXED((SLEP[[#This Row],[EjecutadoCLP]]/SLEP[[#This Row],[MontoCLP]]),4,TRUE))</f>
        <v>1</v>
      </c>
      <c r="AE713" s="1">
        <f>IF(SLEP[[#This Row],[Termino]]=0,DATE(1992,10,11),SLEP[[#This Row],[Termino]]-SLEP[[#This Row],[Días de vigencia]])</f>
        <v>33129</v>
      </c>
      <c r="AF713" s="1">
        <f>IF(SLEP[[#This Row],[Días restantes]]&lt;1,DATE(1992,10,11),DATE(2025,8,8)+SLEP[[#This Row],[Días restantes]])</f>
        <v>33888</v>
      </c>
      <c r="AG713">
        <f ca="1">IF(SLEP[[#This Row],[Termino]]=0,0,SLEP[[#This Row],[Termino]]-TODAY())</f>
        <v>-12071</v>
      </c>
      <c r="AH713" s="7" t="str">
        <f ca="1">IF(SLEP[[#This Row],[Dias]]&gt;0,"Vigente","Vencido")</f>
        <v>Vencido</v>
      </c>
      <c r="AI713" t="str">
        <f>_xlfn.XLOOKUP(SLEP[[#This Row],[Source.Name]],Tabla3[Nombre archivo],Tabla3[BASESLEP],"N/A",0,1)</f>
        <v>Chinchorro</v>
      </c>
      <c r="AJ713" t="s">
        <v>3661</v>
      </c>
    </row>
    <row r="714" spans="1:36" x14ac:dyDescent="0.3">
      <c r="A714" t="s">
        <v>2800</v>
      </c>
      <c r="B714" t="s">
        <v>3326</v>
      </c>
      <c r="C714" t="s">
        <v>3327</v>
      </c>
      <c r="D714" t="s">
        <v>3328</v>
      </c>
      <c r="E714" t="s">
        <v>2499</v>
      </c>
      <c r="F714" t="s">
        <v>2500</v>
      </c>
      <c r="G714" t="s">
        <v>44</v>
      </c>
      <c r="H714" t="s">
        <v>45</v>
      </c>
      <c r="I714" t="s">
        <v>207</v>
      </c>
      <c r="J714" t="s">
        <v>2804</v>
      </c>
      <c r="K714" t="s">
        <v>48</v>
      </c>
      <c r="L714" s="3">
        <v>8817900</v>
      </c>
      <c r="M714" s="4">
        <v>5652500</v>
      </c>
      <c r="N714" s="4">
        <v>3165400</v>
      </c>
      <c r="O714" t="s">
        <v>1284</v>
      </c>
      <c r="P714" t="s">
        <v>1068</v>
      </c>
      <c r="Q714" t="s">
        <v>51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352</v>
      </c>
      <c r="Y714">
        <v>-1</v>
      </c>
      <c r="Z714" t="s">
        <v>52</v>
      </c>
      <c r="AA714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8817900</v>
      </c>
      <c r="AB714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5652500</v>
      </c>
      <c r="AC714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3165400</v>
      </c>
      <c r="AD714" s="5">
        <f>VALUE(FIXED((SLEP[[#This Row],[EjecutadoCLP]]/SLEP[[#This Row],[MontoCLP]]),4,TRUE))</f>
        <v>0.64100000000000001</v>
      </c>
      <c r="AE714" s="1">
        <f>IF(SLEP[[#This Row],[Termino]]=0,DATE(1992,10,11),SLEP[[#This Row],[Termino]]-SLEP[[#This Row],[Días de vigencia]])</f>
        <v>33536</v>
      </c>
      <c r="AF714" s="1">
        <f>IF(SLEP[[#This Row],[Días restantes]]&lt;1,DATE(1992,10,11),DATE(2025,8,8)+SLEP[[#This Row],[Días restantes]])</f>
        <v>33888</v>
      </c>
      <c r="AG714">
        <f ca="1">IF(SLEP[[#This Row],[Termino]]=0,0,SLEP[[#This Row],[Termino]]-TODAY())</f>
        <v>-12071</v>
      </c>
      <c r="AH714" s="7" t="str">
        <f ca="1">IF(SLEP[[#This Row],[Dias]]&gt;0,"Vigente","Vencido")</f>
        <v>Vencido</v>
      </c>
      <c r="AI714" t="str">
        <f>_xlfn.XLOOKUP(SLEP[[#This Row],[Source.Name]],Tabla3[Nombre archivo],Tabla3[BASESLEP],"N/A",0,1)</f>
        <v>Chinchorro</v>
      </c>
      <c r="AJ714" t="s">
        <v>3667</v>
      </c>
    </row>
    <row r="715" spans="1:36" x14ac:dyDescent="0.3">
      <c r="A715" t="s">
        <v>2800</v>
      </c>
      <c r="B715" t="s">
        <v>3330</v>
      </c>
      <c r="C715" t="s">
        <v>3327</v>
      </c>
      <c r="D715" t="s">
        <v>3328</v>
      </c>
      <c r="E715" t="s">
        <v>3173</v>
      </c>
      <c r="F715" t="s">
        <v>3174</v>
      </c>
      <c r="G715" t="s">
        <v>44</v>
      </c>
      <c r="H715" t="s">
        <v>45</v>
      </c>
      <c r="I715" t="s">
        <v>207</v>
      </c>
      <c r="J715" t="s">
        <v>2804</v>
      </c>
      <c r="K715" t="s">
        <v>48</v>
      </c>
      <c r="L715" s="3">
        <v>11867037</v>
      </c>
      <c r="M715" s="4">
        <v>4303516</v>
      </c>
      <c r="N715" s="4">
        <v>7563521</v>
      </c>
      <c r="O715" t="s">
        <v>1284</v>
      </c>
      <c r="P715" t="s">
        <v>1068</v>
      </c>
      <c r="Q715" t="s">
        <v>51</v>
      </c>
      <c r="R715">
        <v>2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352</v>
      </c>
      <c r="Y715">
        <v>-1</v>
      </c>
      <c r="Z715" t="s">
        <v>52</v>
      </c>
      <c r="AA715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11867037</v>
      </c>
      <c r="AB715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4303516</v>
      </c>
      <c r="AC715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7563521</v>
      </c>
      <c r="AD715" s="5">
        <f>VALUE(FIXED((SLEP[[#This Row],[EjecutadoCLP]]/SLEP[[#This Row],[MontoCLP]]),4,TRUE))</f>
        <v>0.36259999999999998</v>
      </c>
      <c r="AE715" s="1">
        <f>IF(SLEP[[#This Row],[Termino]]=0,DATE(1992,10,11),SLEP[[#This Row],[Termino]]-SLEP[[#This Row],[Días de vigencia]])</f>
        <v>33536</v>
      </c>
      <c r="AF715" s="1">
        <f>IF(SLEP[[#This Row],[Días restantes]]&lt;1,DATE(1992,10,11),DATE(2025,8,8)+SLEP[[#This Row],[Días restantes]])</f>
        <v>33888</v>
      </c>
      <c r="AG715">
        <f ca="1">IF(SLEP[[#This Row],[Termino]]=0,0,SLEP[[#This Row],[Termino]]-TODAY())</f>
        <v>-12071</v>
      </c>
      <c r="AH715" s="7" t="str">
        <f ca="1">IF(SLEP[[#This Row],[Dias]]&gt;0,"Vigente","Vencido")</f>
        <v>Vencido</v>
      </c>
      <c r="AI715" t="str">
        <f>_xlfn.XLOOKUP(SLEP[[#This Row],[Source.Name]],Tabla3[Nombre archivo],Tabla3[BASESLEP],"N/A",0,1)</f>
        <v>Chinchorro</v>
      </c>
      <c r="AJ715" t="s">
        <v>3671</v>
      </c>
    </row>
    <row r="716" spans="1:36" x14ac:dyDescent="0.3">
      <c r="A716" t="s">
        <v>2800</v>
      </c>
      <c r="B716" t="s">
        <v>3332</v>
      </c>
      <c r="C716" t="s">
        <v>3333</v>
      </c>
      <c r="D716" t="s">
        <v>3334</v>
      </c>
      <c r="E716" t="s">
        <v>2959</v>
      </c>
      <c r="F716" t="s">
        <v>2960</v>
      </c>
      <c r="G716" t="s">
        <v>44</v>
      </c>
      <c r="H716" t="s">
        <v>45</v>
      </c>
      <c r="I716" t="s">
        <v>46</v>
      </c>
      <c r="J716" t="s">
        <v>2804</v>
      </c>
      <c r="K716" t="s">
        <v>48</v>
      </c>
      <c r="L716" s="3">
        <v>3197530</v>
      </c>
      <c r="M716" s="4">
        <v>1812370</v>
      </c>
      <c r="N716" s="4">
        <v>1385160</v>
      </c>
      <c r="O716" t="s">
        <v>984</v>
      </c>
      <c r="P716" t="s">
        <v>1068</v>
      </c>
      <c r="Q716" t="s">
        <v>51</v>
      </c>
      <c r="R716">
        <v>1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364</v>
      </c>
      <c r="Y716">
        <v>-1</v>
      </c>
      <c r="Z716" t="s">
        <v>52</v>
      </c>
      <c r="AA716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3197530</v>
      </c>
      <c r="AB716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1812370</v>
      </c>
      <c r="AC716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1385160</v>
      </c>
      <c r="AD716" s="5">
        <f>VALUE(FIXED((SLEP[[#This Row],[EjecutadoCLP]]/SLEP[[#This Row],[MontoCLP]]),4,TRUE))</f>
        <v>0.56679999999999997</v>
      </c>
      <c r="AE716" s="1">
        <f>IF(SLEP[[#This Row],[Termino]]=0,DATE(1992,10,11),SLEP[[#This Row],[Termino]]-SLEP[[#This Row],[Días de vigencia]])</f>
        <v>33524</v>
      </c>
      <c r="AF716" s="1">
        <f>IF(SLEP[[#This Row],[Días restantes]]&lt;1,DATE(1992,10,11),DATE(2025,8,8)+SLEP[[#This Row],[Días restantes]])</f>
        <v>33888</v>
      </c>
      <c r="AG716">
        <f ca="1">IF(SLEP[[#This Row],[Termino]]=0,0,SLEP[[#This Row],[Termino]]-TODAY())</f>
        <v>-12071</v>
      </c>
      <c r="AH716" s="7" t="str">
        <f ca="1">IF(SLEP[[#This Row],[Dias]]&gt;0,"Vigente","Vencido")</f>
        <v>Vencido</v>
      </c>
      <c r="AI716" t="str">
        <f>_xlfn.XLOOKUP(SLEP[[#This Row],[Source.Name]],Tabla3[Nombre archivo],Tabla3[BASESLEP],"N/A",0,1)</f>
        <v>Chinchorro</v>
      </c>
      <c r="AJ716" t="s">
        <v>3675</v>
      </c>
    </row>
    <row r="717" spans="1:36" x14ac:dyDescent="0.3">
      <c r="A717" t="s">
        <v>2800</v>
      </c>
      <c r="B717" t="s">
        <v>3336</v>
      </c>
      <c r="C717" t="s">
        <v>3337</v>
      </c>
      <c r="D717" t="s">
        <v>3338</v>
      </c>
      <c r="E717" t="s">
        <v>2916</v>
      </c>
      <c r="F717" t="s">
        <v>2917</v>
      </c>
      <c r="G717" t="s">
        <v>44</v>
      </c>
      <c r="H717" t="s">
        <v>45</v>
      </c>
      <c r="I717" t="s">
        <v>46</v>
      </c>
      <c r="J717" t="s">
        <v>2804</v>
      </c>
      <c r="K717" t="s">
        <v>48</v>
      </c>
      <c r="L717" s="3">
        <v>245000</v>
      </c>
      <c r="M717" s="4">
        <v>3486700</v>
      </c>
      <c r="N717" s="4">
        <v>-3241700</v>
      </c>
      <c r="O717" t="s">
        <v>984</v>
      </c>
      <c r="P717" t="s">
        <v>1068</v>
      </c>
      <c r="Q717" t="s">
        <v>51</v>
      </c>
      <c r="R717">
        <v>0</v>
      </c>
      <c r="S717">
        <v>0</v>
      </c>
      <c r="T717">
        <v>0</v>
      </c>
      <c r="U717">
        <v>0</v>
      </c>
      <c r="V717">
        <v>0</v>
      </c>
      <c r="W717">
        <v>0</v>
      </c>
      <c r="X717">
        <v>364</v>
      </c>
      <c r="Y717">
        <v>-375</v>
      </c>
      <c r="Z717" t="s">
        <v>52</v>
      </c>
      <c r="AA717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245000</v>
      </c>
      <c r="AB717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3486700</v>
      </c>
      <c r="AC717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-3241700</v>
      </c>
      <c r="AD717" s="5">
        <f>VALUE(FIXED((SLEP[[#This Row],[EjecutadoCLP]]/SLEP[[#This Row],[MontoCLP]]),4,TRUE))</f>
        <v>14.231400000000001</v>
      </c>
      <c r="AE717" s="1">
        <f>IF(SLEP[[#This Row],[Termino]]=0,DATE(1992,10,11),SLEP[[#This Row],[Termino]]-SLEP[[#This Row],[Días de vigencia]])</f>
        <v>33524</v>
      </c>
      <c r="AF717" s="1">
        <f>IF(SLEP[[#This Row],[Días restantes]]&lt;1,DATE(1992,10,11),DATE(2025,8,8)+SLEP[[#This Row],[Días restantes]])</f>
        <v>33888</v>
      </c>
      <c r="AG717">
        <f ca="1">IF(SLEP[[#This Row],[Termino]]=0,0,SLEP[[#This Row],[Termino]]-TODAY())</f>
        <v>-12071</v>
      </c>
      <c r="AH717" s="7" t="str">
        <f ca="1">IF(SLEP[[#This Row],[Dias]]&gt;0,"Vigente","Vencido")</f>
        <v>Vencido</v>
      </c>
      <c r="AI717" t="str">
        <f>_xlfn.XLOOKUP(SLEP[[#This Row],[Source.Name]],Tabla3[Nombre archivo],Tabla3[BASESLEP],"N/A",0,1)</f>
        <v>Chinchorro</v>
      </c>
      <c r="AJ717" t="s">
        <v>3679</v>
      </c>
    </row>
    <row r="718" spans="1:36" x14ac:dyDescent="0.3">
      <c r="A718" t="s">
        <v>2800</v>
      </c>
      <c r="B718" t="s">
        <v>3340</v>
      </c>
      <c r="C718" t="s">
        <v>3341</v>
      </c>
      <c r="D718" t="s">
        <v>3342</v>
      </c>
      <c r="E718" t="s">
        <v>3343</v>
      </c>
      <c r="F718" t="s">
        <v>3344</v>
      </c>
      <c r="G718" t="s">
        <v>44</v>
      </c>
      <c r="H718" t="s">
        <v>45</v>
      </c>
      <c r="I718" t="s">
        <v>222</v>
      </c>
      <c r="J718" t="s">
        <v>2967</v>
      </c>
      <c r="K718" t="s">
        <v>48</v>
      </c>
      <c r="L718" s="3">
        <v>15560201</v>
      </c>
      <c r="M718" s="4">
        <v>10244874</v>
      </c>
      <c r="N718" s="4">
        <v>5315327</v>
      </c>
      <c r="O718" t="s">
        <v>984</v>
      </c>
      <c r="P718" t="s">
        <v>1068</v>
      </c>
      <c r="Q718" t="s">
        <v>51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364</v>
      </c>
      <c r="Y718">
        <v>-375</v>
      </c>
      <c r="Z718" t="s">
        <v>52</v>
      </c>
      <c r="AA718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15560201</v>
      </c>
      <c r="AB718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10244874</v>
      </c>
      <c r="AC718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5315327</v>
      </c>
      <c r="AD718" s="5">
        <f>VALUE(FIXED((SLEP[[#This Row],[EjecutadoCLP]]/SLEP[[#This Row],[MontoCLP]]),4,TRUE))</f>
        <v>0.65839999999999999</v>
      </c>
      <c r="AE718" s="1">
        <f>IF(SLEP[[#This Row],[Termino]]=0,DATE(1992,10,11),SLEP[[#This Row],[Termino]]-SLEP[[#This Row],[Días de vigencia]])</f>
        <v>33524</v>
      </c>
      <c r="AF718" s="1">
        <f>IF(SLEP[[#This Row],[Días restantes]]&lt;1,DATE(1992,10,11),DATE(2025,8,8)+SLEP[[#This Row],[Días restantes]])</f>
        <v>33888</v>
      </c>
      <c r="AG718">
        <f ca="1">IF(SLEP[[#This Row],[Termino]]=0,0,SLEP[[#This Row],[Termino]]-TODAY())</f>
        <v>-12071</v>
      </c>
      <c r="AH718" s="7" t="str">
        <f ca="1">IF(SLEP[[#This Row],[Dias]]&gt;0,"Vigente","Vencido")</f>
        <v>Vencido</v>
      </c>
      <c r="AI718" t="str">
        <f>_xlfn.XLOOKUP(SLEP[[#This Row],[Source.Name]],Tabla3[Nombre archivo],Tabla3[BASESLEP],"N/A",0,1)</f>
        <v>Chinchorro</v>
      </c>
      <c r="AJ718" t="s">
        <v>3683</v>
      </c>
    </row>
    <row r="719" spans="1:36" x14ac:dyDescent="0.3">
      <c r="A719" t="s">
        <v>2800</v>
      </c>
      <c r="B719" t="s">
        <v>3346</v>
      </c>
      <c r="C719" t="s">
        <v>3347</v>
      </c>
      <c r="D719" t="s">
        <v>3348</v>
      </c>
      <c r="E719" t="s">
        <v>1811</v>
      </c>
      <c r="F719" t="s">
        <v>1812</v>
      </c>
      <c r="G719" t="s">
        <v>44</v>
      </c>
      <c r="H719" t="s">
        <v>45</v>
      </c>
      <c r="I719" t="s">
        <v>188</v>
      </c>
      <c r="J719" t="s">
        <v>2967</v>
      </c>
      <c r="K719" t="s">
        <v>48</v>
      </c>
      <c r="L719" s="3">
        <v>3400000</v>
      </c>
      <c r="M719" s="4">
        <v>3400000</v>
      </c>
      <c r="N719" s="4">
        <v>0</v>
      </c>
      <c r="O719" t="s">
        <v>1178</v>
      </c>
      <c r="P719" t="s">
        <v>1006</v>
      </c>
      <c r="Q719" t="s">
        <v>51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364</v>
      </c>
      <c r="Y719">
        <v>-1</v>
      </c>
      <c r="Z719" t="s">
        <v>52</v>
      </c>
      <c r="AA719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3400000</v>
      </c>
      <c r="AB719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3400000</v>
      </c>
      <c r="AC719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0</v>
      </c>
      <c r="AD719" s="5">
        <f>VALUE(FIXED((SLEP[[#This Row],[EjecutadoCLP]]/SLEP[[#This Row],[MontoCLP]]),4,TRUE))</f>
        <v>1</v>
      </c>
      <c r="AE719" s="1">
        <f>IF(SLEP[[#This Row],[Termino]]=0,DATE(1992,10,11),SLEP[[#This Row],[Termino]]-SLEP[[#This Row],[Días de vigencia]])</f>
        <v>33524</v>
      </c>
      <c r="AF719" s="1">
        <f>IF(SLEP[[#This Row],[Días restantes]]&lt;1,DATE(1992,10,11),DATE(2025,8,8)+SLEP[[#This Row],[Días restantes]])</f>
        <v>33888</v>
      </c>
      <c r="AG719">
        <f ca="1">IF(SLEP[[#This Row],[Termino]]=0,0,SLEP[[#This Row],[Termino]]-TODAY())</f>
        <v>-12071</v>
      </c>
      <c r="AH719" s="7" t="str">
        <f ca="1">IF(SLEP[[#This Row],[Dias]]&gt;0,"Vigente","Vencido")</f>
        <v>Vencido</v>
      </c>
      <c r="AI719" t="str">
        <f>_xlfn.XLOOKUP(SLEP[[#This Row],[Source.Name]],Tabla3[Nombre archivo],Tabla3[BASESLEP],"N/A",0,1)</f>
        <v>Chinchorro</v>
      </c>
      <c r="AJ719" t="s">
        <v>3692</v>
      </c>
    </row>
    <row r="720" spans="1:36" x14ac:dyDescent="0.3">
      <c r="A720" t="s">
        <v>2800</v>
      </c>
      <c r="B720" t="s">
        <v>3350</v>
      </c>
      <c r="C720" t="s">
        <v>3351</v>
      </c>
      <c r="D720" t="s">
        <v>3352</v>
      </c>
      <c r="E720" t="s">
        <v>3353</v>
      </c>
      <c r="F720" t="s">
        <v>3354</v>
      </c>
      <c r="G720" t="s">
        <v>74</v>
      </c>
      <c r="H720" t="s">
        <v>178</v>
      </c>
      <c r="I720" t="s">
        <v>560</v>
      </c>
      <c r="J720" t="s">
        <v>2804</v>
      </c>
      <c r="K720" t="s">
        <v>48</v>
      </c>
      <c r="L720" s="3">
        <v>140415000</v>
      </c>
      <c r="M720" s="4">
        <v>167093850</v>
      </c>
      <c r="N720" s="4">
        <v>-26678850</v>
      </c>
      <c r="O720" t="s">
        <v>1223</v>
      </c>
      <c r="P720" t="s">
        <v>1229</v>
      </c>
      <c r="Q720" t="s">
        <v>51</v>
      </c>
      <c r="R720">
        <v>0</v>
      </c>
      <c r="S720">
        <v>0</v>
      </c>
      <c r="T720">
        <v>0</v>
      </c>
      <c r="U720">
        <v>0</v>
      </c>
      <c r="V720">
        <v>1</v>
      </c>
      <c r="W720">
        <v>0</v>
      </c>
      <c r="X720">
        <v>10</v>
      </c>
      <c r="Y720">
        <v>112</v>
      </c>
      <c r="Z720" t="s">
        <v>52</v>
      </c>
      <c r="AA720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140415000</v>
      </c>
      <c r="AB720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167093850</v>
      </c>
      <c r="AC720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-26678850</v>
      </c>
      <c r="AD720" s="5">
        <f>VALUE(FIXED((SLEP[[#This Row],[EjecutadoCLP]]/SLEP[[#This Row],[MontoCLP]]),4,TRUE))</f>
        <v>1.19</v>
      </c>
      <c r="AE720" s="1">
        <f>IF(SLEP[[#This Row],[Termino]]=0,DATE(1992,10,11),SLEP[[#This Row],[Termino]]-SLEP[[#This Row],[Días de vigencia]])</f>
        <v>45979</v>
      </c>
      <c r="AF720" s="1">
        <f>IF(SLEP[[#This Row],[Días restantes]]&lt;1,DATE(1992,10,11),DATE(2025,8,8)+SLEP[[#This Row],[Días restantes]])</f>
        <v>45989</v>
      </c>
      <c r="AG720">
        <f ca="1">IF(SLEP[[#This Row],[Termino]]=0,0,SLEP[[#This Row],[Termino]]-TODAY())</f>
        <v>30</v>
      </c>
      <c r="AH720" s="7" t="str">
        <f ca="1">IF(SLEP[[#This Row],[Dias]]&gt;0,"Vigente","Vencido")</f>
        <v>Vigente</v>
      </c>
      <c r="AI720" t="str">
        <f>_xlfn.XLOOKUP(SLEP[[#This Row],[Source.Name]],Tabla3[Nombre archivo],Tabla3[BASESLEP],"N/A",0,1)</f>
        <v>Chinchorro</v>
      </c>
      <c r="AJ720" t="s">
        <v>3695</v>
      </c>
    </row>
    <row r="721" spans="1:36" x14ac:dyDescent="0.3">
      <c r="A721" t="s">
        <v>2800</v>
      </c>
      <c r="B721" t="s">
        <v>3356</v>
      </c>
      <c r="C721" t="s">
        <v>3357</v>
      </c>
      <c r="D721" t="s">
        <v>3358</v>
      </c>
      <c r="E721" t="s">
        <v>3359</v>
      </c>
      <c r="F721" t="s">
        <v>3360</v>
      </c>
      <c r="G721" t="s">
        <v>44</v>
      </c>
      <c r="H721" t="s">
        <v>45</v>
      </c>
      <c r="I721" t="s">
        <v>188</v>
      </c>
      <c r="J721" t="s">
        <v>2804</v>
      </c>
      <c r="K721" t="s">
        <v>48</v>
      </c>
      <c r="L721" s="3">
        <v>15470268</v>
      </c>
      <c r="M721" s="4">
        <v>15470268</v>
      </c>
      <c r="N721" s="4">
        <v>0</v>
      </c>
      <c r="O721" t="s">
        <v>1218</v>
      </c>
      <c r="P721" t="s">
        <v>1085</v>
      </c>
      <c r="Q721" t="s">
        <v>51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365</v>
      </c>
      <c r="Y721">
        <v>-1</v>
      </c>
      <c r="Z721" t="s">
        <v>52</v>
      </c>
      <c r="AA721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15470268</v>
      </c>
      <c r="AB721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15470268</v>
      </c>
      <c r="AC721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0</v>
      </c>
      <c r="AD721" s="5">
        <f>VALUE(FIXED((SLEP[[#This Row],[EjecutadoCLP]]/SLEP[[#This Row],[MontoCLP]]),4,TRUE))</f>
        <v>1</v>
      </c>
      <c r="AE721" s="1">
        <f>IF(SLEP[[#This Row],[Termino]]=0,DATE(1992,10,11),SLEP[[#This Row],[Termino]]-SLEP[[#This Row],[Días de vigencia]])</f>
        <v>33523</v>
      </c>
      <c r="AF721" s="1">
        <f>IF(SLEP[[#This Row],[Días restantes]]&lt;1,DATE(1992,10,11),DATE(2025,8,8)+SLEP[[#This Row],[Días restantes]])</f>
        <v>33888</v>
      </c>
      <c r="AG721">
        <f ca="1">IF(SLEP[[#This Row],[Termino]]=0,0,SLEP[[#This Row],[Termino]]-TODAY())</f>
        <v>-12071</v>
      </c>
      <c r="AH721" s="7" t="str">
        <f ca="1">IF(SLEP[[#This Row],[Dias]]&gt;0,"Vigente","Vencido")</f>
        <v>Vencido</v>
      </c>
      <c r="AI721" t="str">
        <f>_xlfn.XLOOKUP(SLEP[[#This Row],[Source.Name]],Tabla3[Nombre archivo],Tabla3[BASESLEP],"N/A",0,1)</f>
        <v>Chinchorro</v>
      </c>
      <c r="AJ721" t="s">
        <v>3700</v>
      </c>
    </row>
    <row r="722" spans="1:36" x14ac:dyDescent="0.3">
      <c r="A722" t="s">
        <v>2800</v>
      </c>
      <c r="B722" t="s">
        <v>3362</v>
      </c>
      <c r="C722" t="s">
        <v>3363</v>
      </c>
      <c r="D722" t="s">
        <v>3364</v>
      </c>
      <c r="E722" t="s">
        <v>2854</v>
      </c>
      <c r="F722" t="s">
        <v>2855</v>
      </c>
      <c r="G722" t="s">
        <v>74</v>
      </c>
      <c r="H722" t="s">
        <v>45</v>
      </c>
      <c r="I722" t="s">
        <v>188</v>
      </c>
      <c r="J722" t="s">
        <v>2804</v>
      </c>
      <c r="K722" t="s">
        <v>48</v>
      </c>
      <c r="L722" s="3">
        <v>2949980</v>
      </c>
      <c r="M722" s="4">
        <v>2949980</v>
      </c>
      <c r="N722" s="4">
        <v>0</v>
      </c>
      <c r="O722" t="s">
        <v>1619</v>
      </c>
      <c r="P722" t="s">
        <v>1638</v>
      </c>
      <c r="Q722" t="s">
        <v>51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365</v>
      </c>
      <c r="Y722">
        <v>-1</v>
      </c>
      <c r="Z722" t="s">
        <v>52</v>
      </c>
      <c r="AA722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2949980</v>
      </c>
      <c r="AB722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2949980</v>
      </c>
      <c r="AC722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0</v>
      </c>
      <c r="AD722" s="5">
        <f>VALUE(FIXED((SLEP[[#This Row],[EjecutadoCLP]]/SLEP[[#This Row],[MontoCLP]]),4,TRUE))</f>
        <v>1</v>
      </c>
      <c r="AE722" s="1">
        <f>IF(SLEP[[#This Row],[Termino]]=0,DATE(1992,10,11),SLEP[[#This Row],[Termino]]-SLEP[[#This Row],[Días de vigencia]])</f>
        <v>33523</v>
      </c>
      <c r="AF722" s="1">
        <f>IF(SLEP[[#This Row],[Días restantes]]&lt;1,DATE(1992,10,11),DATE(2025,8,8)+SLEP[[#This Row],[Días restantes]])</f>
        <v>33888</v>
      </c>
      <c r="AG722">
        <f ca="1">IF(SLEP[[#This Row],[Termino]]=0,0,SLEP[[#This Row],[Termino]]-TODAY())</f>
        <v>-12071</v>
      </c>
      <c r="AH722" s="7" t="str">
        <f ca="1">IF(SLEP[[#This Row],[Dias]]&gt;0,"Vigente","Vencido")</f>
        <v>Vencido</v>
      </c>
      <c r="AI722" t="str">
        <f>_xlfn.XLOOKUP(SLEP[[#This Row],[Source.Name]],Tabla3[Nombre archivo],Tabla3[BASESLEP],"N/A",0,1)</f>
        <v>Chinchorro</v>
      </c>
      <c r="AJ722" t="s">
        <v>3703</v>
      </c>
    </row>
    <row r="723" spans="1:36" x14ac:dyDescent="0.3">
      <c r="A723" t="s">
        <v>2800</v>
      </c>
      <c r="B723" t="s">
        <v>3366</v>
      </c>
      <c r="C723" t="s">
        <v>3367</v>
      </c>
      <c r="D723" t="s">
        <v>3368</v>
      </c>
      <c r="E723" t="s">
        <v>2140</v>
      </c>
      <c r="F723" t="s">
        <v>2141</v>
      </c>
      <c r="G723" t="s">
        <v>44</v>
      </c>
      <c r="H723" t="s">
        <v>45</v>
      </c>
      <c r="I723" t="s">
        <v>60</v>
      </c>
      <c r="J723" t="s">
        <v>2967</v>
      </c>
      <c r="K723" t="s">
        <v>794</v>
      </c>
      <c r="L723" s="3">
        <v>4728.71</v>
      </c>
      <c r="M723" s="4">
        <v>4641.95</v>
      </c>
      <c r="N723" s="4">
        <v>86.760000000000204</v>
      </c>
      <c r="O723" t="s">
        <v>1177</v>
      </c>
      <c r="P723" t="s">
        <v>1519</v>
      </c>
      <c r="Q723" t="s">
        <v>51</v>
      </c>
      <c r="R723">
        <v>0</v>
      </c>
      <c r="S723">
        <v>0</v>
      </c>
      <c r="T723">
        <v>0</v>
      </c>
      <c r="U723">
        <v>0</v>
      </c>
      <c r="V723">
        <v>0</v>
      </c>
      <c r="W723">
        <v>0</v>
      </c>
      <c r="X723">
        <v>222</v>
      </c>
      <c r="Y723">
        <v>-616</v>
      </c>
      <c r="Z723" t="s">
        <v>52</v>
      </c>
      <c r="AA723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4505846</v>
      </c>
      <c r="AB723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4423175</v>
      </c>
      <c r="AC723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82671</v>
      </c>
      <c r="AD723" s="5">
        <f>VALUE(FIXED((SLEP[[#This Row],[EjecutadoCLP]]/SLEP[[#This Row],[MontoCLP]]),4,TRUE))</f>
        <v>0.98170000000000002</v>
      </c>
      <c r="AE723" s="1">
        <f>IF(SLEP[[#This Row],[Termino]]=0,DATE(1992,10,11),SLEP[[#This Row],[Termino]]-SLEP[[#This Row],[Días de vigencia]])</f>
        <v>33666</v>
      </c>
      <c r="AF723" s="1">
        <f>IF(SLEP[[#This Row],[Días restantes]]&lt;1,DATE(1992,10,11),DATE(2025,8,8)+SLEP[[#This Row],[Días restantes]])</f>
        <v>33888</v>
      </c>
      <c r="AG723">
        <f ca="1">IF(SLEP[[#This Row],[Termino]]=0,0,SLEP[[#This Row],[Termino]]-TODAY())</f>
        <v>-12071</v>
      </c>
      <c r="AH723" s="7" t="str">
        <f ca="1">IF(SLEP[[#This Row],[Dias]]&gt;0,"Vigente","Vencido")</f>
        <v>Vencido</v>
      </c>
      <c r="AI723" t="str">
        <f>_xlfn.XLOOKUP(SLEP[[#This Row],[Source.Name]],Tabla3[Nombre archivo],Tabla3[BASESLEP],"N/A",0,1)</f>
        <v>Chinchorro</v>
      </c>
      <c r="AJ723" t="s">
        <v>3707</v>
      </c>
    </row>
    <row r="724" spans="1:36" x14ac:dyDescent="0.3">
      <c r="A724" t="s">
        <v>2800</v>
      </c>
      <c r="B724" t="s">
        <v>3370</v>
      </c>
      <c r="C724" t="s">
        <v>3371</v>
      </c>
      <c r="D724" t="s">
        <v>3372</v>
      </c>
      <c r="E724" t="s">
        <v>3233</v>
      </c>
      <c r="F724" t="s">
        <v>3234</v>
      </c>
      <c r="G724" t="s">
        <v>44</v>
      </c>
      <c r="H724" t="s">
        <v>45</v>
      </c>
      <c r="I724" t="s">
        <v>46</v>
      </c>
      <c r="J724" t="s">
        <v>2967</v>
      </c>
      <c r="K724" t="s">
        <v>48</v>
      </c>
      <c r="L724" s="3">
        <v>2391186</v>
      </c>
      <c r="M724" s="4">
        <v>2391186</v>
      </c>
      <c r="N724" s="4">
        <v>0</v>
      </c>
      <c r="O724" t="s">
        <v>1203</v>
      </c>
      <c r="P724" t="s">
        <v>1068</v>
      </c>
      <c r="Q724" t="s">
        <v>51</v>
      </c>
      <c r="R724">
        <v>2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466</v>
      </c>
      <c r="Y724">
        <v>-1</v>
      </c>
      <c r="Z724" t="s">
        <v>52</v>
      </c>
      <c r="AA724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2391186</v>
      </c>
      <c r="AB724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2391186</v>
      </c>
      <c r="AC724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0</v>
      </c>
      <c r="AD724" s="5">
        <f>VALUE(FIXED((SLEP[[#This Row],[EjecutadoCLP]]/SLEP[[#This Row],[MontoCLP]]),4,TRUE))</f>
        <v>1</v>
      </c>
      <c r="AE724" s="1">
        <f>IF(SLEP[[#This Row],[Termino]]=0,DATE(1992,10,11),SLEP[[#This Row],[Termino]]-SLEP[[#This Row],[Días de vigencia]])</f>
        <v>33422</v>
      </c>
      <c r="AF724" s="1">
        <f>IF(SLEP[[#This Row],[Días restantes]]&lt;1,DATE(1992,10,11),DATE(2025,8,8)+SLEP[[#This Row],[Días restantes]])</f>
        <v>33888</v>
      </c>
      <c r="AG724">
        <f ca="1">IF(SLEP[[#This Row],[Termino]]=0,0,SLEP[[#This Row],[Termino]]-TODAY())</f>
        <v>-12071</v>
      </c>
      <c r="AH724" s="7" t="str">
        <f ca="1">IF(SLEP[[#This Row],[Dias]]&gt;0,"Vigente","Vencido")</f>
        <v>Vencido</v>
      </c>
      <c r="AI724" t="str">
        <f>_xlfn.XLOOKUP(SLEP[[#This Row],[Source.Name]],Tabla3[Nombre archivo],Tabla3[BASESLEP],"N/A",0,1)</f>
        <v>Chinchorro</v>
      </c>
      <c r="AJ724" t="s">
        <v>3713</v>
      </c>
    </row>
    <row r="725" spans="1:36" x14ac:dyDescent="0.3">
      <c r="A725" t="s">
        <v>2800</v>
      </c>
      <c r="B725" t="s">
        <v>3374</v>
      </c>
      <c r="C725" t="s">
        <v>3375</v>
      </c>
      <c r="D725" t="s">
        <v>3376</v>
      </c>
      <c r="E725" t="s">
        <v>1389</v>
      </c>
      <c r="F725" t="s">
        <v>1390</v>
      </c>
      <c r="G725" t="s">
        <v>44</v>
      </c>
      <c r="H725" t="s">
        <v>45</v>
      </c>
      <c r="I725" t="s">
        <v>188</v>
      </c>
      <c r="J725" t="s">
        <v>2967</v>
      </c>
      <c r="K725" t="s">
        <v>48</v>
      </c>
      <c r="L725" s="3">
        <v>26847792</v>
      </c>
      <c r="M725" s="4">
        <v>19782588</v>
      </c>
      <c r="N725" s="4">
        <v>7065204</v>
      </c>
      <c r="O725" t="s">
        <v>1210</v>
      </c>
      <c r="P725" t="s">
        <v>950</v>
      </c>
      <c r="Q725" t="s">
        <v>51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711</v>
      </c>
      <c r="Y725">
        <v>-1</v>
      </c>
      <c r="Z725" t="s">
        <v>52</v>
      </c>
      <c r="AA725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26847792</v>
      </c>
      <c r="AB725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19782588</v>
      </c>
      <c r="AC725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7065204</v>
      </c>
      <c r="AD725" s="5">
        <f>VALUE(FIXED((SLEP[[#This Row],[EjecutadoCLP]]/SLEP[[#This Row],[MontoCLP]]),4,TRUE))</f>
        <v>0.73680000000000001</v>
      </c>
      <c r="AE725" s="1">
        <f>IF(SLEP[[#This Row],[Termino]]=0,DATE(1992,10,11),SLEP[[#This Row],[Termino]]-SLEP[[#This Row],[Días de vigencia]])</f>
        <v>33177</v>
      </c>
      <c r="AF725" s="1">
        <f>IF(SLEP[[#This Row],[Días restantes]]&lt;1,DATE(1992,10,11),DATE(2025,8,8)+SLEP[[#This Row],[Días restantes]])</f>
        <v>33888</v>
      </c>
      <c r="AG725">
        <f ca="1">IF(SLEP[[#This Row],[Termino]]=0,0,SLEP[[#This Row],[Termino]]-TODAY())</f>
        <v>-12071</v>
      </c>
      <c r="AH725" s="7" t="str">
        <f ca="1">IF(SLEP[[#This Row],[Dias]]&gt;0,"Vigente","Vencido")</f>
        <v>Vencido</v>
      </c>
      <c r="AI725" t="str">
        <f>_xlfn.XLOOKUP(SLEP[[#This Row],[Source.Name]],Tabla3[Nombre archivo],Tabla3[BASESLEP],"N/A",0,1)</f>
        <v>Chinchorro</v>
      </c>
      <c r="AJ725" t="s">
        <v>3718</v>
      </c>
    </row>
    <row r="726" spans="1:36" x14ac:dyDescent="0.3">
      <c r="A726" t="s">
        <v>2800</v>
      </c>
      <c r="B726" t="s">
        <v>3378</v>
      </c>
      <c r="C726" t="s">
        <v>3379</v>
      </c>
      <c r="D726" t="s">
        <v>3380</v>
      </c>
      <c r="E726" t="s">
        <v>3381</v>
      </c>
      <c r="F726" t="s">
        <v>3382</v>
      </c>
      <c r="G726" t="s">
        <v>74</v>
      </c>
      <c r="H726" t="s">
        <v>45</v>
      </c>
      <c r="I726" t="s">
        <v>188</v>
      </c>
      <c r="J726" t="s">
        <v>2967</v>
      </c>
      <c r="K726" t="s">
        <v>48</v>
      </c>
      <c r="L726" s="3">
        <v>3063179</v>
      </c>
      <c r="M726" s="4">
        <v>3063179</v>
      </c>
      <c r="N726" s="4">
        <v>0</v>
      </c>
      <c r="O726" t="s">
        <v>1384</v>
      </c>
      <c r="P726" t="s">
        <v>1113</v>
      </c>
      <c r="Q726" t="s">
        <v>51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365</v>
      </c>
      <c r="Y726">
        <v>-1</v>
      </c>
      <c r="Z726" t="s">
        <v>52</v>
      </c>
      <c r="AA726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3063179</v>
      </c>
      <c r="AB726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3063179</v>
      </c>
      <c r="AC726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0</v>
      </c>
      <c r="AD726" s="5">
        <f>VALUE(FIXED((SLEP[[#This Row],[EjecutadoCLP]]/SLEP[[#This Row],[MontoCLP]]),4,TRUE))</f>
        <v>1</v>
      </c>
      <c r="AE726" s="1">
        <f>IF(SLEP[[#This Row],[Termino]]=0,DATE(1992,10,11),SLEP[[#This Row],[Termino]]-SLEP[[#This Row],[Días de vigencia]])</f>
        <v>33523</v>
      </c>
      <c r="AF726" s="1">
        <f>IF(SLEP[[#This Row],[Días restantes]]&lt;1,DATE(1992,10,11),DATE(2025,8,8)+SLEP[[#This Row],[Días restantes]])</f>
        <v>33888</v>
      </c>
      <c r="AG726">
        <f ca="1">IF(SLEP[[#This Row],[Termino]]=0,0,SLEP[[#This Row],[Termino]]-TODAY())</f>
        <v>-12071</v>
      </c>
      <c r="AH726" s="7" t="str">
        <f ca="1">IF(SLEP[[#This Row],[Dias]]&gt;0,"Vigente","Vencido")</f>
        <v>Vencido</v>
      </c>
      <c r="AI726" t="str">
        <f>_xlfn.XLOOKUP(SLEP[[#This Row],[Source.Name]],Tabla3[Nombre archivo],Tabla3[BASESLEP],"N/A",0,1)</f>
        <v>Chinchorro</v>
      </c>
      <c r="AJ726" t="s">
        <v>3723</v>
      </c>
    </row>
    <row r="727" spans="1:36" x14ac:dyDescent="0.3">
      <c r="A727" t="s">
        <v>2800</v>
      </c>
      <c r="B727" t="s">
        <v>3384</v>
      </c>
      <c r="C727" t="s">
        <v>3385</v>
      </c>
      <c r="D727" t="s">
        <v>3386</v>
      </c>
      <c r="E727" t="s">
        <v>3233</v>
      </c>
      <c r="F727" t="s">
        <v>3234</v>
      </c>
      <c r="G727" t="s">
        <v>44</v>
      </c>
      <c r="H727" t="s">
        <v>45</v>
      </c>
      <c r="I727" t="s">
        <v>254</v>
      </c>
      <c r="J727" t="s">
        <v>2967</v>
      </c>
      <c r="K727" t="s">
        <v>48</v>
      </c>
      <c r="L727" s="3">
        <v>1101600</v>
      </c>
      <c r="M727" s="4">
        <v>1747872</v>
      </c>
      <c r="N727" s="4">
        <v>-646272</v>
      </c>
      <c r="O727" t="s">
        <v>1203</v>
      </c>
      <c r="P727" t="s">
        <v>1068</v>
      </c>
      <c r="Q727" t="s">
        <v>51</v>
      </c>
      <c r="R727">
        <v>2</v>
      </c>
      <c r="S727">
        <v>0</v>
      </c>
      <c r="T727">
        <v>0</v>
      </c>
      <c r="U727">
        <v>0</v>
      </c>
      <c r="V727">
        <v>0</v>
      </c>
      <c r="W727">
        <v>0</v>
      </c>
      <c r="X727">
        <v>497</v>
      </c>
      <c r="Y727">
        <v>-375</v>
      </c>
      <c r="Z727" t="s">
        <v>52</v>
      </c>
      <c r="AA727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1101600</v>
      </c>
      <c r="AB727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1747872</v>
      </c>
      <c r="AC727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-646272</v>
      </c>
      <c r="AD727" s="5">
        <f>VALUE(FIXED((SLEP[[#This Row],[EjecutadoCLP]]/SLEP[[#This Row],[MontoCLP]]),4,TRUE))</f>
        <v>1.5867</v>
      </c>
      <c r="AE727" s="1">
        <f>IF(SLEP[[#This Row],[Termino]]=0,DATE(1992,10,11),SLEP[[#This Row],[Termino]]-SLEP[[#This Row],[Días de vigencia]])</f>
        <v>33391</v>
      </c>
      <c r="AF727" s="1">
        <f>IF(SLEP[[#This Row],[Días restantes]]&lt;1,DATE(1992,10,11),DATE(2025,8,8)+SLEP[[#This Row],[Días restantes]])</f>
        <v>33888</v>
      </c>
      <c r="AG727">
        <f ca="1">IF(SLEP[[#This Row],[Termino]]=0,0,SLEP[[#This Row],[Termino]]-TODAY())</f>
        <v>-12071</v>
      </c>
      <c r="AH727" s="7" t="str">
        <f ca="1">IF(SLEP[[#This Row],[Dias]]&gt;0,"Vigente","Vencido")</f>
        <v>Vencido</v>
      </c>
      <c r="AI727" t="str">
        <f>_xlfn.XLOOKUP(SLEP[[#This Row],[Source.Name]],Tabla3[Nombre archivo],Tabla3[BASESLEP],"N/A",0,1)</f>
        <v>Chinchorro</v>
      </c>
      <c r="AJ727" t="s">
        <v>3729</v>
      </c>
    </row>
    <row r="728" spans="1:36" x14ac:dyDescent="0.3">
      <c r="A728" t="s">
        <v>2800</v>
      </c>
      <c r="B728" t="s">
        <v>3388</v>
      </c>
      <c r="C728" t="s">
        <v>3389</v>
      </c>
      <c r="D728" t="s">
        <v>3390</v>
      </c>
      <c r="E728" t="s">
        <v>2916</v>
      </c>
      <c r="F728" t="s">
        <v>2917</v>
      </c>
      <c r="G728" t="s">
        <v>44</v>
      </c>
      <c r="H728" t="s">
        <v>45</v>
      </c>
      <c r="I728" t="s">
        <v>46</v>
      </c>
      <c r="J728" t="s">
        <v>2967</v>
      </c>
      <c r="K728" t="s">
        <v>48</v>
      </c>
      <c r="L728" s="3">
        <v>4900000</v>
      </c>
      <c r="M728" s="4">
        <v>3998400</v>
      </c>
      <c r="N728" s="4">
        <v>901600</v>
      </c>
      <c r="O728" t="s">
        <v>1316</v>
      </c>
      <c r="P728" t="s">
        <v>817</v>
      </c>
      <c r="Q728" t="s">
        <v>51</v>
      </c>
      <c r="R728">
        <v>3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572</v>
      </c>
      <c r="Y728">
        <v>-1</v>
      </c>
      <c r="Z728" t="s">
        <v>52</v>
      </c>
      <c r="AA728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4900000</v>
      </c>
      <c r="AB728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3998400</v>
      </c>
      <c r="AC728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901600</v>
      </c>
      <c r="AD728" s="5">
        <f>VALUE(FIXED((SLEP[[#This Row],[EjecutadoCLP]]/SLEP[[#This Row],[MontoCLP]]),4,TRUE))</f>
        <v>0.81599999999999995</v>
      </c>
      <c r="AE728" s="1">
        <f>IF(SLEP[[#This Row],[Termino]]=0,DATE(1992,10,11),SLEP[[#This Row],[Termino]]-SLEP[[#This Row],[Días de vigencia]])</f>
        <v>33316</v>
      </c>
      <c r="AF728" s="1">
        <f>IF(SLEP[[#This Row],[Días restantes]]&lt;1,DATE(1992,10,11),DATE(2025,8,8)+SLEP[[#This Row],[Días restantes]])</f>
        <v>33888</v>
      </c>
      <c r="AG728">
        <f ca="1">IF(SLEP[[#This Row],[Termino]]=0,0,SLEP[[#This Row],[Termino]]-TODAY())</f>
        <v>-12071</v>
      </c>
      <c r="AH728" s="7" t="str">
        <f ca="1">IF(SLEP[[#This Row],[Dias]]&gt;0,"Vigente","Vencido")</f>
        <v>Vencido</v>
      </c>
      <c r="AI728" t="str">
        <f>_xlfn.XLOOKUP(SLEP[[#This Row],[Source.Name]],Tabla3[Nombre archivo],Tabla3[BASESLEP],"N/A",0,1)</f>
        <v>Chinchorro</v>
      </c>
      <c r="AJ728" t="s">
        <v>3735</v>
      </c>
    </row>
    <row r="729" spans="1:36" x14ac:dyDescent="0.3">
      <c r="A729" t="s">
        <v>2800</v>
      </c>
      <c r="B729" t="s">
        <v>3392</v>
      </c>
      <c r="C729" t="s">
        <v>3393</v>
      </c>
      <c r="D729" t="s">
        <v>3394</v>
      </c>
      <c r="E729" t="s">
        <v>1389</v>
      </c>
      <c r="F729" t="s">
        <v>1390</v>
      </c>
      <c r="G729" t="s">
        <v>44</v>
      </c>
      <c r="H729" t="s">
        <v>45</v>
      </c>
      <c r="I729" t="s">
        <v>60</v>
      </c>
      <c r="J729" t="s">
        <v>2804</v>
      </c>
      <c r="K729" t="s">
        <v>48</v>
      </c>
      <c r="L729" s="3">
        <v>207409167</v>
      </c>
      <c r="M729" s="4">
        <v>246816822</v>
      </c>
      <c r="N729" s="4">
        <v>-39407655</v>
      </c>
      <c r="O729" t="s">
        <v>1262</v>
      </c>
      <c r="P729" t="s">
        <v>1269</v>
      </c>
      <c r="Q729" t="s">
        <v>51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175</v>
      </c>
      <c r="Y729">
        <v>-740</v>
      </c>
      <c r="Z729" t="s">
        <v>52</v>
      </c>
      <c r="AA729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207409167</v>
      </c>
      <c r="AB729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246816822</v>
      </c>
      <c r="AC729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-39407655</v>
      </c>
      <c r="AD729" s="5">
        <f>VALUE(FIXED((SLEP[[#This Row],[EjecutadoCLP]]/SLEP[[#This Row],[MontoCLP]]),4,TRUE))</f>
        <v>1.19</v>
      </c>
      <c r="AE729" s="1">
        <f>IF(SLEP[[#This Row],[Termino]]=0,DATE(1992,10,11),SLEP[[#This Row],[Termino]]-SLEP[[#This Row],[Días de vigencia]])</f>
        <v>33713</v>
      </c>
      <c r="AF729" s="1">
        <f>IF(SLEP[[#This Row],[Días restantes]]&lt;1,DATE(1992,10,11),DATE(2025,8,8)+SLEP[[#This Row],[Días restantes]])</f>
        <v>33888</v>
      </c>
      <c r="AG729">
        <f ca="1">IF(SLEP[[#This Row],[Termino]]=0,0,SLEP[[#This Row],[Termino]]-TODAY())</f>
        <v>-12071</v>
      </c>
      <c r="AH729" s="7" t="str">
        <f ca="1">IF(SLEP[[#This Row],[Dias]]&gt;0,"Vigente","Vencido")</f>
        <v>Vencido</v>
      </c>
      <c r="AI729" t="str">
        <f>_xlfn.XLOOKUP(SLEP[[#This Row],[Source.Name]],Tabla3[Nombre archivo],Tabla3[BASESLEP],"N/A",0,1)</f>
        <v>Chinchorro</v>
      </c>
      <c r="AJ729" t="s">
        <v>3741</v>
      </c>
    </row>
    <row r="730" spans="1:36" x14ac:dyDescent="0.3">
      <c r="A730" t="s">
        <v>2800</v>
      </c>
      <c r="B730" t="s">
        <v>3396</v>
      </c>
      <c r="C730" t="s">
        <v>3397</v>
      </c>
      <c r="D730" t="s">
        <v>3398</v>
      </c>
      <c r="E730" t="s">
        <v>2890</v>
      </c>
      <c r="F730" t="s">
        <v>2891</v>
      </c>
      <c r="G730" t="s">
        <v>74</v>
      </c>
      <c r="H730" t="s">
        <v>45</v>
      </c>
      <c r="I730" t="s">
        <v>188</v>
      </c>
      <c r="J730" t="s">
        <v>2804</v>
      </c>
      <c r="K730" t="s">
        <v>48</v>
      </c>
      <c r="L730" s="3">
        <v>44500136</v>
      </c>
      <c r="M730" s="4">
        <v>44503220</v>
      </c>
      <c r="N730" s="4">
        <v>-3084</v>
      </c>
      <c r="O730" t="s">
        <v>3399</v>
      </c>
      <c r="P730" t="s">
        <v>493</v>
      </c>
      <c r="Q730" t="s">
        <v>51</v>
      </c>
      <c r="R730">
        <v>3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1096</v>
      </c>
      <c r="Y730">
        <v>730</v>
      </c>
      <c r="Z730" t="s">
        <v>52</v>
      </c>
      <c r="AA730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44500136</v>
      </c>
      <c r="AB730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44503220</v>
      </c>
      <c r="AC730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-3084</v>
      </c>
      <c r="AD730" s="5">
        <f>VALUE(FIXED((SLEP[[#This Row],[EjecutadoCLP]]/SLEP[[#This Row],[MontoCLP]]),4,TRUE))</f>
        <v>1.0001</v>
      </c>
      <c r="AE730" s="1">
        <f>IF(SLEP[[#This Row],[Termino]]=0,DATE(1992,10,11),SLEP[[#This Row],[Termino]]-SLEP[[#This Row],[Días de vigencia]])</f>
        <v>45511</v>
      </c>
      <c r="AF730" s="1">
        <f>IF(SLEP[[#This Row],[Días restantes]]&lt;1,DATE(1992,10,11),DATE(2025,8,8)+SLEP[[#This Row],[Días restantes]])</f>
        <v>46607</v>
      </c>
      <c r="AG730">
        <f ca="1">IF(SLEP[[#This Row],[Termino]]=0,0,SLEP[[#This Row],[Termino]]-TODAY())</f>
        <v>648</v>
      </c>
      <c r="AH730" s="7" t="str">
        <f ca="1">IF(SLEP[[#This Row],[Dias]]&gt;0,"Vigente","Vencido")</f>
        <v>Vigente</v>
      </c>
      <c r="AI730" t="str">
        <f>_xlfn.XLOOKUP(SLEP[[#This Row],[Source.Name]],Tabla3[Nombre archivo],Tabla3[BASESLEP],"N/A",0,1)</f>
        <v>Chinchorro</v>
      </c>
      <c r="AJ730" t="s">
        <v>3747</v>
      </c>
    </row>
    <row r="731" spans="1:36" x14ac:dyDescent="0.3">
      <c r="A731" t="s">
        <v>2800</v>
      </c>
      <c r="B731" t="s">
        <v>3401</v>
      </c>
      <c r="C731" t="s">
        <v>3402</v>
      </c>
      <c r="D731" t="s">
        <v>3403</v>
      </c>
      <c r="E731" t="s">
        <v>1073</v>
      </c>
      <c r="F731" t="s">
        <v>1074</v>
      </c>
      <c r="G731" t="s">
        <v>44</v>
      </c>
      <c r="H731" t="s">
        <v>45</v>
      </c>
      <c r="I731" t="s">
        <v>188</v>
      </c>
      <c r="J731" t="s">
        <v>2804</v>
      </c>
      <c r="K731" t="s">
        <v>303</v>
      </c>
      <c r="L731" s="3">
        <v>790.4</v>
      </c>
      <c r="M731" s="4">
        <v>770.28020000000095</v>
      </c>
      <c r="N731" s="4">
        <v>20.119799999999401</v>
      </c>
      <c r="O731" t="s">
        <v>1323</v>
      </c>
      <c r="P731" t="s">
        <v>1142</v>
      </c>
      <c r="Q731" t="s">
        <v>51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1096</v>
      </c>
      <c r="Y731">
        <v>-1</v>
      </c>
      <c r="Z731" t="s">
        <v>52</v>
      </c>
      <c r="AA731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31209458</v>
      </c>
      <c r="AB731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30415014</v>
      </c>
      <c r="AC731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794443</v>
      </c>
      <c r="AD731" s="5">
        <f>VALUE(FIXED((SLEP[[#This Row],[EjecutadoCLP]]/SLEP[[#This Row],[MontoCLP]]),4,TRUE))</f>
        <v>0.97450000000000003</v>
      </c>
      <c r="AE731" s="1">
        <f>IF(SLEP[[#This Row],[Termino]]=0,DATE(1992,10,11),SLEP[[#This Row],[Termino]]-SLEP[[#This Row],[Días de vigencia]])</f>
        <v>32792</v>
      </c>
      <c r="AF731" s="1">
        <f>IF(SLEP[[#This Row],[Días restantes]]&lt;1,DATE(1992,10,11),DATE(2025,8,8)+SLEP[[#This Row],[Días restantes]])</f>
        <v>33888</v>
      </c>
      <c r="AG731">
        <f ca="1">IF(SLEP[[#This Row],[Termino]]=0,0,SLEP[[#This Row],[Termino]]-TODAY())</f>
        <v>-12071</v>
      </c>
      <c r="AH731" s="7" t="str">
        <f ca="1">IF(SLEP[[#This Row],[Dias]]&gt;0,"Vigente","Vencido")</f>
        <v>Vencido</v>
      </c>
      <c r="AI731" t="str">
        <f>_xlfn.XLOOKUP(SLEP[[#This Row],[Source.Name]],Tabla3[Nombre archivo],Tabla3[BASESLEP],"N/A",0,1)</f>
        <v>Chinchorro</v>
      </c>
      <c r="AJ731" t="s">
        <v>3753</v>
      </c>
    </row>
    <row r="732" spans="1:36" x14ac:dyDescent="0.3">
      <c r="A732" t="s">
        <v>2800</v>
      </c>
      <c r="B732" t="s">
        <v>3405</v>
      </c>
      <c r="C732" t="s">
        <v>3406</v>
      </c>
      <c r="D732" t="s">
        <v>3407</v>
      </c>
      <c r="E732" t="s">
        <v>3187</v>
      </c>
      <c r="F732" t="s">
        <v>3188</v>
      </c>
      <c r="G732" t="s">
        <v>44</v>
      </c>
      <c r="H732" t="s">
        <v>45</v>
      </c>
      <c r="I732" t="s">
        <v>188</v>
      </c>
      <c r="J732" t="s">
        <v>2804</v>
      </c>
      <c r="K732" t="s">
        <v>48</v>
      </c>
      <c r="L732" s="3">
        <v>49266000</v>
      </c>
      <c r="M732" s="4">
        <v>49266000</v>
      </c>
      <c r="N732" s="4">
        <v>0</v>
      </c>
      <c r="O732" t="s">
        <v>1178</v>
      </c>
      <c r="P732" t="s">
        <v>1033</v>
      </c>
      <c r="Q732" t="s">
        <v>51</v>
      </c>
      <c r="R732">
        <v>2</v>
      </c>
      <c r="S732">
        <v>0</v>
      </c>
      <c r="T732">
        <v>0</v>
      </c>
      <c r="U732">
        <v>0</v>
      </c>
      <c r="V732">
        <v>0</v>
      </c>
      <c r="W732">
        <v>0</v>
      </c>
      <c r="X732">
        <v>518</v>
      </c>
      <c r="Y732">
        <v>-1</v>
      </c>
      <c r="Z732" t="s">
        <v>52</v>
      </c>
      <c r="AA732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49266000</v>
      </c>
      <c r="AB732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49266000</v>
      </c>
      <c r="AC732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0</v>
      </c>
      <c r="AD732" s="5">
        <f>VALUE(FIXED((SLEP[[#This Row],[EjecutadoCLP]]/SLEP[[#This Row],[MontoCLP]]),4,TRUE))</f>
        <v>1</v>
      </c>
      <c r="AE732" s="1">
        <f>IF(SLEP[[#This Row],[Termino]]=0,DATE(1992,10,11),SLEP[[#This Row],[Termino]]-SLEP[[#This Row],[Días de vigencia]])</f>
        <v>33370</v>
      </c>
      <c r="AF732" s="1">
        <f>IF(SLEP[[#This Row],[Días restantes]]&lt;1,DATE(1992,10,11),DATE(2025,8,8)+SLEP[[#This Row],[Días restantes]])</f>
        <v>33888</v>
      </c>
      <c r="AG732">
        <f ca="1">IF(SLEP[[#This Row],[Termino]]=0,0,SLEP[[#This Row],[Termino]]-TODAY())</f>
        <v>-12071</v>
      </c>
      <c r="AH732" s="7" t="str">
        <f ca="1">IF(SLEP[[#This Row],[Dias]]&gt;0,"Vigente","Vencido")</f>
        <v>Vencido</v>
      </c>
      <c r="AI732" t="str">
        <f>_xlfn.XLOOKUP(SLEP[[#This Row],[Source.Name]],Tabla3[Nombre archivo],Tabla3[BASESLEP],"N/A",0,1)</f>
        <v>Chinchorro</v>
      </c>
      <c r="AJ732" t="s">
        <v>3757</v>
      </c>
    </row>
    <row r="733" spans="1:36" x14ac:dyDescent="0.3">
      <c r="A733" t="s">
        <v>2800</v>
      </c>
      <c r="B733" t="s">
        <v>3409</v>
      </c>
      <c r="C733" t="s">
        <v>3410</v>
      </c>
      <c r="D733" t="s">
        <v>3411</v>
      </c>
      <c r="E733" t="s">
        <v>1389</v>
      </c>
      <c r="F733" t="s">
        <v>1390</v>
      </c>
      <c r="G733" t="s">
        <v>44</v>
      </c>
      <c r="H733" t="s">
        <v>45</v>
      </c>
      <c r="I733" t="s">
        <v>188</v>
      </c>
      <c r="J733" t="s">
        <v>2804</v>
      </c>
      <c r="K733" t="s">
        <v>48</v>
      </c>
      <c r="L733" s="3">
        <v>20056932</v>
      </c>
      <c r="M733" s="4">
        <v>20099757</v>
      </c>
      <c r="N733" s="4">
        <v>-42825</v>
      </c>
      <c r="O733" t="s">
        <v>1228</v>
      </c>
      <c r="P733" t="s">
        <v>566</v>
      </c>
      <c r="Q733" t="s">
        <v>51</v>
      </c>
      <c r="R733">
        <v>0</v>
      </c>
      <c r="S733">
        <v>0</v>
      </c>
      <c r="T733">
        <v>1</v>
      </c>
      <c r="U733">
        <v>0</v>
      </c>
      <c r="V733">
        <v>0</v>
      </c>
      <c r="W733">
        <v>0</v>
      </c>
      <c r="X733">
        <v>1096</v>
      </c>
      <c r="Y733">
        <v>-1</v>
      </c>
      <c r="Z733" t="s">
        <v>52</v>
      </c>
      <c r="AA733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20056932</v>
      </c>
      <c r="AB733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20099757</v>
      </c>
      <c r="AC733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-42825</v>
      </c>
      <c r="AD733" s="5">
        <f>VALUE(FIXED((SLEP[[#This Row],[EjecutadoCLP]]/SLEP[[#This Row],[MontoCLP]]),4,TRUE))</f>
        <v>1.0021</v>
      </c>
      <c r="AE733" s="1">
        <f>IF(SLEP[[#This Row],[Termino]]=0,DATE(1992,10,11),SLEP[[#This Row],[Termino]]-SLEP[[#This Row],[Días de vigencia]])</f>
        <v>32792</v>
      </c>
      <c r="AF733" s="1">
        <f>IF(SLEP[[#This Row],[Días restantes]]&lt;1,DATE(1992,10,11),DATE(2025,8,8)+SLEP[[#This Row],[Días restantes]])</f>
        <v>33888</v>
      </c>
      <c r="AG733">
        <f ca="1">IF(SLEP[[#This Row],[Termino]]=0,0,SLEP[[#This Row],[Termino]]-TODAY())</f>
        <v>-12071</v>
      </c>
      <c r="AH733" s="7" t="str">
        <f ca="1">IF(SLEP[[#This Row],[Dias]]&gt;0,"Vigente","Vencido")</f>
        <v>Vencido</v>
      </c>
      <c r="AI733" t="str">
        <f>_xlfn.XLOOKUP(SLEP[[#This Row],[Source.Name]],Tabla3[Nombre archivo],Tabla3[BASESLEP],"N/A",0,1)</f>
        <v>Chinchorro</v>
      </c>
      <c r="AJ733" t="s">
        <v>3760</v>
      </c>
    </row>
    <row r="734" spans="1:36" x14ac:dyDescent="0.3">
      <c r="A734" t="s">
        <v>2800</v>
      </c>
      <c r="B734" t="s">
        <v>3413</v>
      </c>
      <c r="C734" t="s">
        <v>3414</v>
      </c>
      <c r="D734" t="s">
        <v>3415</v>
      </c>
      <c r="E734" t="s">
        <v>3193</v>
      </c>
      <c r="F734" t="s">
        <v>3416</v>
      </c>
      <c r="G734" t="s">
        <v>44</v>
      </c>
      <c r="H734" t="s">
        <v>45</v>
      </c>
      <c r="I734" t="s">
        <v>46</v>
      </c>
      <c r="J734" t="s">
        <v>2804</v>
      </c>
      <c r="K734" t="s">
        <v>48</v>
      </c>
      <c r="L734" s="3">
        <v>4000000</v>
      </c>
      <c r="M734" s="4">
        <v>2525180</v>
      </c>
      <c r="N734" s="4">
        <v>1474820</v>
      </c>
      <c r="O734" t="s">
        <v>1177</v>
      </c>
      <c r="P734" t="s">
        <v>1068</v>
      </c>
      <c r="Q734" t="s">
        <v>51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616</v>
      </c>
      <c r="Y734">
        <v>-1</v>
      </c>
      <c r="Z734" t="s">
        <v>52</v>
      </c>
      <c r="AA734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4000000</v>
      </c>
      <c r="AB734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2525180</v>
      </c>
      <c r="AC734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1474820</v>
      </c>
      <c r="AD734" s="5">
        <f>VALUE(FIXED((SLEP[[#This Row],[EjecutadoCLP]]/SLEP[[#This Row],[MontoCLP]]),4,TRUE))</f>
        <v>0.63129999999999997</v>
      </c>
      <c r="AE734" s="1">
        <f>IF(SLEP[[#This Row],[Termino]]=0,DATE(1992,10,11),SLEP[[#This Row],[Termino]]-SLEP[[#This Row],[Días de vigencia]])</f>
        <v>33272</v>
      </c>
      <c r="AF734" s="1">
        <f>IF(SLEP[[#This Row],[Días restantes]]&lt;1,DATE(1992,10,11),DATE(2025,8,8)+SLEP[[#This Row],[Días restantes]])</f>
        <v>33888</v>
      </c>
      <c r="AG734">
        <f ca="1">IF(SLEP[[#This Row],[Termino]]=0,0,SLEP[[#This Row],[Termino]]-TODAY())</f>
        <v>-12071</v>
      </c>
      <c r="AH734" s="7" t="str">
        <f ca="1">IF(SLEP[[#This Row],[Dias]]&gt;0,"Vigente","Vencido")</f>
        <v>Vencido</v>
      </c>
      <c r="AI734" t="str">
        <f>_xlfn.XLOOKUP(SLEP[[#This Row],[Source.Name]],Tabla3[Nombre archivo],Tabla3[BASESLEP],"N/A",0,1)</f>
        <v>Chinchorro</v>
      </c>
      <c r="AJ734" t="s">
        <v>3763</v>
      </c>
    </row>
    <row r="735" spans="1:36" x14ac:dyDescent="0.3">
      <c r="A735" t="s">
        <v>2800</v>
      </c>
      <c r="B735" t="s">
        <v>3418</v>
      </c>
      <c r="C735" t="s">
        <v>3419</v>
      </c>
      <c r="D735" t="s">
        <v>3420</v>
      </c>
      <c r="E735" t="s">
        <v>3421</v>
      </c>
      <c r="F735" t="s">
        <v>3422</v>
      </c>
      <c r="G735" t="s">
        <v>44</v>
      </c>
      <c r="H735" t="s">
        <v>178</v>
      </c>
      <c r="I735" t="s">
        <v>484</v>
      </c>
      <c r="J735" t="s">
        <v>2804</v>
      </c>
      <c r="K735" t="s">
        <v>794</v>
      </c>
      <c r="L735" s="3">
        <v>790.4</v>
      </c>
      <c r="M735" s="4">
        <v>7085.5</v>
      </c>
      <c r="N735" s="4">
        <v>-6295.1</v>
      </c>
      <c r="O735" t="s">
        <v>1185</v>
      </c>
      <c r="P735" t="s">
        <v>463</v>
      </c>
      <c r="Q735" t="s">
        <v>51</v>
      </c>
      <c r="R735">
        <v>0</v>
      </c>
      <c r="S735">
        <v>0</v>
      </c>
      <c r="T735">
        <v>1</v>
      </c>
      <c r="U735">
        <v>0</v>
      </c>
      <c r="V735">
        <v>0</v>
      </c>
      <c r="W735">
        <v>0</v>
      </c>
      <c r="X735">
        <v>1095</v>
      </c>
      <c r="Y735">
        <v>-42</v>
      </c>
      <c r="Z735" t="s">
        <v>52</v>
      </c>
      <c r="AA735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753148</v>
      </c>
      <c r="AB735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6751560</v>
      </c>
      <c r="AC735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-5998412</v>
      </c>
      <c r="AD735" s="5">
        <f>VALUE(FIXED((SLEP[[#This Row],[EjecutadoCLP]]/SLEP[[#This Row],[MontoCLP]]),4,TRUE))</f>
        <v>8.9644999999999992</v>
      </c>
      <c r="AE735" s="1">
        <f>IF(SLEP[[#This Row],[Termino]]=0,DATE(1992,10,11),SLEP[[#This Row],[Termino]]-SLEP[[#This Row],[Días de vigencia]])</f>
        <v>32793</v>
      </c>
      <c r="AF735" s="1">
        <f>IF(SLEP[[#This Row],[Días restantes]]&lt;1,DATE(1992,10,11),DATE(2025,8,8)+SLEP[[#This Row],[Días restantes]])</f>
        <v>33888</v>
      </c>
      <c r="AG735">
        <f ca="1">IF(SLEP[[#This Row],[Termino]]=0,0,SLEP[[#This Row],[Termino]]-TODAY())</f>
        <v>-12071</v>
      </c>
      <c r="AH735" s="7" t="str">
        <f ca="1">IF(SLEP[[#This Row],[Dias]]&gt;0,"Vigente","Vencido")</f>
        <v>Vencido</v>
      </c>
      <c r="AI735" t="str">
        <f>_xlfn.XLOOKUP(SLEP[[#This Row],[Source.Name]],Tabla3[Nombre archivo],Tabla3[BASESLEP],"N/A",0,1)</f>
        <v>Chinchorro</v>
      </c>
      <c r="AJ735" t="s">
        <v>3766</v>
      </c>
    </row>
    <row r="736" spans="1:36" x14ac:dyDescent="0.3">
      <c r="A736" t="s">
        <v>2800</v>
      </c>
      <c r="B736" t="s">
        <v>3424</v>
      </c>
      <c r="C736" t="s">
        <v>3425</v>
      </c>
      <c r="D736" t="s">
        <v>3426</v>
      </c>
      <c r="E736" t="s">
        <v>3278</v>
      </c>
      <c r="F736" t="s">
        <v>3279</v>
      </c>
      <c r="G736" t="s">
        <v>44</v>
      </c>
      <c r="H736" t="s">
        <v>45</v>
      </c>
      <c r="I736" t="s">
        <v>254</v>
      </c>
      <c r="J736" t="s">
        <v>2967</v>
      </c>
      <c r="K736" t="s">
        <v>48</v>
      </c>
      <c r="L736" s="3">
        <v>35400000</v>
      </c>
      <c r="M736" s="4">
        <v>42126000</v>
      </c>
      <c r="N736" s="4">
        <v>-6726000</v>
      </c>
      <c r="O736" t="s">
        <v>2673</v>
      </c>
      <c r="P736" t="s">
        <v>1170</v>
      </c>
      <c r="Q736" t="s">
        <v>51</v>
      </c>
      <c r="R736">
        <v>5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730</v>
      </c>
      <c r="Y736">
        <v>-536</v>
      </c>
      <c r="Z736" t="s">
        <v>52</v>
      </c>
      <c r="AA736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35400000</v>
      </c>
      <c r="AB736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42126000</v>
      </c>
      <c r="AC736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-6726000</v>
      </c>
      <c r="AD736" s="5">
        <f>VALUE(FIXED((SLEP[[#This Row],[EjecutadoCLP]]/SLEP[[#This Row],[MontoCLP]]),4,TRUE))</f>
        <v>1.19</v>
      </c>
      <c r="AE736" s="1">
        <f>IF(SLEP[[#This Row],[Termino]]=0,DATE(1992,10,11),SLEP[[#This Row],[Termino]]-SLEP[[#This Row],[Días de vigencia]])</f>
        <v>33158</v>
      </c>
      <c r="AF736" s="1">
        <f>IF(SLEP[[#This Row],[Días restantes]]&lt;1,DATE(1992,10,11),DATE(2025,8,8)+SLEP[[#This Row],[Días restantes]])</f>
        <v>33888</v>
      </c>
      <c r="AG736">
        <f ca="1">IF(SLEP[[#This Row],[Termino]]=0,0,SLEP[[#This Row],[Termino]]-TODAY())</f>
        <v>-12071</v>
      </c>
      <c r="AH736" s="7" t="str">
        <f ca="1">IF(SLEP[[#This Row],[Dias]]&gt;0,"Vigente","Vencido")</f>
        <v>Vencido</v>
      </c>
      <c r="AI736" t="str">
        <f>_xlfn.XLOOKUP(SLEP[[#This Row],[Source.Name]],Tabla3[Nombre archivo],Tabla3[BASESLEP],"N/A",0,1)</f>
        <v>Chinchorro</v>
      </c>
      <c r="AJ736" t="s">
        <v>3771</v>
      </c>
    </row>
    <row r="737" spans="1:36" x14ac:dyDescent="0.3">
      <c r="A737" t="s">
        <v>2800</v>
      </c>
      <c r="B737" t="s">
        <v>3428</v>
      </c>
      <c r="C737" t="s">
        <v>3429</v>
      </c>
      <c r="D737" t="s">
        <v>3430</v>
      </c>
      <c r="E737" t="s">
        <v>3304</v>
      </c>
      <c r="F737" t="s">
        <v>3431</v>
      </c>
      <c r="J737" t="s">
        <v>2804</v>
      </c>
      <c r="K737" t="s">
        <v>48</v>
      </c>
      <c r="L737" s="3">
        <v>49000000</v>
      </c>
      <c r="M737" s="4">
        <v>48506780</v>
      </c>
      <c r="N737" s="4">
        <v>493220</v>
      </c>
      <c r="O737" t="s">
        <v>3432</v>
      </c>
      <c r="P737" t="s">
        <v>2737</v>
      </c>
      <c r="Q737" t="s">
        <v>51</v>
      </c>
      <c r="R737">
        <v>7</v>
      </c>
      <c r="S737">
        <v>0</v>
      </c>
      <c r="T737">
        <v>0</v>
      </c>
      <c r="U737">
        <v>0</v>
      </c>
      <c r="V737">
        <v>0</v>
      </c>
      <c r="W737">
        <v>0</v>
      </c>
      <c r="Y737">
        <v>-529</v>
      </c>
      <c r="Z737" t="s">
        <v>52</v>
      </c>
      <c r="AA737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49000000</v>
      </c>
      <c r="AB737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48506780</v>
      </c>
      <c r="AC737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493220</v>
      </c>
      <c r="AD737" s="5">
        <f>VALUE(FIXED((SLEP[[#This Row],[EjecutadoCLP]]/SLEP[[#This Row],[MontoCLP]]),4,TRUE))</f>
        <v>0.9899</v>
      </c>
      <c r="AE737" s="1">
        <f>IF(SLEP[[#This Row],[Termino]]=0,DATE(1992,10,11),SLEP[[#This Row],[Termino]]-SLEP[[#This Row],[Días de vigencia]])</f>
        <v>33888</v>
      </c>
      <c r="AF737" s="1">
        <f>IF(SLEP[[#This Row],[Días restantes]]&lt;1,DATE(1992,10,11),DATE(2025,8,8)+SLEP[[#This Row],[Días restantes]])</f>
        <v>33888</v>
      </c>
      <c r="AG737">
        <f ca="1">IF(SLEP[[#This Row],[Termino]]=0,0,SLEP[[#This Row],[Termino]]-TODAY())</f>
        <v>-12071</v>
      </c>
      <c r="AH737" s="7" t="str">
        <f ca="1">IF(SLEP[[#This Row],[Dias]]&gt;0,"Vigente","Vencido")</f>
        <v>Vencido</v>
      </c>
      <c r="AI737" t="str">
        <f>_xlfn.XLOOKUP(SLEP[[#This Row],[Source.Name]],Tabla3[Nombre archivo],Tabla3[BASESLEP],"N/A",0,1)</f>
        <v>Chinchorro</v>
      </c>
      <c r="AJ737" t="s">
        <v>3774</v>
      </c>
    </row>
    <row r="738" spans="1:36" x14ac:dyDescent="0.3">
      <c r="A738" t="s">
        <v>2800</v>
      </c>
      <c r="B738" t="s">
        <v>3434</v>
      </c>
      <c r="C738" t="s">
        <v>3435</v>
      </c>
      <c r="D738" t="s">
        <v>3436</v>
      </c>
      <c r="E738" t="s">
        <v>261</v>
      </c>
      <c r="F738" t="s">
        <v>262</v>
      </c>
      <c r="J738" t="s">
        <v>2804</v>
      </c>
      <c r="K738" t="s">
        <v>48</v>
      </c>
      <c r="L738" s="3">
        <v>51689736</v>
      </c>
      <c r="M738" s="4">
        <v>15379299.2169</v>
      </c>
      <c r="N738" s="4">
        <v>36310436.783100002</v>
      </c>
      <c r="O738" t="s">
        <v>2716</v>
      </c>
      <c r="P738" t="s">
        <v>2737</v>
      </c>
      <c r="Q738" t="s">
        <v>51</v>
      </c>
      <c r="R738">
        <v>5</v>
      </c>
      <c r="S738">
        <v>0</v>
      </c>
      <c r="T738">
        <v>0</v>
      </c>
      <c r="U738">
        <v>0</v>
      </c>
      <c r="V738">
        <v>0</v>
      </c>
      <c r="W738">
        <v>0</v>
      </c>
      <c r="Y738">
        <v>-529</v>
      </c>
      <c r="Z738" t="s">
        <v>52</v>
      </c>
      <c r="AA738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51689736</v>
      </c>
      <c r="AB738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15379299</v>
      </c>
      <c r="AC738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36310437</v>
      </c>
      <c r="AD738" s="5">
        <f>VALUE(FIXED((SLEP[[#This Row],[EjecutadoCLP]]/SLEP[[#This Row],[MontoCLP]]),4,TRUE))</f>
        <v>0.29749999999999999</v>
      </c>
      <c r="AE738" s="1">
        <f>IF(SLEP[[#This Row],[Termino]]=0,DATE(1992,10,11),SLEP[[#This Row],[Termino]]-SLEP[[#This Row],[Días de vigencia]])</f>
        <v>33888</v>
      </c>
      <c r="AF738" s="1">
        <f>IF(SLEP[[#This Row],[Días restantes]]&lt;1,DATE(1992,10,11),DATE(2025,8,8)+SLEP[[#This Row],[Días restantes]])</f>
        <v>33888</v>
      </c>
      <c r="AG738">
        <f ca="1">IF(SLEP[[#This Row],[Termino]]=0,0,SLEP[[#This Row],[Termino]]-TODAY())</f>
        <v>-12071</v>
      </c>
      <c r="AH738" s="7" t="str">
        <f ca="1">IF(SLEP[[#This Row],[Dias]]&gt;0,"Vigente","Vencido")</f>
        <v>Vencido</v>
      </c>
      <c r="AI738" t="str">
        <f>_xlfn.XLOOKUP(SLEP[[#This Row],[Source.Name]],Tabla3[Nombre archivo],Tabla3[BASESLEP],"N/A",0,1)</f>
        <v>Chinchorro</v>
      </c>
      <c r="AJ738" t="s">
        <v>3777</v>
      </c>
    </row>
    <row r="739" spans="1:36" x14ac:dyDescent="0.3">
      <c r="A739" t="s">
        <v>2800</v>
      </c>
      <c r="B739" t="s">
        <v>3438</v>
      </c>
      <c r="C739" t="s">
        <v>3327</v>
      </c>
      <c r="D739" t="s">
        <v>3439</v>
      </c>
      <c r="E739" t="s">
        <v>3173</v>
      </c>
      <c r="F739" t="s">
        <v>3174</v>
      </c>
      <c r="G739" t="s">
        <v>44</v>
      </c>
      <c r="H739" t="s">
        <v>45</v>
      </c>
      <c r="I739" t="s">
        <v>207</v>
      </c>
      <c r="J739" t="s">
        <v>2804</v>
      </c>
      <c r="K739" t="s">
        <v>48</v>
      </c>
      <c r="L739" s="3">
        <v>974000</v>
      </c>
      <c r="M739" s="4">
        <v>3076150</v>
      </c>
      <c r="N739" s="4">
        <v>-2102150</v>
      </c>
      <c r="O739" t="s">
        <v>2753</v>
      </c>
      <c r="P739" t="s">
        <v>3440</v>
      </c>
      <c r="Q739" t="s">
        <v>51</v>
      </c>
      <c r="R739">
        <v>0</v>
      </c>
      <c r="S739">
        <v>0</v>
      </c>
      <c r="T739">
        <v>0</v>
      </c>
      <c r="U739">
        <v>0</v>
      </c>
      <c r="V739">
        <v>0</v>
      </c>
      <c r="W739">
        <v>0</v>
      </c>
      <c r="X739">
        <v>15</v>
      </c>
      <c r="Y739">
        <v>-1427</v>
      </c>
      <c r="Z739" t="s">
        <v>52</v>
      </c>
      <c r="AA739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974000</v>
      </c>
      <c r="AB739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3076150</v>
      </c>
      <c r="AC739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-2102150</v>
      </c>
      <c r="AD739" s="5">
        <f>VALUE(FIXED((SLEP[[#This Row],[EjecutadoCLP]]/SLEP[[#This Row],[MontoCLP]]),4,TRUE))</f>
        <v>3.1583000000000001</v>
      </c>
      <c r="AE739" s="1">
        <f>IF(SLEP[[#This Row],[Termino]]=0,DATE(1992,10,11),SLEP[[#This Row],[Termino]]-SLEP[[#This Row],[Días de vigencia]])</f>
        <v>33873</v>
      </c>
      <c r="AF739" s="1">
        <f>IF(SLEP[[#This Row],[Días restantes]]&lt;1,DATE(1992,10,11),DATE(2025,8,8)+SLEP[[#This Row],[Días restantes]])</f>
        <v>33888</v>
      </c>
      <c r="AG739">
        <f ca="1">IF(SLEP[[#This Row],[Termino]]=0,0,SLEP[[#This Row],[Termino]]-TODAY())</f>
        <v>-12071</v>
      </c>
      <c r="AH739" s="7" t="str">
        <f ca="1">IF(SLEP[[#This Row],[Dias]]&gt;0,"Vigente","Vencido")</f>
        <v>Vencido</v>
      </c>
      <c r="AI739" t="str">
        <f>_xlfn.XLOOKUP(SLEP[[#This Row],[Source.Name]],Tabla3[Nombre archivo],Tabla3[BASESLEP],"N/A",0,1)</f>
        <v>Chinchorro</v>
      </c>
      <c r="AJ739" t="s">
        <v>3780</v>
      </c>
    </row>
    <row r="740" spans="1:36" x14ac:dyDescent="0.3">
      <c r="A740" t="s">
        <v>2800</v>
      </c>
      <c r="B740" t="s">
        <v>3442</v>
      </c>
      <c r="C740" t="s">
        <v>3443</v>
      </c>
      <c r="D740" t="s">
        <v>3444</v>
      </c>
      <c r="E740" t="s">
        <v>3278</v>
      </c>
      <c r="F740" t="s">
        <v>3279</v>
      </c>
      <c r="J740" t="s">
        <v>2967</v>
      </c>
      <c r="K740" t="s">
        <v>48</v>
      </c>
      <c r="L740" s="3">
        <v>3048000</v>
      </c>
      <c r="M740" s="4">
        <v>2478531</v>
      </c>
      <c r="N740" s="4">
        <v>569469</v>
      </c>
      <c r="O740" t="s">
        <v>3445</v>
      </c>
      <c r="P740" t="s">
        <v>3445</v>
      </c>
      <c r="Q740" t="s">
        <v>51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0</v>
      </c>
      <c r="Y740">
        <v>-705</v>
      </c>
      <c r="Z740" t="s">
        <v>52</v>
      </c>
      <c r="AA740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3048000</v>
      </c>
      <c r="AB740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2478531</v>
      </c>
      <c r="AC740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569469</v>
      </c>
      <c r="AD740" s="5">
        <f>VALUE(FIXED((SLEP[[#This Row],[EjecutadoCLP]]/SLEP[[#This Row],[MontoCLP]]),4,TRUE))</f>
        <v>0.81320000000000003</v>
      </c>
      <c r="AE740" s="1">
        <f>IF(SLEP[[#This Row],[Termino]]=0,DATE(1992,10,11),SLEP[[#This Row],[Termino]]-SLEP[[#This Row],[Días de vigencia]])</f>
        <v>33888</v>
      </c>
      <c r="AF740" s="1">
        <f>IF(SLEP[[#This Row],[Días restantes]]&lt;1,DATE(1992,10,11),DATE(2025,8,8)+SLEP[[#This Row],[Días restantes]])</f>
        <v>33888</v>
      </c>
      <c r="AG740">
        <f ca="1">IF(SLEP[[#This Row],[Termino]]=0,0,SLEP[[#This Row],[Termino]]-TODAY())</f>
        <v>-12071</v>
      </c>
      <c r="AH740" s="7" t="str">
        <f ca="1">IF(SLEP[[#This Row],[Dias]]&gt;0,"Vigente","Vencido")</f>
        <v>Vencido</v>
      </c>
      <c r="AI740" t="str">
        <f>_xlfn.XLOOKUP(SLEP[[#This Row],[Source.Name]],Tabla3[Nombre archivo],Tabla3[BASESLEP],"N/A",0,1)</f>
        <v>Chinchorro</v>
      </c>
      <c r="AJ740" t="s">
        <v>3783</v>
      </c>
    </row>
    <row r="741" spans="1:36" x14ac:dyDescent="0.3">
      <c r="A741" t="s">
        <v>2800</v>
      </c>
      <c r="B741" t="s">
        <v>3447</v>
      </c>
      <c r="C741" t="s">
        <v>3448</v>
      </c>
      <c r="D741" t="s">
        <v>3449</v>
      </c>
      <c r="E741" t="s">
        <v>3450</v>
      </c>
      <c r="F741" t="s">
        <v>3451</v>
      </c>
      <c r="J741" t="s">
        <v>2967</v>
      </c>
      <c r="K741" t="s">
        <v>794</v>
      </c>
      <c r="L741" s="3">
        <v>65776.94</v>
      </c>
      <c r="M741" s="4">
        <v>65776.94</v>
      </c>
      <c r="N741" s="4">
        <v>1.45519152283669E-11</v>
      </c>
      <c r="O741" t="s">
        <v>2716</v>
      </c>
      <c r="P741" t="s">
        <v>994</v>
      </c>
      <c r="Q741" t="s">
        <v>51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Y741">
        <v>-161</v>
      </c>
      <c r="Z741" t="s">
        <v>52</v>
      </c>
      <c r="AA741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62676873</v>
      </c>
      <c r="AB741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62676873</v>
      </c>
      <c r="AC741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0</v>
      </c>
      <c r="AD741" s="5">
        <f>VALUE(FIXED((SLEP[[#This Row],[EjecutadoCLP]]/SLEP[[#This Row],[MontoCLP]]),4,TRUE))</f>
        <v>1</v>
      </c>
      <c r="AE741" s="1">
        <f>IF(SLEP[[#This Row],[Termino]]=0,DATE(1992,10,11),SLEP[[#This Row],[Termino]]-SLEP[[#This Row],[Días de vigencia]])</f>
        <v>33888</v>
      </c>
      <c r="AF741" s="1">
        <f>IF(SLEP[[#This Row],[Días restantes]]&lt;1,DATE(1992,10,11),DATE(2025,8,8)+SLEP[[#This Row],[Días restantes]])</f>
        <v>33888</v>
      </c>
      <c r="AG741">
        <f ca="1">IF(SLEP[[#This Row],[Termino]]=0,0,SLEP[[#This Row],[Termino]]-TODAY())</f>
        <v>-12071</v>
      </c>
      <c r="AH741" s="7" t="str">
        <f ca="1">IF(SLEP[[#This Row],[Dias]]&gt;0,"Vigente","Vencido")</f>
        <v>Vencido</v>
      </c>
      <c r="AI741" t="str">
        <f>_xlfn.XLOOKUP(SLEP[[#This Row],[Source.Name]],Tabla3[Nombre archivo],Tabla3[BASESLEP],"N/A",0,1)</f>
        <v>Chinchorro</v>
      </c>
      <c r="AJ741" t="s">
        <v>3786</v>
      </c>
    </row>
    <row r="742" spans="1:36" x14ac:dyDescent="0.3">
      <c r="A742" t="s">
        <v>2800</v>
      </c>
      <c r="B742" t="s">
        <v>3453</v>
      </c>
      <c r="C742" t="s">
        <v>3454</v>
      </c>
      <c r="D742" t="s">
        <v>3455</v>
      </c>
      <c r="E742" t="s">
        <v>3456</v>
      </c>
      <c r="F742" t="s">
        <v>3457</v>
      </c>
      <c r="J742" t="s">
        <v>2967</v>
      </c>
      <c r="K742" t="s">
        <v>48</v>
      </c>
      <c r="L742" s="3">
        <v>1774788</v>
      </c>
      <c r="M742" s="4">
        <v>1936000</v>
      </c>
      <c r="N742" s="4">
        <v>-161212</v>
      </c>
      <c r="O742" t="s">
        <v>3432</v>
      </c>
      <c r="P742" t="s">
        <v>2737</v>
      </c>
      <c r="Q742" t="s">
        <v>51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0</v>
      </c>
      <c r="Y742">
        <v>-529</v>
      </c>
      <c r="Z742" t="s">
        <v>52</v>
      </c>
      <c r="AA742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1774788</v>
      </c>
      <c r="AB742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1936000</v>
      </c>
      <c r="AC742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-161212</v>
      </c>
      <c r="AD742" s="5">
        <f>VALUE(FIXED((SLEP[[#This Row],[EjecutadoCLP]]/SLEP[[#This Row],[MontoCLP]]),4,TRUE))</f>
        <v>1.0908</v>
      </c>
      <c r="AE742" s="1">
        <f>IF(SLEP[[#This Row],[Termino]]=0,DATE(1992,10,11),SLEP[[#This Row],[Termino]]-SLEP[[#This Row],[Días de vigencia]])</f>
        <v>33888</v>
      </c>
      <c r="AF742" s="1">
        <f>IF(SLEP[[#This Row],[Días restantes]]&lt;1,DATE(1992,10,11),DATE(2025,8,8)+SLEP[[#This Row],[Días restantes]])</f>
        <v>33888</v>
      </c>
      <c r="AG742">
        <f ca="1">IF(SLEP[[#This Row],[Termino]]=0,0,SLEP[[#This Row],[Termino]]-TODAY())</f>
        <v>-12071</v>
      </c>
      <c r="AH742" s="7" t="str">
        <f ca="1">IF(SLEP[[#This Row],[Dias]]&gt;0,"Vigente","Vencido")</f>
        <v>Vencido</v>
      </c>
      <c r="AI742" t="str">
        <f>_xlfn.XLOOKUP(SLEP[[#This Row],[Source.Name]],Tabla3[Nombre archivo],Tabla3[BASESLEP],"N/A",0,1)</f>
        <v>Chinchorro</v>
      </c>
      <c r="AJ742" t="s">
        <v>3789</v>
      </c>
    </row>
    <row r="743" spans="1:36" x14ac:dyDescent="0.3">
      <c r="A743" t="s">
        <v>2800</v>
      </c>
      <c r="B743" t="s">
        <v>3459</v>
      </c>
      <c r="C743" t="s">
        <v>3460</v>
      </c>
      <c r="D743" t="s">
        <v>3461</v>
      </c>
      <c r="E743" t="s">
        <v>1132</v>
      </c>
      <c r="F743" t="s">
        <v>1133</v>
      </c>
      <c r="J743" t="s">
        <v>2967</v>
      </c>
      <c r="K743" t="s">
        <v>303</v>
      </c>
      <c r="L743" s="3">
        <v>182.78</v>
      </c>
      <c r="M743" s="4">
        <v>178.26089999999999</v>
      </c>
      <c r="N743" s="4">
        <v>4.5191000000000097</v>
      </c>
      <c r="O743" t="s">
        <v>3462</v>
      </c>
      <c r="P743" t="s">
        <v>1619</v>
      </c>
      <c r="Q743" t="s">
        <v>51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0</v>
      </c>
      <c r="Y743">
        <v>-189</v>
      </c>
      <c r="Z743" t="s">
        <v>52</v>
      </c>
      <c r="AA743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7217187</v>
      </c>
      <c r="AB743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7038748</v>
      </c>
      <c r="AC743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178440</v>
      </c>
      <c r="AD743" s="5">
        <f>VALUE(FIXED((SLEP[[#This Row],[EjecutadoCLP]]/SLEP[[#This Row],[MontoCLP]]),4,TRUE))</f>
        <v>0.97529999999999994</v>
      </c>
      <c r="AE743" s="1">
        <f>IF(SLEP[[#This Row],[Termino]]=0,DATE(1992,10,11),SLEP[[#This Row],[Termino]]-SLEP[[#This Row],[Días de vigencia]])</f>
        <v>33888</v>
      </c>
      <c r="AF743" s="1">
        <f>IF(SLEP[[#This Row],[Días restantes]]&lt;1,DATE(1992,10,11),DATE(2025,8,8)+SLEP[[#This Row],[Días restantes]])</f>
        <v>33888</v>
      </c>
      <c r="AG743">
        <f ca="1">IF(SLEP[[#This Row],[Termino]]=0,0,SLEP[[#This Row],[Termino]]-TODAY())</f>
        <v>-12071</v>
      </c>
      <c r="AH743" s="7" t="str">
        <f ca="1">IF(SLEP[[#This Row],[Dias]]&gt;0,"Vigente","Vencido")</f>
        <v>Vencido</v>
      </c>
      <c r="AI743" t="str">
        <f>_xlfn.XLOOKUP(SLEP[[#This Row],[Source.Name]],Tabla3[Nombre archivo],Tabla3[BASESLEP],"N/A",0,1)</f>
        <v>Chinchorro</v>
      </c>
      <c r="AJ743" t="s">
        <v>3792</v>
      </c>
    </row>
    <row r="744" spans="1:36" x14ac:dyDescent="0.3">
      <c r="A744" t="s">
        <v>2800</v>
      </c>
      <c r="B744" t="s">
        <v>3464</v>
      </c>
      <c r="C744" t="s">
        <v>3465</v>
      </c>
      <c r="D744" t="s">
        <v>3466</v>
      </c>
      <c r="E744" t="s">
        <v>2634</v>
      </c>
      <c r="F744" t="s">
        <v>2635</v>
      </c>
      <c r="J744" t="s">
        <v>2967</v>
      </c>
      <c r="K744" t="s">
        <v>48</v>
      </c>
      <c r="L744" s="3">
        <v>2641084</v>
      </c>
      <c r="M744" s="4">
        <v>2017414</v>
      </c>
      <c r="N744" s="4">
        <v>623670</v>
      </c>
      <c r="O744" t="s">
        <v>3467</v>
      </c>
      <c r="P744" t="s">
        <v>1242</v>
      </c>
      <c r="Q744" t="s">
        <v>51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0</v>
      </c>
      <c r="Y744">
        <v>-410</v>
      </c>
      <c r="Z744" t="s">
        <v>52</v>
      </c>
      <c r="AA744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2641084</v>
      </c>
      <c r="AB744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2017414</v>
      </c>
      <c r="AC744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623670</v>
      </c>
      <c r="AD744" s="5">
        <f>VALUE(FIXED((SLEP[[#This Row],[EjecutadoCLP]]/SLEP[[#This Row],[MontoCLP]]),4,TRUE))</f>
        <v>0.76390000000000002</v>
      </c>
      <c r="AE744" s="1">
        <f>IF(SLEP[[#This Row],[Termino]]=0,DATE(1992,10,11),SLEP[[#This Row],[Termino]]-SLEP[[#This Row],[Días de vigencia]])</f>
        <v>33888</v>
      </c>
      <c r="AF744" s="1">
        <f>IF(SLEP[[#This Row],[Días restantes]]&lt;1,DATE(1992,10,11),DATE(2025,8,8)+SLEP[[#This Row],[Días restantes]])</f>
        <v>33888</v>
      </c>
      <c r="AG744">
        <f ca="1">IF(SLEP[[#This Row],[Termino]]=0,0,SLEP[[#This Row],[Termino]]-TODAY())</f>
        <v>-12071</v>
      </c>
      <c r="AH744" s="7" t="str">
        <f ca="1">IF(SLEP[[#This Row],[Dias]]&gt;0,"Vigente","Vencido")</f>
        <v>Vencido</v>
      </c>
      <c r="AI744" t="str">
        <f>_xlfn.XLOOKUP(SLEP[[#This Row],[Source.Name]],Tabla3[Nombre archivo],Tabla3[BASESLEP],"N/A",0,1)</f>
        <v>Chinchorro</v>
      </c>
      <c r="AJ744" t="s">
        <v>3795</v>
      </c>
    </row>
    <row r="745" spans="1:36" x14ac:dyDescent="0.3">
      <c r="A745" t="s">
        <v>2800</v>
      </c>
      <c r="B745" t="s">
        <v>3469</v>
      </c>
      <c r="C745" t="s">
        <v>3470</v>
      </c>
      <c r="D745" t="s">
        <v>3471</v>
      </c>
      <c r="E745" t="s">
        <v>261</v>
      </c>
      <c r="F745" t="s">
        <v>3472</v>
      </c>
      <c r="G745" t="s">
        <v>44</v>
      </c>
      <c r="H745" t="s">
        <v>45</v>
      </c>
      <c r="I745" t="s">
        <v>60</v>
      </c>
      <c r="J745" t="s">
        <v>2967</v>
      </c>
      <c r="K745" t="s">
        <v>303</v>
      </c>
      <c r="L745" s="3">
        <v>90</v>
      </c>
      <c r="M745" s="4">
        <v>90</v>
      </c>
      <c r="N745" s="4">
        <v>0</v>
      </c>
      <c r="O745" t="s">
        <v>3473</v>
      </c>
      <c r="P745" t="s">
        <v>2727</v>
      </c>
      <c r="Q745" t="s">
        <v>51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274</v>
      </c>
      <c r="Y745">
        <v>-92</v>
      </c>
      <c r="Z745" t="s">
        <v>52</v>
      </c>
      <c r="AA745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3553709</v>
      </c>
      <c r="AB745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3553709</v>
      </c>
      <c r="AC745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0</v>
      </c>
      <c r="AD745" s="5">
        <f>VALUE(FIXED((SLEP[[#This Row],[EjecutadoCLP]]/SLEP[[#This Row],[MontoCLP]]),4,TRUE))</f>
        <v>1</v>
      </c>
      <c r="AE745" s="1">
        <f>IF(SLEP[[#This Row],[Termino]]=0,DATE(1992,10,11),SLEP[[#This Row],[Termino]]-SLEP[[#This Row],[Días de vigencia]])</f>
        <v>33614</v>
      </c>
      <c r="AF745" s="1">
        <f>IF(SLEP[[#This Row],[Días restantes]]&lt;1,DATE(1992,10,11),DATE(2025,8,8)+SLEP[[#This Row],[Días restantes]])</f>
        <v>33888</v>
      </c>
      <c r="AG745">
        <f ca="1">IF(SLEP[[#This Row],[Termino]]=0,0,SLEP[[#This Row],[Termino]]-TODAY())</f>
        <v>-12071</v>
      </c>
      <c r="AH745" s="7" t="str">
        <f ca="1">IF(SLEP[[#This Row],[Dias]]&gt;0,"Vigente","Vencido")</f>
        <v>Vencido</v>
      </c>
      <c r="AI745" t="str">
        <f>_xlfn.XLOOKUP(SLEP[[#This Row],[Source.Name]],Tabla3[Nombre archivo],Tabla3[BASESLEP],"N/A",0,1)</f>
        <v>Chinchorro</v>
      </c>
      <c r="AJ745" t="s">
        <v>3800</v>
      </c>
    </row>
    <row r="746" spans="1:36" x14ac:dyDescent="0.3">
      <c r="A746" t="s">
        <v>2800</v>
      </c>
      <c r="B746" t="s">
        <v>3475</v>
      </c>
      <c r="C746" t="s">
        <v>3476</v>
      </c>
      <c r="D746" t="s">
        <v>3477</v>
      </c>
      <c r="E746" t="s">
        <v>1389</v>
      </c>
      <c r="F746" t="s">
        <v>1390</v>
      </c>
      <c r="G746" t="s">
        <v>44</v>
      </c>
      <c r="H746" t="s">
        <v>45</v>
      </c>
      <c r="I746" t="s">
        <v>188</v>
      </c>
      <c r="J746" t="s">
        <v>2967</v>
      </c>
      <c r="K746" t="s">
        <v>303</v>
      </c>
      <c r="L746" s="3">
        <v>248.76</v>
      </c>
      <c r="M746" s="4">
        <v>162.03630000000001</v>
      </c>
      <c r="N746" s="4">
        <v>86.723699999999994</v>
      </c>
      <c r="O746" t="s">
        <v>3467</v>
      </c>
      <c r="P746" t="s">
        <v>2767</v>
      </c>
      <c r="Q746" t="s">
        <v>51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364</v>
      </c>
      <c r="Y746">
        <v>-1200</v>
      </c>
      <c r="Z746" t="s">
        <v>52</v>
      </c>
      <c r="AA746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9822450</v>
      </c>
      <c r="AB746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6398109</v>
      </c>
      <c r="AC746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3424342</v>
      </c>
      <c r="AD746" s="5">
        <f>VALUE(FIXED((SLEP[[#This Row],[EjecutadoCLP]]/SLEP[[#This Row],[MontoCLP]]),4,TRUE))</f>
        <v>0.65139999999999998</v>
      </c>
      <c r="AE746" s="1">
        <f>IF(SLEP[[#This Row],[Termino]]=0,DATE(1992,10,11),SLEP[[#This Row],[Termino]]-SLEP[[#This Row],[Días de vigencia]])</f>
        <v>33524</v>
      </c>
      <c r="AF746" s="1">
        <f>IF(SLEP[[#This Row],[Días restantes]]&lt;1,DATE(1992,10,11),DATE(2025,8,8)+SLEP[[#This Row],[Días restantes]])</f>
        <v>33888</v>
      </c>
      <c r="AG746">
        <f ca="1">IF(SLEP[[#This Row],[Termino]]=0,0,SLEP[[#This Row],[Termino]]-TODAY())</f>
        <v>-12071</v>
      </c>
      <c r="AH746" s="7" t="str">
        <f ca="1">IF(SLEP[[#This Row],[Dias]]&gt;0,"Vigente","Vencido")</f>
        <v>Vencido</v>
      </c>
      <c r="AI746" t="str">
        <f>_xlfn.XLOOKUP(SLEP[[#This Row],[Source.Name]],Tabla3[Nombre archivo],Tabla3[BASESLEP],"N/A",0,1)</f>
        <v>Chinchorro</v>
      </c>
      <c r="AJ746" t="s">
        <v>3803</v>
      </c>
    </row>
    <row r="747" spans="1:36" x14ac:dyDescent="0.3">
      <c r="A747" t="s">
        <v>3479</v>
      </c>
      <c r="B747" t="s">
        <v>3480</v>
      </c>
      <c r="C747" t="s">
        <v>3481</v>
      </c>
      <c r="D747" t="s">
        <v>3482</v>
      </c>
      <c r="E747" t="s">
        <v>3483</v>
      </c>
      <c r="F747" t="s">
        <v>3484</v>
      </c>
      <c r="G747" t="s">
        <v>44</v>
      </c>
      <c r="H747" t="s">
        <v>45</v>
      </c>
      <c r="I747" t="s">
        <v>46</v>
      </c>
      <c r="J747" t="s">
        <v>3485</v>
      </c>
      <c r="K747" t="s">
        <v>48</v>
      </c>
      <c r="L747" s="3">
        <v>499529751</v>
      </c>
      <c r="M747" s="4">
        <v>104693235</v>
      </c>
      <c r="N747" s="4">
        <v>394836516</v>
      </c>
      <c r="O747" t="s">
        <v>872</v>
      </c>
      <c r="P747" t="s">
        <v>63</v>
      </c>
      <c r="Q747" t="s">
        <v>64</v>
      </c>
      <c r="R747">
        <v>1</v>
      </c>
      <c r="S747">
        <v>0</v>
      </c>
      <c r="T747">
        <v>0</v>
      </c>
      <c r="U747">
        <v>0</v>
      </c>
      <c r="V747">
        <v>0</v>
      </c>
      <c r="W747">
        <v>0</v>
      </c>
      <c r="X747">
        <v>138</v>
      </c>
      <c r="Y747">
        <v>60</v>
      </c>
      <c r="Z747" t="s">
        <v>65</v>
      </c>
      <c r="AA747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499529751</v>
      </c>
      <c r="AB747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104693235</v>
      </c>
      <c r="AC747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394836516</v>
      </c>
      <c r="AD747" s="5">
        <f>VALUE(FIXED((SLEP[[#This Row],[EjecutadoCLP]]/SLEP[[#This Row],[MontoCLP]]),4,TRUE))</f>
        <v>0.20960000000000001</v>
      </c>
      <c r="AE747" s="1">
        <f>IF(SLEP[[#This Row],[Termino]]=0,DATE(1992,10,11),SLEP[[#This Row],[Termino]]-SLEP[[#This Row],[Días de vigencia]])</f>
        <v>45799</v>
      </c>
      <c r="AF747" s="1">
        <f>IF(SLEP[[#This Row],[Días restantes]]&lt;1,DATE(1992,10,11),DATE(2025,8,8)+SLEP[[#This Row],[Días restantes]])</f>
        <v>45937</v>
      </c>
      <c r="AG747">
        <f ca="1">IF(SLEP[[#This Row],[Termino]]=0,0,SLEP[[#This Row],[Termino]]-TODAY())</f>
        <v>-22</v>
      </c>
      <c r="AH747" s="7" t="str">
        <f ca="1">IF(SLEP[[#This Row],[Dias]]&gt;0,"Vigente","Vencido")</f>
        <v>Vencido</v>
      </c>
      <c r="AI747" t="str">
        <f>_xlfn.XLOOKUP(SLEP[[#This Row],[Source.Name]],Tabla3[Nombre archivo],Tabla3[BASESLEP],"N/A",0,1)</f>
        <v>Colchagua</v>
      </c>
      <c r="AJ747" t="s">
        <v>3806</v>
      </c>
    </row>
    <row r="748" spans="1:36" x14ac:dyDescent="0.3">
      <c r="A748" t="s">
        <v>3479</v>
      </c>
      <c r="B748" t="s">
        <v>3488</v>
      </c>
      <c r="C748" t="s">
        <v>3489</v>
      </c>
      <c r="D748" t="s">
        <v>3490</v>
      </c>
      <c r="E748" t="s">
        <v>3491</v>
      </c>
      <c r="F748" t="s">
        <v>3492</v>
      </c>
      <c r="G748" t="s">
        <v>44</v>
      </c>
      <c r="H748" t="s">
        <v>45</v>
      </c>
      <c r="I748" t="s">
        <v>60</v>
      </c>
      <c r="J748" t="s">
        <v>3485</v>
      </c>
      <c r="K748" t="s">
        <v>48</v>
      </c>
      <c r="L748" s="3">
        <v>1034881750</v>
      </c>
      <c r="M748" s="4">
        <v>453656762</v>
      </c>
      <c r="N748" s="4">
        <v>581224988</v>
      </c>
      <c r="O748" t="s">
        <v>872</v>
      </c>
      <c r="P748" t="s">
        <v>62</v>
      </c>
      <c r="Q748" t="s">
        <v>64</v>
      </c>
      <c r="R748">
        <v>2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140</v>
      </c>
      <c r="Y748">
        <v>62</v>
      </c>
      <c r="Z748" t="s">
        <v>65</v>
      </c>
      <c r="AA748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1034881750</v>
      </c>
      <c r="AB748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453656762</v>
      </c>
      <c r="AC748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581224988</v>
      </c>
      <c r="AD748" s="5">
        <f>VALUE(FIXED((SLEP[[#This Row],[EjecutadoCLP]]/SLEP[[#This Row],[MontoCLP]]),4,TRUE))</f>
        <v>0.43840000000000001</v>
      </c>
      <c r="AE748" s="1">
        <f>IF(SLEP[[#This Row],[Termino]]=0,DATE(1992,10,11),SLEP[[#This Row],[Termino]]-SLEP[[#This Row],[Días de vigencia]])</f>
        <v>45799</v>
      </c>
      <c r="AF748" s="1">
        <f>IF(SLEP[[#This Row],[Días restantes]]&lt;1,DATE(1992,10,11),DATE(2025,8,8)+SLEP[[#This Row],[Días restantes]])</f>
        <v>45939</v>
      </c>
      <c r="AG748">
        <f ca="1">IF(SLEP[[#This Row],[Termino]]=0,0,SLEP[[#This Row],[Termino]]-TODAY())</f>
        <v>-20</v>
      </c>
      <c r="AH748" s="7" t="str">
        <f ca="1">IF(SLEP[[#This Row],[Dias]]&gt;0,"Vigente","Vencido")</f>
        <v>Vencido</v>
      </c>
      <c r="AI748" t="str">
        <f>_xlfn.XLOOKUP(SLEP[[#This Row],[Source.Name]],Tabla3[Nombre archivo],Tabla3[BASESLEP],"N/A",0,1)</f>
        <v>Colchagua</v>
      </c>
      <c r="AJ748" t="s">
        <v>3809</v>
      </c>
    </row>
    <row r="749" spans="1:36" x14ac:dyDescent="0.3">
      <c r="A749" t="s">
        <v>3479</v>
      </c>
      <c r="B749" t="s">
        <v>3494</v>
      </c>
      <c r="C749" t="s">
        <v>3495</v>
      </c>
      <c r="D749" t="s">
        <v>3496</v>
      </c>
      <c r="E749" t="s">
        <v>3497</v>
      </c>
      <c r="F749" t="s">
        <v>3498</v>
      </c>
      <c r="G749" t="s">
        <v>44</v>
      </c>
      <c r="H749" t="s">
        <v>45</v>
      </c>
      <c r="I749" t="s">
        <v>60</v>
      </c>
      <c r="J749" t="s">
        <v>3485</v>
      </c>
      <c r="K749" t="s">
        <v>48</v>
      </c>
      <c r="L749" s="3">
        <v>644732329</v>
      </c>
      <c r="M749" s="4">
        <v>572219857</v>
      </c>
      <c r="N749" s="4">
        <v>72512472</v>
      </c>
      <c r="O749" t="s">
        <v>1563</v>
      </c>
      <c r="P749" t="s">
        <v>463</v>
      </c>
      <c r="Q749" t="s">
        <v>51</v>
      </c>
      <c r="R749">
        <v>1</v>
      </c>
      <c r="S749">
        <v>0</v>
      </c>
      <c r="T749">
        <v>2</v>
      </c>
      <c r="U749">
        <v>0</v>
      </c>
      <c r="V749">
        <v>0</v>
      </c>
      <c r="W749">
        <v>0</v>
      </c>
      <c r="X749">
        <v>134</v>
      </c>
      <c r="Y749">
        <v>-1</v>
      </c>
      <c r="Z749" t="s">
        <v>52</v>
      </c>
      <c r="AA749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644732329</v>
      </c>
      <c r="AB749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572219857</v>
      </c>
      <c r="AC749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72512472</v>
      </c>
      <c r="AD749" s="5">
        <f>VALUE(FIXED((SLEP[[#This Row],[EjecutadoCLP]]/SLEP[[#This Row],[MontoCLP]]),4,TRUE))</f>
        <v>0.88749999999999996</v>
      </c>
      <c r="AE749" s="1">
        <f>IF(SLEP[[#This Row],[Termino]]=0,DATE(1992,10,11),SLEP[[#This Row],[Termino]]-SLEP[[#This Row],[Días de vigencia]])</f>
        <v>33754</v>
      </c>
      <c r="AF749" s="1">
        <f>IF(SLEP[[#This Row],[Días restantes]]&lt;1,DATE(1992,10,11),DATE(2025,8,8)+SLEP[[#This Row],[Días restantes]])</f>
        <v>33888</v>
      </c>
      <c r="AG749">
        <f ca="1">IF(SLEP[[#This Row],[Termino]]=0,0,SLEP[[#This Row],[Termino]]-TODAY())</f>
        <v>-12071</v>
      </c>
      <c r="AH749" s="7" t="str">
        <f ca="1">IF(SLEP[[#This Row],[Dias]]&gt;0,"Vigente","Vencido")</f>
        <v>Vencido</v>
      </c>
      <c r="AI749" t="str">
        <f>_xlfn.XLOOKUP(SLEP[[#This Row],[Source.Name]],Tabla3[Nombre archivo],Tabla3[BASESLEP],"N/A",0,1)</f>
        <v>Colchagua</v>
      </c>
      <c r="AJ749" t="s">
        <v>3812</v>
      </c>
    </row>
    <row r="750" spans="1:36" x14ac:dyDescent="0.3">
      <c r="A750" t="s">
        <v>3479</v>
      </c>
      <c r="B750" t="s">
        <v>3500</v>
      </c>
      <c r="C750" t="s">
        <v>3501</v>
      </c>
      <c r="D750" t="s">
        <v>3502</v>
      </c>
      <c r="E750" t="s">
        <v>3503</v>
      </c>
      <c r="F750" t="s">
        <v>3504</v>
      </c>
      <c r="G750" t="s">
        <v>44</v>
      </c>
      <c r="H750" t="s">
        <v>45</v>
      </c>
      <c r="I750" t="s">
        <v>207</v>
      </c>
      <c r="J750" t="s">
        <v>3485</v>
      </c>
      <c r="K750" t="s">
        <v>48</v>
      </c>
      <c r="L750" s="3">
        <v>23771440</v>
      </c>
      <c r="M750" s="4">
        <v>23315070</v>
      </c>
      <c r="N750" s="4">
        <v>456370</v>
      </c>
      <c r="O750" t="s">
        <v>1563</v>
      </c>
      <c r="P750" t="s">
        <v>513</v>
      </c>
      <c r="Q750" t="s">
        <v>51</v>
      </c>
      <c r="R750">
        <v>9</v>
      </c>
      <c r="S750">
        <v>0</v>
      </c>
      <c r="T750">
        <v>1</v>
      </c>
      <c r="U750">
        <v>0</v>
      </c>
      <c r="V750">
        <v>0</v>
      </c>
      <c r="W750">
        <v>0</v>
      </c>
      <c r="X750">
        <v>325</v>
      </c>
      <c r="Y750">
        <v>-1</v>
      </c>
      <c r="Z750" t="s">
        <v>52</v>
      </c>
      <c r="AA750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23771440</v>
      </c>
      <c r="AB750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23315070</v>
      </c>
      <c r="AC750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456370</v>
      </c>
      <c r="AD750" s="5">
        <f>VALUE(FIXED((SLEP[[#This Row],[EjecutadoCLP]]/SLEP[[#This Row],[MontoCLP]]),4,TRUE))</f>
        <v>0.98080000000000001</v>
      </c>
      <c r="AE750" s="1">
        <f>IF(SLEP[[#This Row],[Termino]]=0,DATE(1992,10,11),SLEP[[#This Row],[Termino]]-SLEP[[#This Row],[Días de vigencia]])</f>
        <v>33563</v>
      </c>
      <c r="AF750" s="1">
        <f>IF(SLEP[[#This Row],[Días restantes]]&lt;1,DATE(1992,10,11),DATE(2025,8,8)+SLEP[[#This Row],[Días restantes]])</f>
        <v>33888</v>
      </c>
      <c r="AG750">
        <f ca="1">IF(SLEP[[#This Row],[Termino]]=0,0,SLEP[[#This Row],[Termino]]-TODAY())</f>
        <v>-12071</v>
      </c>
      <c r="AH750" s="7" t="str">
        <f ca="1">IF(SLEP[[#This Row],[Dias]]&gt;0,"Vigente","Vencido")</f>
        <v>Vencido</v>
      </c>
      <c r="AI750" t="str">
        <f>_xlfn.XLOOKUP(SLEP[[#This Row],[Source.Name]],Tabla3[Nombre archivo],Tabla3[BASESLEP],"N/A",0,1)</f>
        <v>Colchagua</v>
      </c>
      <c r="AJ750" t="s">
        <v>3815</v>
      </c>
    </row>
    <row r="751" spans="1:36" x14ac:dyDescent="0.3">
      <c r="A751" t="s">
        <v>3479</v>
      </c>
      <c r="B751" t="s">
        <v>3506</v>
      </c>
      <c r="C751" t="s">
        <v>3507</v>
      </c>
      <c r="D751" t="s">
        <v>3508</v>
      </c>
      <c r="E751" t="s">
        <v>1653</v>
      </c>
      <c r="F751" t="s">
        <v>1654</v>
      </c>
      <c r="G751" t="s">
        <v>44</v>
      </c>
      <c r="H751" t="s">
        <v>45</v>
      </c>
      <c r="I751" t="s">
        <v>60</v>
      </c>
      <c r="J751" t="s">
        <v>3485</v>
      </c>
      <c r="K751" t="s">
        <v>48</v>
      </c>
      <c r="L751" s="3">
        <v>98532000</v>
      </c>
      <c r="M751" s="4">
        <v>85561000</v>
      </c>
      <c r="N751" s="4">
        <v>12971000</v>
      </c>
      <c r="O751" t="s">
        <v>950</v>
      </c>
      <c r="P751" t="s">
        <v>208</v>
      </c>
      <c r="Q751" t="s">
        <v>64</v>
      </c>
      <c r="R751">
        <v>14</v>
      </c>
      <c r="S751">
        <v>0</v>
      </c>
      <c r="T751">
        <v>0</v>
      </c>
      <c r="U751">
        <v>0</v>
      </c>
      <c r="V751">
        <v>0</v>
      </c>
      <c r="W751">
        <v>0</v>
      </c>
      <c r="X751">
        <v>1095</v>
      </c>
      <c r="Y751">
        <v>184</v>
      </c>
      <c r="Z751" t="s">
        <v>65</v>
      </c>
      <c r="AA751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98532000</v>
      </c>
      <c r="AB751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85561000</v>
      </c>
      <c r="AC751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12971000</v>
      </c>
      <c r="AD751" s="5">
        <f>VALUE(FIXED((SLEP[[#This Row],[EjecutadoCLP]]/SLEP[[#This Row],[MontoCLP]]),4,TRUE))</f>
        <v>0.86839999999999995</v>
      </c>
      <c r="AE751" s="1">
        <f>IF(SLEP[[#This Row],[Termino]]=0,DATE(1992,10,11),SLEP[[#This Row],[Termino]]-SLEP[[#This Row],[Días de vigencia]])</f>
        <v>44966</v>
      </c>
      <c r="AF751" s="1">
        <f>IF(SLEP[[#This Row],[Días restantes]]&lt;1,DATE(1992,10,11),DATE(2025,8,8)+SLEP[[#This Row],[Días restantes]])</f>
        <v>46061</v>
      </c>
      <c r="AG751">
        <f ca="1">IF(SLEP[[#This Row],[Termino]]=0,0,SLEP[[#This Row],[Termino]]-TODAY())</f>
        <v>102</v>
      </c>
      <c r="AH751" s="7" t="str">
        <f ca="1">IF(SLEP[[#This Row],[Dias]]&gt;0,"Vigente","Vencido")</f>
        <v>Vigente</v>
      </c>
      <c r="AI751" t="str">
        <f>_xlfn.XLOOKUP(SLEP[[#This Row],[Source.Name]],Tabla3[Nombre archivo],Tabla3[BASESLEP],"N/A",0,1)</f>
        <v>Colchagua</v>
      </c>
      <c r="AJ751" t="s">
        <v>3818</v>
      </c>
    </row>
    <row r="752" spans="1:36" x14ac:dyDescent="0.3">
      <c r="A752" t="s">
        <v>3479</v>
      </c>
      <c r="B752" t="s">
        <v>3510</v>
      </c>
      <c r="C752" t="s">
        <v>3511</v>
      </c>
      <c r="D752" t="s">
        <v>3512</v>
      </c>
      <c r="E752" t="s">
        <v>3513</v>
      </c>
      <c r="F752" t="s">
        <v>3514</v>
      </c>
      <c r="G752" t="s">
        <v>44</v>
      </c>
      <c r="H752" t="s">
        <v>45</v>
      </c>
      <c r="I752" t="s">
        <v>222</v>
      </c>
      <c r="J752" t="s">
        <v>3485</v>
      </c>
      <c r="K752" t="s">
        <v>48</v>
      </c>
      <c r="L752" s="3">
        <v>96000000</v>
      </c>
      <c r="M752" s="4">
        <v>98639717</v>
      </c>
      <c r="N752" s="4">
        <v>-2639717</v>
      </c>
      <c r="O752" t="s">
        <v>950</v>
      </c>
      <c r="P752" t="s">
        <v>169</v>
      </c>
      <c r="Q752" t="s">
        <v>51</v>
      </c>
      <c r="R752">
        <v>17</v>
      </c>
      <c r="S752">
        <v>0</v>
      </c>
      <c r="T752">
        <v>1</v>
      </c>
      <c r="U752">
        <v>0</v>
      </c>
      <c r="V752">
        <v>0</v>
      </c>
      <c r="W752">
        <v>0</v>
      </c>
      <c r="X752">
        <v>730</v>
      </c>
      <c r="Y752">
        <v>-2</v>
      </c>
      <c r="Z752" t="s">
        <v>52</v>
      </c>
      <c r="AA752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96000000</v>
      </c>
      <c r="AB752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98639717</v>
      </c>
      <c r="AC752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-2639717</v>
      </c>
      <c r="AD752" s="5">
        <f>VALUE(FIXED((SLEP[[#This Row],[EjecutadoCLP]]/SLEP[[#This Row],[MontoCLP]]),4,TRUE))</f>
        <v>1.0275000000000001</v>
      </c>
      <c r="AE752" s="1">
        <f>IF(SLEP[[#This Row],[Termino]]=0,DATE(1992,10,11),SLEP[[#This Row],[Termino]]-SLEP[[#This Row],[Días de vigencia]])</f>
        <v>33158</v>
      </c>
      <c r="AF752" s="1">
        <f>IF(SLEP[[#This Row],[Días restantes]]&lt;1,DATE(1992,10,11),DATE(2025,8,8)+SLEP[[#This Row],[Días restantes]])</f>
        <v>33888</v>
      </c>
      <c r="AG752">
        <f ca="1">IF(SLEP[[#This Row],[Termino]]=0,0,SLEP[[#This Row],[Termino]]-TODAY())</f>
        <v>-12071</v>
      </c>
      <c r="AH752" s="7" t="str">
        <f ca="1">IF(SLEP[[#This Row],[Dias]]&gt;0,"Vigente","Vencido")</f>
        <v>Vencido</v>
      </c>
      <c r="AI752" t="str">
        <f>_xlfn.XLOOKUP(SLEP[[#This Row],[Source.Name]],Tabla3[Nombre archivo],Tabla3[BASESLEP],"N/A",0,1)</f>
        <v>Colchagua</v>
      </c>
      <c r="AJ752" t="s">
        <v>3821</v>
      </c>
    </row>
    <row r="753" spans="1:36" x14ac:dyDescent="0.3">
      <c r="A753" t="s">
        <v>3479</v>
      </c>
      <c r="B753" t="s">
        <v>3516</v>
      </c>
      <c r="C753" t="s">
        <v>3517</v>
      </c>
      <c r="D753" t="s">
        <v>3518</v>
      </c>
      <c r="E753" t="s">
        <v>3519</v>
      </c>
      <c r="F753" t="s">
        <v>3520</v>
      </c>
      <c r="G753" t="s">
        <v>44</v>
      </c>
      <c r="H753" t="s">
        <v>45</v>
      </c>
      <c r="I753" t="s">
        <v>207</v>
      </c>
      <c r="J753" t="s">
        <v>3485</v>
      </c>
      <c r="K753" t="s">
        <v>48</v>
      </c>
      <c r="L753" s="3">
        <v>36000000</v>
      </c>
      <c r="M753" s="4">
        <v>46582550</v>
      </c>
      <c r="N753" s="4">
        <v>-10582550</v>
      </c>
      <c r="O753" t="s">
        <v>799</v>
      </c>
      <c r="P753" t="s">
        <v>907</v>
      </c>
      <c r="Q753" t="s">
        <v>51</v>
      </c>
      <c r="R753">
        <v>7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284</v>
      </c>
      <c r="Y753">
        <v>-1</v>
      </c>
      <c r="Z753" t="s">
        <v>52</v>
      </c>
      <c r="AA753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36000000</v>
      </c>
      <c r="AB753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46582550</v>
      </c>
      <c r="AC753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-10582550</v>
      </c>
      <c r="AD753" s="5">
        <f>VALUE(FIXED((SLEP[[#This Row],[EjecutadoCLP]]/SLEP[[#This Row],[MontoCLP]]),4,TRUE))</f>
        <v>1.294</v>
      </c>
      <c r="AE753" s="1">
        <f>IF(SLEP[[#This Row],[Termino]]=0,DATE(1992,10,11),SLEP[[#This Row],[Termino]]-SLEP[[#This Row],[Días de vigencia]])</f>
        <v>33604</v>
      </c>
      <c r="AF753" s="1">
        <f>IF(SLEP[[#This Row],[Días restantes]]&lt;1,DATE(1992,10,11),DATE(2025,8,8)+SLEP[[#This Row],[Días restantes]])</f>
        <v>33888</v>
      </c>
      <c r="AG753">
        <f ca="1">IF(SLEP[[#This Row],[Termino]]=0,0,SLEP[[#This Row],[Termino]]-TODAY())</f>
        <v>-12071</v>
      </c>
      <c r="AH753" s="7" t="str">
        <f ca="1">IF(SLEP[[#This Row],[Dias]]&gt;0,"Vigente","Vencido")</f>
        <v>Vencido</v>
      </c>
      <c r="AI753" t="str">
        <f>_xlfn.XLOOKUP(SLEP[[#This Row],[Source.Name]],Tabla3[Nombre archivo],Tabla3[BASESLEP],"N/A",0,1)</f>
        <v>Colchagua</v>
      </c>
      <c r="AJ753" t="s">
        <v>3824</v>
      </c>
    </row>
    <row r="754" spans="1:36" x14ac:dyDescent="0.3">
      <c r="A754" t="s">
        <v>3479</v>
      </c>
      <c r="B754" t="s">
        <v>3522</v>
      </c>
      <c r="C754" t="s">
        <v>3523</v>
      </c>
      <c r="D754" t="s">
        <v>3524</v>
      </c>
      <c r="E754" t="s">
        <v>3525</v>
      </c>
      <c r="F754" t="s">
        <v>3526</v>
      </c>
      <c r="G754" t="s">
        <v>44</v>
      </c>
      <c r="H754" t="s">
        <v>45</v>
      </c>
      <c r="I754" t="s">
        <v>60</v>
      </c>
      <c r="J754" t="s">
        <v>3485</v>
      </c>
      <c r="K754" t="s">
        <v>48</v>
      </c>
      <c r="L754" s="3">
        <v>9374100</v>
      </c>
      <c r="M754" s="4">
        <v>8971200</v>
      </c>
      <c r="N754" s="4">
        <v>402900</v>
      </c>
      <c r="O754" t="s">
        <v>906</v>
      </c>
      <c r="P754" t="s">
        <v>907</v>
      </c>
      <c r="Q754" t="s">
        <v>51</v>
      </c>
      <c r="R754">
        <v>1</v>
      </c>
      <c r="S754">
        <v>0</v>
      </c>
      <c r="T754">
        <v>1</v>
      </c>
      <c r="U754">
        <v>0</v>
      </c>
      <c r="V754">
        <v>0</v>
      </c>
      <c r="W754">
        <v>0</v>
      </c>
      <c r="X754">
        <v>203</v>
      </c>
      <c r="Y754">
        <v>0</v>
      </c>
      <c r="Z754" t="s">
        <v>52</v>
      </c>
      <c r="AA754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9374100</v>
      </c>
      <c r="AB754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8971200</v>
      </c>
      <c r="AC754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402900</v>
      </c>
      <c r="AD754" s="5">
        <f>VALUE(FIXED((SLEP[[#This Row],[EjecutadoCLP]]/SLEP[[#This Row],[MontoCLP]]),4,TRUE))</f>
        <v>0.95699999999999996</v>
      </c>
      <c r="AE754" s="1">
        <f>IF(SLEP[[#This Row],[Termino]]=0,DATE(1992,10,11),SLEP[[#This Row],[Termino]]-SLEP[[#This Row],[Días de vigencia]])</f>
        <v>33685</v>
      </c>
      <c r="AF754" s="1">
        <f>IF(SLEP[[#This Row],[Días restantes]]&lt;1,DATE(1992,10,11),DATE(2025,8,8)+SLEP[[#This Row],[Días restantes]])</f>
        <v>33888</v>
      </c>
      <c r="AG754">
        <f ca="1">IF(SLEP[[#This Row],[Termino]]=0,0,SLEP[[#This Row],[Termino]]-TODAY())</f>
        <v>-12071</v>
      </c>
      <c r="AH754" s="7" t="str">
        <f ca="1">IF(SLEP[[#This Row],[Dias]]&gt;0,"Vigente","Vencido")</f>
        <v>Vencido</v>
      </c>
      <c r="AI754" t="str">
        <f>_xlfn.XLOOKUP(SLEP[[#This Row],[Source.Name]],Tabla3[Nombre archivo],Tabla3[BASESLEP],"N/A",0,1)</f>
        <v>Colchagua</v>
      </c>
      <c r="AJ754" t="s">
        <v>3827</v>
      </c>
    </row>
    <row r="755" spans="1:36" x14ac:dyDescent="0.3">
      <c r="A755" t="s">
        <v>3479</v>
      </c>
      <c r="B755" t="s">
        <v>3528</v>
      </c>
      <c r="C755" t="s">
        <v>3523</v>
      </c>
      <c r="D755" t="s">
        <v>3524</v>
      </c>
      <c r="E755" t="s">
        <v>3529</v>
      </c>
      <c r="F755" t="s">
        <v>3530</v>
      </c>
      <c r="G755" t="s">
        <v>44</v>
      </c>
      <c r="H755" t="s">
        <v>45</v>
      </c>
      <c r="I755" t="s">
        <v>60</v>
      </c>
      <c r="J755" t="s">
        <v>3485</v>
      </c>
      <c r="K755" t="s">
        <v>48</v>
      </c>
      <c r="L755" s="3">
        <v>53010744</v>
      </c>
      <c r="M755" s="4">
        <v>47720990</v>
      </c>
      <c r="N755" s="4">
        <v>5289754</v>
      </c>
      <c r="O755" t="s">
        <v>906</v>
      </c>
      <c r="P755" t="s">
        <v>907</v>
      </c>
      <c r="Q755" t="s">
        <v>51</v>
      </c>
      <c r="R755">
        <v>3</v>
      </c>
      <c r="S755">
        <v>0</v>
      </c>
      <c r="T755">
        <v>4</v>
      </c>
      <c r="U755">
        <v>0</v>
      </c>
      <c r="V755">
        <v>0</v>
      </c>
      <c r="W755">
        <v>0</v>
      </c>
      <c r="X755">
        <v>303</v>
      </c>
      <c r="Y755">
        <v>-1</v>
      </c>
      <c r="Z755" t="s">
        <v>52</v>
      </c>
      <c r="AA755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53010744</v>
      </c>
      <c r="AB755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47720990</v>
      </c>
      <c r="AC755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5289754</v>
      </c>
      <c r="AD755" s="5">
        <f>VALUE(FIXED((SLEP[[#This Row],[EjecutadoCLP]]/SLEP[[#This Row],[MontoCLP]]),4,TRUE))</f>
        <v>0.9002</v>
      </c>
      <c r="AE755" s="1">
        <f>IF(SLEP[[#This Row],[Termino]]=0,DATE(1992,10,11),SLEP[[#This Row],[Termino]]-SLEP[[#This Row],[Días de vigencia]])</f>
        <v>33585</v>
      </c>
      <c r="AF755" s="1">
        <f>IF(SLEP[[#This Row],[Días restantes]]&lt;1,DATE(1992,10,11),DATE(2025,8,8)+SLEP[[#This Row],[Días restantes]])</f>
        <v>33888</v>
      </c>
      <c r="AG755">
        <f ca="1">IF(SLEP[[#This Row],[Termino]]=0,0,SLEP[[#This Row],[Termino]]-TODAY())</f>
        <v>-12071</v>
      </c>
      <c r="AH755" s="7" t="str">
        <f ca="1">IF(SLEP[[#This Row],[Dias]]&gt;0,"Vigente","Vencido")</f>
        <v>Vencido</v>
      </c>
      <c r="AI755" t="str">
        <f>_xlfn.XLOOKUP(SLEP[[#This Row],[Source.Name]],Tabla3[Nombre archivo],Tabla3[BASESLEP],"N/A",0,1)</f>
        <v>Colchagua</v>
      </c>
      <c r="AJ755" t="s">
        <v>3830</v>
      </c>
    </row>
    <row r="756" spans="1:36" x14ac:dyDescent="0.3">
      <c r="A756" t="s">
        <v>3479</v>
      </c>
      <c r="B756" t="s">
        <v>3532</v>
      </c>
      <c r="C756" t="s">
        <v>3523</v>
      </c>
      <c r="D756" t="s">
        <v>3524</v>
      </c>
      <c r="E756" t="s">
        <v>3533</v>
      </c>
      <c r="F756" t="s">
        <v>3534</v>
      </c>
      <c r="G756" t="s">
        <v>44</v>
      </c>
      <c r="H756" t="s">
        <v>45</v>
      </c>
      <c r="I756" t="s">
        <v>60</v>
      </c>
      <c r="J756" t="s">
        <v>3485</v>
      </c>
      <c r="K756" t="s">
        <v>48</v>
      </c>
      <c r="L756" s="3">
        <v>15624000</v>
      </c>
      <c r="M756" s="4">
        <v>13860000</v>
      </c>
      <c r="N756" s="4">
        <v>1764000</v>
      </c>
      <c r="O756" t="s">
        <v>906</v>
      </c>
      <c r="P756" t="s">
        <v>907</v>
      </c>
      <c r="Q756" t="s">
        <v>51</v>
      </c>
      <c r="R756">
        <v>1</v>
      </c>
      <c r="S756">
        <v>0</v>
      </c>
      <c r="T756">
        <v>1</v>
      </c>
      <c r="U756">
        <v>0</v>
      </c>
      <c r="V756">
        <v>0</v>
      </c>
      <c r="W756">
        <v>0</v>
      </c>
      <c r="X756">
        <v>303</v>
      </c>
      <c r="Y756">
        <v>-1</v>
      </c>
      <c r="Z756" t="s">
        <v>52</v>
      </c>
      <c r="AA756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15624000</v>
      </c>
      <c r="AB756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13860000</v>
      </c>
      <c r="AC756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1764000</v>
      </c>
      <c r="AD756" s="5">
        <f>VALUE(FIXED((SLEP[[#This Row],[EjecutadoCLP]]/SLEP[[#This Row],[MontoCLP]]),4,TRUE))</f>
        <v>0.8871</v>
      </c>
      <c r="AE756" s="1">
        <f>IF(SLEP[[#This Row],[Termino]]=0,DATE(1992,10,11),SLEP[[#This Row],[Termino]]-SLEP[[#This Row],[Días de vigencia]])</f>
        <v>33585</v>
      </c>
      <c r="AF756" s="1">
        <f>IF(SLEP[[#This Row],[Días restantes]]&lt;1,DATE(1992,10,11),DATE(2025,8,8)+SLEP[[#This Row],[Días restantes]])</f>
        <v>33888</v>
      </c>
      <c r="AG756">
        <f ca="1">IF(SLEP[[#This Row],[Termino]]=0,0,SLEP[[#This Row],[Termino]]-TODAY())</f>
        <v>-12071</v>
      </c>
      <c r="AH756" s="7" t="str">
        <f ca="1">IF(SLEP[[#This Row],[Dias]]&gt;0,"Vigente","Vencido")</f>
        <v>Vencido</v>
      </c>
      <c r="AI756" t="str">
        <f>_xlfn.XLOOKUP(SLEP[[#This Row],[Source.Name]],Tabla3[Nombre archivo],Tabla3[BASESLEP],"N/A",0,1)</f>
        <v>Colchagua</v>
      </c>
      <c r="AJ756" t="s">
        <v>3833</v>
      </c>
    </row>
    <row r="757" spans="1:36" x14ac:dyDescent="0.3">
      <c r="A757" t="s">
        <v>3479</v>
      </c>
      <c r="B757" t="s">
        <v>3536</v>
      </c>
      <c r="C757" t="s">
        <v>3523</v>
      </c>
      <c r="D757" t="s">
        <v>3524</v>
      </c>
      <c r="E757" t="s">
        <v>3537</v>
      </c>
      <c r="F757" t="s">
        <v>3538</v>
      </c>
      <c r="G757" t="s">
        <v>44</v>
      </c>
      <c r="H757" t="s">
        <v>45</v>
      </c>
      <c r="I757" t="s">
        <v>60</v>
      </c>
      <c r="J757" t="s">
        <v>3485</v>
      </c>
      <c r="K757" t="s">
        <v>48</v>
      </c>
      <c r="L757" s="3">
        <v>277068948</v>
      </c>
      <c r="M757" s="4">
        <v>252779153</v>
      </c>
      <c r="N757" s="4">
        <v>24289795</v>
      </c>
      <c r="O757" t="s">
        <v>906</v>
      </c>
      <c r="P757" t="s">
        <v>907</v>
      </c>
      <c r="Q757" t="s">
        <v>51</v>
      </c>
      <c r="R757">
        <v>19</v>
      </c>
      <c r="S757">
        <v>0</v>
      </c>
      <c r="T757">
        <v>11</v>
      </c>
      <c r="U757">
        <v>0</v>
      </c>
      <c r="V757">
        <v>0</v>
      </c>
      <c r="W757">
        <v>0</v>
      </c>
      <c r="X757">
        <v>303</v>
      </c>
      <c r="Y757">
        <v>-1</v>
      </c>
      <c r="Z757" t="s">
        <v>52</v>
      </c>
      <c r="AA757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277068948</v>
      </c>
      <c r="AB757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252779153</v>
      </c>
      <c r="AC757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24289795</v>
      </c>
      <c r="AD757" s="5">
        <f>VALUE(FIXED((SLEP[[#This Row],[EjecutadoCLP]]/SLEP[[#This Row],[MontoCLP]]),4,TRUE))</f>
        <v>0.9123</v>
      </c>
      <c r="AE757" s="1">
        <f>IF(SLEP[[#This Row],[Termino]]=0,DATE(1992,10,11),SLEP[[#This Row],[Termino]]-SLEP[[#This Row],[Días de vigencia]])</f>
        <v>33585</v>
      </c>
      <c r="AF757" s="1">
        <f>IF(SLEP[[#This Row],[Días restantes]]&lt;1,DATE(1992,10,11),DATE(2025,8,8)+SLEP[[#This Row],[Días restantes]])</f>
        <v>33888</v>
      </c>
      <c r="AG757">
        <f ca="1">IF(SLEP[[#This Row],[Termino]]=0,0,SLEP[[#This Row],[Termino]]-TODAY())</f>
        <v>-12071</v>
      </c>
      <c r="AH757" s="7" t="str">
        <f ca="1">IF(SLEP[[#This Row],[Dias]]&gt;0,"Vigente","Vencido")</f>
        <v>Vencido</v>
      </c>
      <c r="AI757" t="str">
        <f>_xlfn.XLOOKUP(SLEP[[#This Row],[Source.Name]],Tabla3[Nombre archivo],Tabla3[BASESLEP],"N/A",0,1)</f>
        <v>Colchagua</v>
      </c>
      <c r="AJ757" t="s">
        <v>3836</v>
      </c>
    </row>
    <row r="758" spans="1:36" x14ac:dyDescent="0.3">
      <c r="A758" t="s">
        <v>3479</v>
      </c>
      <c r="B758" t="s">
        <v>3540</v>
      </c>
      <c r="C758" t="s">
        <v>3541</v>
      </c>
      <c r="D758" t="s">
        <v>3542</v>
      </c>
      <c r="E758" t="s">
        <v>3543</v>
      </c>
      <c r="F758" t="s">
        <v>3544</v>
      </c>
      <c r="G758" t="s">
        <v>44</v>
      </c>
      <c r="H758" t="s">
        <v>45</v>
      </c>
      <c r="I758" t="s">
        <v>60</v>
      </c>
      <c r="J758" t="s">
        <v>3485</v>
      </c>
      <c r="K758" t="s">
        <v>48</v>
      </c>
      <c r="L758" s="3">
        <v>10518300</v>
      </c>
      <c r="M758" s="4">
        <v>9952800</v>
      </c>
      <c r="N758" s="4">
        <v>565500</v>
      </c>
      <c r="O758" t="s">
        <v>906</v>
      </c>
      <c r="P758" t="s">
        <v>799</v>
      </c>
      <c r="Q758" t="s">
        <v>51</v>
      </c>
      <c r="R758">
        <v>1</v>
      </c>
      <c r="S758">
        <v>0</v>
      </c>
      <c r="T758">
        <v>1</v>
      </c>
      <c r="U758">
        <v>0</v>
      </c>
      <c r="V758">
        <v>0</v>
      </c>
      <c r="W758">
        <v>0</v>
      </c>
      <c r="X758">
        <v>199</v>
      </c>
      <c r="Y758">
        <v>0</v>
      </c>
      <c r="Z758" t="s">
        <v>52</v>
      </c>
      <c r="AA758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10518300</v>
      </c>
      <c r="AB758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9952800</v>
      </c>
      <c r="AC758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565500</v>
      </c>
      <c r="AD758" s="5">
        <f>VALUE(FIXED((SLEP[[#This Row],[EjecutadoCLP]]/SLEP[[#This Row],[MontoCLP]]),4,TRUE))</f>
        <v>0.94620000000000004</v>
      </c>
      <c r="AE758" s="1">
        <f>IF(SLEP[[#This Row],[Termino]]=0,DATE(1992,10,11),SLEP[[#This Row],[Termino]]-SLEP[[#This Row],[Días de vigencia]])</f>
        <v>33689</v>
      </c>
      <c r="AF758" s="1">
        <f>IF(SLEP[[#This Row],[Días restantes]]&lt;1,DATE(1992,10,11),DATE(2025,8,8)+SLEP[[#This Row],[Días restantes]])</f>
        <v>33888</v>
      </c>
      <c r="AG758">
        <f ca="1">IF(SLEP[[#This Row],[Termino]]=0,0,SLEP[[#This Row],[Termino]]-TODAY())</f>
        <v>-12071</v>
      </c>
      <c r="AH758" s="7" t="str">
        <f ca="1">IF(SLEP[[#This Row],[Dias]]&gt;0,"Vigente","Vencido")</f>
        <v>Vencido</v>
      </c>
      <c r="AI758" t="str">
        <f>_xlfn.XLOOKUP(SLEP[[#This Row],[Source.Name]],Tabla3[Nombre archivo],Tabla3[BASESLEP],"N/A",0,1)</f>
        <v>Colchagua</v>
      </c>
      <c r="AJ758" t="s">
        <v>3839</v>
      </c>
    </row>
    <row r="759" spans="1:36" x14ac:dyDescent="0.3">
      <c r="A759" t="s">
        <v>3479</v>
      </c>
      <c r="B759" t="s">
        <v>3546</v>
      </c>
      <c r="C759" t="s">
        <v>3523</v>
      </c>
      <c r="D759" t="s">
        <v>3524</v>
      </c>
      <c r="E759" t="s">
        <v>3547</v>
      </c>
      <c r="F759" t="s">
        <v>3548</v>
      </c>
      <c r="G759" t="s">
        <v>44</v>
      </c>
      <c r="H759" t="s">
        <v>45</v>
      </c>
      <c r="I759" t="s">
        <v>60</v>
      </c>
      <c r="J759" t="s">
        <v>3485</v>
      </c>
      <c r="K759" t="s">
        <v>48</v>
      </c>
      <c r="L759" s="3">
        <v>23436000</v>
      </c>
      <c r="M759" s="4">
        <v>22176000</v>
      </c>
      <c r="N759" s="4">
        <v>1260000</v>
      </c>
      <c r="O759" t="s">
        <v>906</v>
      </c>
      <c r="P759" t="s">
        <v>907</v>
      </c>
      <c r="Q759" t="s">
        <v>51</v>
      </c>
      <c r="R759">
        <v>1</v>
      </c>
      <c r="S759">
        <v>0</v>
      </c>
      <c r="T759">
        <v>1</v>
      </c>
      <c r="U759">
        <v>0</v>
      </c>
      <c r="V759">
        <v>0</v>
      </c>
      <c r="W759">
        <v>0</v>
      </c>
      <c r="X759">
        <v>303</v>
      </c>
      <c r="Y759">
        <v>-1</v>
      </c>
      <c r="Z759" t="s">
        <v>52</v>
      </c>
      <c r="AA759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23436000</v>
      </c>
      <c r="AB759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22176000</v>
      </c>
      <c r="AC759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1260000</v>
      </c>
      <c r="AD759" s="5">
        <f>VALUE(FIXED((SLEP[[#This Row],[EjecutadoCLP]]/SLEP[[#This Row],[MontoCLP]]),4,TRUE))</f>
        <v>0.94620000000000004</v>
      </c>
      <c r="AE759" s="1">
        <f>IF(SLEP[[#This Row],[Termino]]=0,DATE(1992,10,11),SLEP[[#This Row],[Termino]]-SLEP[[#This Row],[Días de vigencia]])</f>
        <v>33585</v>
      </c>
      <c r="AF759" s="1">
        <f>IF(SLEP[[#This Row],[Días restantes]]&lt;1,DATE(1992,10,11),DATE(2025,8,8)+SLEP[[#This Row],[Días restantes]])</f>
        <v>33888</v>
      </c>
      <c r="AG759">
        <f ca="1">IF(SLEP[[#This Row],[Termino]]=0,0,SLEP[[#This Row],[Termino]]-TODAY())</f>
        <v>-12071</v>
      </c>
      <c r="AH759" s="7" t="str">
        <f ca="1">IF(SLEP[[#This Row],[Dias]]&gt;0,"Vigente","Vencido")</f>
        <v>Vencido</v>
      </c>
      <c r="AI759" t="str">
        <f>_xlfn.XLOOKUP(SLEP[[#This Row],[Source.Name]],Tabla3[Nombre archivo],Tabla3[BASESLEP],"N/A",0,1)</f>
        <v>Colchagua</v>
      </c>
      <c r="AJ759" t="s">
        <v>3843</v>
      </c>
    </row>
    <row r="760" spans="1:36" x14ac:dyDescent="0.3">
      <c r="A760" t="s">
        <v>3479</v>
      </c>
      <c r="B760" t="s">
        <v>3550</v>
      </c>
      <c r="C760" t="s">
        <v>3523</v>
      </c>
      <c r="D760" t="s">
        <v>3524</v>
      </c>
      <c r="E760" t="s">
        <v>3551</v>
      </c>
      <c r="F760" t="s">
        <v>3552</v>
      </c>
      <c r="G760" t="s">
        <v>44</v>
      </c>
      <c r="H760" t="s">
        <v>45</v>
      </c>
      <c r="I760" t="s">
        <v>60</v>
      </c>
      <c r="J760" t="s">
        <v>3485</v>
      </c>
      <c r="K760" t="s">
        <v>48</v>
      </c>
      <c r="L760" s="3">
        <v>73581600</v>
      </c>
      <c r="M760" s="4">
        <v>69625600</v>
      </c>
      <c r="N760" s="4">
        <v>3956000</v>
      </c>
      <c r="O760" t="s">
        <v>906</v>
      </c>
      <c r="P760" t="s">
        <v>907</v>
      </c>
      <c r="Q760" t="s">
        <v>51</v>
      </c>
      <c r="R760">
        <v>0</v>
      </c>
      <c r="S760">
        <v>0</v>
      </c>
      <c r="T760">
        <v>6</v>
      </c>
      <c r="U760">
        <v>0</v>
      </c>
      <c r="V760">
        <v>0</v>
      </c>
      <c r="W760">
        <v>0</v>
      </c>
      <c r="X760">
        <v>303</v>
      </c>
      <c r="Y760">
        <v>-1</v>
      </c>
      <c r="Z760" t="s">
        <v>52</v>
      </c>
      <c r="AA760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73581600</v>
      </c>
      <c r="AB760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69625600</v>
      </c>
      <c r="AC760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3956000</v>
      </c>
      <c r="AD760" s="5">
        <f>VALUE(FIXED((SLEP[[#This Row],[EjecutadoCLP]]/SLEP[[#This Row],[MontoCLP]]),4,TRUE))</f>
        <v>0.94620000000000004</v>
      </c>
      <c r="AE760" s="1">
        <f>IF(SLEP[[#This Row],[Termino]]=0,DATE(1992,10,11),SLEP[[#This Row],[Termino]]-SLEP[[#This Row],[Días de vigencia]])</f>
        <v>33585</v>
      </c>
      <c r="AF760" s="1">
        <f>IF(SLEP[[#This Row],[Días restantes]]&lt;1,DATE(1992,10,11),DATE(2025,8,8)+SLEP[[#This Row],[Días restantes]])</f>
        <v>33888</v>
      </c>
      <c r="AG760">
        <f ca="1">IF(SLEP[[#This Row],[Termino]]=0,0,SLEP[[#This Row],[Termino]]-TODAY())</f>
        <v>-12071</v>
      </c>
      <c r="AH760" s="7" t="str">
        <f ca="1">IF(SLEP[[#This Row],[Dias]]&gt;0,"Vigente","Vencido")</f>
        <v>Vencido</v>
      </c>
      <c r="AI760" t="str">
        <f>_xlfn.XLOOKUP(SLEP[[#This Row],[Source.Name]],Tabla3[Nombre archivo],Tabla3[BASESLEP],"N/A",0,1)</f>
        <v>Colchagua</v>
      </c>
      <c r="AJ760" t="s">
        <v>3849</v>
      </c>
    </row>
    <row r="761" spans="1:36" x14ac:dyDescent="0.3">
      <c r="A761" t="s">
        <v>3479</v>
      </c>
      <c r="B761" t="s">
        <v>3554</v>
      </c>
      <c r="C761" t="s">
        <v>3523</v>
      </c>
      <c r="D761" t="s">
        <v>3524</v>
      </c>
      <c r="E761" t="s">
        <v>3555</v>
      </c>
      <c r="F761" t="s">
        <v>3556</v>
      </c>
      <c r="G761" t="s">
        <v>44</v>
      </c>
      <c r="H761" t="s">
        <v>45</v>
      </c>
      <c r="I761" t="s">
        <v>60</v>
      </c>
      <c r="J761" t="s">
        <v>3485</v>
      </c>
      <c r="K761" t="s">
        <v>48</v>
      </c>
      <c r="L761" s="3">
        <v>8787198</v>
      </c>
      <c r="M761" s="4">
        <v>7936824</v>
      </c>
      <c r="N761" s="4">
        <v>850374</v>
      </c>
      <c r="O761" t="s">
        <v>906</v>
      </c>
      <c r="P761" t="s">
        <v>907</v>
      </c>
      <c r="Q761" t="s">
        <v>51</v>
      </c>
      <c r="R761">
        <v>1</v>
      </c>
      <c r="S761">
        <v>0</v>
      </c>
      <c r="T761">
        <v>1</v>
      </c>
      <c r="U761">
        <v>0</v>
      </c>
      <c r="V761">
        <v>0</v>
      </c>
      <c r="W761">
        <v>0</v>
      </c>
      <c r="X761">
        <v>203</v>
      </c>
      <c r="Y761">
        <v>0</v>
      </c>
      <c r="Z761" t="s">
        <v>52</v>
      </c>
      <c r="AA761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8787198</v>
      </c>
      <c r="AB761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7936824</v>
      </c>
      <c r="AC761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850374</v>
      </c>
      <c r="AD761" s="5">
        <f>VALUE(FIXED((SLEP[[#This Row],[EjecutadoCLP]]/SLEP[[#This Row],[MontoCLP]]),4,TRUE))</f>
        <v>0.9032</v>
      </c>
      <c r="AE761" s="1">
        <f>IF(SLEP[[#This Row],[Termino]]=0,DATE(1992,10,11),SLEP[[#This Row],[Termino]]-SLEP[[#This Row],[Días de vigencia]])</f>
        <v>33685</v>
      </c>
      <c r="AF761" s="1">
        <f>IF(SLEP[[#This Row],[Días restantes]]&lt;1,DATE(1992,10,11),DATE(2025,8,8)+SLEP[[#This Row],[Días restantes]])</f>
        <v>33888</v>
      </c>
      <c r="AG761">
        <f ca="1">IF(SLEP[[#This Row],[Termino]]=0,0,SLEP[[#This Row],[Termino]]-TODAY())</f>
        <v>-12071</v>
      </c>
      <c r="AH761" s="7" t="str">
        <f ca="1">IF(SLEP[[#This Row],[Dias]]&gt;0,"Vigente","Vencido")</f>
        <v>Vencido</v>
      </c>
      <c r="AI761" t="str">
        <f>_xlfn.XLOOKUP(SLEP[[#This Row],[Source.Name]],Tabla3[Nombre archivo],Tabla3[BASESLEP],"N/A",0,1)</f>
        <v>Colchagua</v>
      </c>
      <c r="AJ761" t="s">
        <v>3853</v>
      </c>
    </row>
    <row r="762" spans="1:36" x14ac:dyDescent="0.3">
      <c r="A762" t="s">
        <v>3479</v>
      </c>
      <c r="B762" t="s">
        <v>3558</v>
      </c>
      <c r="C762" t="s">
        <v>3523</v>
      </c>
      <c r="D762" t="s">
        <v>3524</v>
      </c>
      <c r="E762" t="s">
        <v>3559</v>
      </c>
      <c r="F762" t="s">
        <v>3560</v>
      </c>
      <c r="G762" t="s">
        <v>44</v>
      </c>
      <c r="H762" t="s">
        <v>45</v>
      </c>
      <c r="I762" t="s">
        <v>60</v>
      </c>
      <c r="J762" t="s">
        <v>3485</v>
      </c>
      <c r="K762" t="s">
        <v>48</v>
      </c>
      <c r="L762" s="3">
        <v>7030800</v>
      </c>
      <c r="M762" s="4">
        <v>6993000</v>
      </c>
      <c r="N762" s="4">
        <v>37800</v>
      </c>
      <c r="O762" t="s">
        <v>906</v>
      </c>
      <c r="P762" t="s">
        <v>896</v>
      </c>
      <c r="Q762" t="s">
        <v>51</v>
      </c>
      <c r="R762">
        <v>3</v>
      </c>
      <c r="S762">
        <v>0</v>
      </c>
      <c r="T762">
        <v>1</v>
      </c>
      <c r="U762">
        <v>0</v>
      </c>
      <c r="V762">
        <v>0</v>
      </c>
      <c r="W762">
        <v>0</v>
      </c>
      <c r="X762">
        <v>203</v>
      </c>
      <c r="Y762">
        <v>0</v>
      </c>
      <c r="Z762" t="s">
        <v>52</v>
      </c>
      <c r="AA762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7030800</v>
      </c>
      <c r="AB762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6993000</v>
      </c>
      <c r="AC762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37800</v>
      </c>
      <c r="AD762" s="5">
        <f>VALUE(FIXED((SLEP[[#This Row],[EjecutadoCLP]]/SLEP[[#This Row],[MontoCLP]]),4,TRUE))</f>
        <v>0.99460000000000004</v>
      </c>
      <c r="AE762" s="1">
        <f>IF(SLEP[[#This Row],[Termino]]=0,DATE(1992,10,11),SLEP[[#This Row],[Termino]]-SLEP[[#This Row],[Días de vigencia]])</f>
        <v>33685</v>
      </c>
      <c r="AF762" s="1">
        <f>IF(SLEP[[#This Row],[Días restantes]]&lt;1,DATE(1992,10,11),DATE(2025,8,8)+SLEP[[#This Row],[Días restantes]])</f>
        <v>33888</v>
      </c>
      <c r="AG762">
        <f ca="1">IF(SLEP[[#This Row],[Termino]]=0,0,SLEP[[#This Row],[Termino]]-TODAY())</f>
        <v>-12071</v>
      </c>
      <c r="AH762" s="7" t="str">
        <f ca="1">IF(SLEP[[#This Row],[Dias]]&gt;0,"Vigente","Vencido")</f>
        <v>Vencido</v>
      </c>
      <c r="AI762" t="str">
        <f>_xlfn.XLOOKUP(SLEP[[#This Row],[Source.Name]],Tabla3[Nombre archivo],Tabla3[BASESLEP],"N/A",0,1)</f>
        <v>Colchagua</v>
      </c>
      <c r="AJ762" t="s">
        <v>3860</v>
      </c>
    </row>
    <row r="763" spans="1:36" x14ac:dyDescent="0.3">
      <c r="A763" t="s">
        <v>3479</v>
      </c>
      <c r="B763" t="s">
        <v>3562</v>
      </c>
      <c r="C763" t="s">
        <v>3523</v>
      </c>
      <c r="D763" t="s">
        <v>3524</v>
      </c>
      <c r="E763" t="s">
        <v>3563</v>
      </c>
      <c r="F763" t="s">
        <v>3564</v>
      </c>
      <c r="G763" t="s">
        <v>44</v>
      </c>
      <c r="H763" t="s">
        <v>45</v>
      </c>
      <c r="I763" t="s">
        <v>60</v>
      </c>
      <c r="J763" t="s">
        <v>3485</v>
      </c>
      <c r="K763" t="s">
        <v>48</v>
      </c>
      <c r="L763" s="3">
        <v>94778160</v>
      </c>
      <c r="M763" s="4">
        <v>85105520</v>
      </c>
      <c r="N763" s="4">
        <v>9672640</v>
      </c>
      <c r="O763" t="s">
        <v>906</v>
      </c>
      <c r="P763" t="s">
        <v>907</v>
      </c>
      <c r="Q763" t="s">
        <v>51</v>
      </c>
      <c r="R763">
        <v>1</v>
      </c>
      <c r="S763">
        <v>0</v>
      </c>
      <c r="T763">
        <v>7</v>
      </c>
      <c r="U763">
        <v>0</v>
      </c>
      <c r="V763">
        <v>0</v>
      </c>
      <c r="W763">
        <v>0</v>
      </c>
      <c r="X763">
        <v>203</v>
      </c>
      <c r="Y763">
        <v>0</v>
      </c>
      <c r="Z763" t="s">
        <v>52</v>
      </c>
      <c r="AA763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94778160</v>
      </c>
      <c r="AB763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85105520</v>
      </c>
      <c r="AC763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9672640</v>
      </c>
      <c r="AD763" s="5">
        <f>VALUE(FIXED((SLEP[[#This Row],[EjecutadoCLP]]/SLEP[[#This Row],[MontoCLP]]),4,TRUE))</f>
        <v>0.89790000000000003</v>
      </c>
      <c r="AE763" s="1">
        <f>IF(SLEP[[#This Row],[Termino]]=0,DATE(1992,10,11),SLEP[[#This Row],[Termino]]-SLEP[[#This Row],[Días de vigencia]])</f>
        <v>33685</v>
      </c>
      <c r="AF763" s="1">
        <f>IF(SLEP[[#This Row],[Días restantes]]&lt;1,DATE(1992,10,11),DATE(2025,8,8)+SLEP[[#This Row],[Días restantes]])</f>
        <v>33888</v>
      </c>
      <c r="AG763">
        <f ca="1">IF(SLEP[[#This Row],[Termino]]=0,0,SLEP[[#This Row],[Termino]]-TODAY())</f>
        <v>-12071</v>
      </c>
      <c r="AH763" s="7" t="str">
        <f ca="1">IF(SLEP[[#This Row],[Dias]]&gt;0,"Vigente","Vencido")</f>
        <v>Vencido</v>
      </c>
      <c r="AI763" t="str">
        <f>_xlfn.XLOOKUP(SLEP[[#This Row],[Source.Name]],Tabla3[Nombre archivo],Tabla3[BASESLEP],"N/A",0,1)</f>
        <v>Colchagua</v>
      </c>
      <c r="AJ763" t="s">
        <v>3866</v>
      </c>
    </row>
    <row r="764" spans="1:36" x14ac:dyDescent="0.3">
      <c r="A764" t="s">
        <v>3479</v>
      </c>
      <c r="B764" t="s">
        <v>3566</v>
      </c>
      <c r="C764" t="s">
        <v>3523</v>
      </c>
      <c r="D764" t="s">
        <v>3524</v>
      </c>
      <c r="E764" t="s">
        <v>3567</v>
      </c>
      <c r="F764" t="s">
        <v>3568</v>
      </c>
      <c r="G764" t="s">
        <v>44</v>
      </c>
      <c r="H764" t="s">
        <v>45</v>
      </c>
      <c r="I764" t="s">
        <v>60</v>
      </c>
      <c r="J764" t="s">
        <v>3485</v>
      </c>
      <c r="K764" t="s">
        <v>48</v>
      </c>
      <c r="L764" s="3">
        <v>45604410</v>
      </c>
      <c r="M764" s="4">
        <v>41864635</v>
      </c>
      <c r="N764" s="4">
        <v>3739775</v>
      </c>
      <c r="O764" t="s">
        <v>906</v>
      </c>
      <c r="P764" t="s">
        <v>907</v>
      </c>
      <c r="Q764" t="s">
        <v>51</v>
      </c>
      <c r="R764">
        <v>3</v>
      </c>
      <c r="S764">
        <v>0</v>
      </c>
      <c r="T764">
        <v>3</v>
      </c>
      <c r="U764">
        <v>0</v>
      </c>
      <c r="V764">
        <v>0</v>
      </c>
      <c r="W764">
        <v>0</v>
      </c>
      <c r="X764">
        <v>303</v>
      </c>
      <c r="Y764">
        <v>-1</v>
      </c>
      <c r="Z764" t="s">
        <v>52</v>
      </c>
      <c r="AA764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45604410</v>
      </c>
      <c r="AB764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41864635</v>
      </c>
      <c r="AC764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3739775</v>
      </c>
      <c r="AD764" s="5">
        <f>VALUE(FIXED((SLEP[[#This Row],[EjecutadoCLP]]/SLEP[[#This Row],[MontoCLP]]),4,TRUE))</f>
        <v>0.91800000000000004</v>
      </c>
      <c r="AE764" s="1">
        <f>IF(SLEP[[#This Row],[Termino]]=0,DATE(1992,10,11),SLEP[[#This Row],[Termino]]-SLEP[[#This Row],[Días de vigencia]])</f>
        <v>33585</v>
      </c>
      <c r="AF764" s="1">
        <f>IF(SLEP[[#This Row],[Días restantes]]&lt;1,DATE(1992,10,11),DATE(2025,8,8)+SLEP[[#This Row],[Días restantes]])</f>
        <v>33888</v>
      </c>
      <c r="AG764">
        <f ca="1">IF(SLEP[[#This Row],[Termino]]=0,0,SLEP[[#This Row],[Termino]]-TODAY())</f>
        <v>-12071</v>
      </c>
      <c r="AH764" s="7" t="str">
        <f ca="1">IF(SLEP[[#This Row],[Dias]]&gt;0,"Vigente","Vencido")</f>
        <v>Vencido</v>
      </c>
      <c r="AI764" t="str">
        <f>_xlfn.XLOOKUP(SLEP[[#This Row],[Source.Name]],Tabla3[Nombre archivo],Tabla3[BASESLEP],"N/A",0,1)</f>
        <v>Colchagua</v>
      </c>
      <c r="AJ764" t="s">
        <v>3871</v>
      </c>
    </row>
    <row r="765" spans="1:36" x14ac:dyDescent="0.3">
      <c r="A765" t="s">
        <v>3479</v>
      </c>
      <c r="B765" t="s">
        <v>3570</v>
      </c>
      <c r="C765" t="s">
        <v>3523</v>
      </c>
      <c r="D765" t="s">
        <v>3524</v>
      </c>
      <c r="E765" t="s">
        <v>3571</v>
      </c>
      <c r="F765" t="s">
        <v>3572</v>
      </c>
      <c r="G765" t="s">
        <v>44</v>
      </c>
      <c r="H765" t="s">
        <v>45</v>
      </c>
      <c r="I765" t="s">
        <v>60</v>
      </c>
      <c r="J765" t="s">
        <v>3485</v>
      </c>
      <c r="K765" t="s">
        <v>48</v>
      </c>
      <c r="L765" s="3">
        <v>19677312</v>
      </c>
      <c r="M765" s="4">
        <v>16715136</v>
      </c>
      <c r="N765" s="4">
        <v>2962176</v>
      </c>
      <c r="O765" t="s">
        <v>906</v>
      </c>
      <c r="P765" t="s">
        <v>907</v>
      </c>
      <c r="Q765" t="s">
        <v>51</v>
      </c>
      <c r="R765">
        <v>1</v>
      </c>
      <c r="S765">
        <v>0</v>
      </c>
      <c r="T765">
        <v>1</v>
      </c>
      <c r="U765">
        <v>0</v>
      </c>
      <c r="V765">
        <v>0</v>
      </c>
      <c r="W765">
        <v>0</v>
      </c>
      <c r="X765">
        <v>203</v>
      </c>
      <c r="Y765">
        <v>0</v>
      </c>
      <c r="Z765" t="s">
        <v>52</v>
      </c>
      <c r="AA765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19677312</v>
      </c>
      <c r="AB765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16715136</v>
      </c>
      <c r="AC765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2962176</v>
      </c>
      <c r="AD765" s="5">
        <f>VALUE(FIXED((SLEP[[#This Row],[EjecutadoCLP]]/SLEP[[#This Row],[MontoCLP]]),4,TRUE))</f>
        <v>0.84950000000000003</v>
      </c>
      <c r="AE765" s="1">
        <f>IF(SLEP[[#This Row],[Termino]]=0,DATE(1992,10,11),SLEP[[#This Row],[Termino]]-SLEP[[#This Row],[Días de vigencia]])</f>
        <v>33685</v>
      </c>
      <c r="AF765" s="1">
        <f>IF(SLEP[[#This Row],[Días restantes]]&lt;1,DATE(1992,10,11),DATE(2025,8,8)+SLEP[[#This Row],[Días restantes]])</f>
        <v>33888</v>
      </c>
      <c r="AG765">
        <f ca="1">IF(SLEP[[#This Row],[Termino]]=0,0,SLEP[[#This Row],[Termino]]-TODAY())</f>
        <v>-12071</v>
      </c>
      <c r="AH765" s="7" t="str">
        <f ca="1">IF(SLEP[[#This Row],[Dias]]&gt;0,"Vigente","Vencido")</f>
        <v>Vencido</v>
      </c>
      <c r="AI765" t="str">
        <f>_xlfn.XLOOKUP(SLEP[[#This Row],[Source.Name]],Tabla3[Nombre archivo],Tabla3[BASESLEP],"N/A",0,1)</f>
        <v>Colchagua</v>
      </c>
      <c r="AJ765" t="s">
        <v>3875</v>
      </c>
    </row>
    <row r="766" spans="1:36" x14ac:dyDescent="0.3">
      <c r="A766" t="s">
        <v>3479</v>
      </c>
      <c r="B766" t="s">
        <v>3574</v>
      </c>
      <c r="C766" t="s">
        <v>3523</v>
      </c>
      <c r="D766" t="s">
        <v>3524</v>
      </c>
      <c r="E766" t="s">
        <v>3575</v>
      </c>
      <c r="F766" t="s">
        <v>3576</v>
      </c>
      <c r="G766" t="s">
        <v>44</v>
      </c>
      <c r="H766" t="s">
        <v>45</v>
      </c>
      <c r="I766" t="s">
        <v>60</v>
      </c>
      <c r="J766" t="s">
        <v>3485</v>
      </c>
      <c r="K766" t="s">
        <v>48</v>
      </c>
      <c r="L766" s="3">
        <v>11851176</v>
      </c>
      <c r="M766" s="4">
        <v>11022868</v>
      </c>
      <c r="N766" s="4">
        <v>828308</v>
      </c>
      <c r="O766" t="s">
        <v>906</v>
      </c>
      <c r="P766" t="s">
        <v>907</v>
      </c>
      <c r="Q766" t="s">
        <v>51</v>
      </c>
      <c r="R766">
        <v>0</v>
      </c>
      <c r="S766">
        <v>0</v>
      </c>
      <c r="T766">
        <v>1</v>
      </c>
      <c r="U766">
        <v>0</v>
      </c>
      <c r="V766">
        <v>0</v>
      </c>
      <c r="W766">
        <v>0</v>
      </c>
      <c r="X766">
        <v>303</v>
      </c>
      <c r="Y766">
        <v>-1</v>
      </c>
      <c r="Z766" t="s">
        <v>52</v>
      </c>
      <c r="AA766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11851176</v>
      </c>
      <c r="AB766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11022868</v>
      </c>
      <c r="AC766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828308</v>
      </c>
      <c r="AD766" s="5">
        <f>VALUE(FIXED((SLEP[[#This Row],[EjecutadoCLP]]/SLEP[[#This Row],[MontoCLP]]),4,TRUE))</f>
        <v>0.93010000000000004</v>
      </c>
      <c r="AE766" s="1">
        <f>IF(SLEP[[#This Row],[Termino]]=0,DATE(1992,10,11),SLEP[[#This Row],[Termino]]-SLEP[[#This Row],[Días de vigencia]])</f>
        <v>33585</v>
      </c>
      <c r="AF766" s="1">
        <f>IF(SLEP[[#This Row],[Días restantes]]&lt;1,DATE(1992,10,11),DATE(2025,8,8)+SLEP[[#This Row],[Días restantes]])</f>
        <v>33888</v>
      </c>
      <c r="AG766">
        <f ca="1">IF(SLEP[[#This Row],[Termino]]=0,0,SLEP[[#This Row],[Termino]]-TODAY())</f>
        <v>-12071</v>
      </c>
      <c r="AH766" s="7" t="str">
        <f ca="1">IF(SLEP[[#This Row],[Dias]]&gt;0,"Vigente","Vencido")</f>
        <v>Vencido</v>
      </c>
      <c r="AI766" t="str">
        <f>_xlfn.XLOOKUP(SLEP[[#This Row],[Source.Name]],Tabla3[Nombre archivo],Tabla3[BASESLEP],"N/A",0,1)</f>
        <v>Colchagua</v>
      </c>
      <c r="AJ766" t="s">
        <v>3881</v>
      </c>
    </row>
    <row r="767" spans="1:36" x14ac:dyDescent="0.3">
      <c r="A767" t="s">
        <v>3479</v>
      </c>
      <c r="B767" t="s">
        <v>3578</v>
      </c>
      <c r="C767" t="s">
        <v>3523</v>
      </c>
      <c r="D767" t="s">
        <v>3524</v>
      </c>
      <c r="E767" t="s">
        <v>3579</v>
      </c>
      <c r="F767" t="s">
        <v>3580</v>
      </c>
      <c r="G767" t="s">
        <v>44</v>
      </c>
      <c r="H767" t="s">
        <v>45</v>
      </c>
      <c r="I767" t="s">
        <v>60</v>
      </c>
      <c r="J767" t="s">
        <v>3485</v>
      </c>
      <c r="K767" t="s">
        <v>48</v>
      </c>
      <c r="L767" s="3">
        <v>30029700</v>
      </c>
      <c r="M767" s="4">
        <v>17437700</v>
      </c>
      <c r="N767" s="4">
        <v>12592000</v>
      </c>
      <c r="O767" t="s">
        <v>906</v>
      </c>
      <c r="P767" t="s">
        <v>907</v>
      </c>
      <c r="Q767" t="s">
        <v>51</v>
      </c>
      <c r="R767">
        <v>0</v>
      </c>
      <c r="S767">
        <v>0</v>
      </c>
      <c r="T767">
        <v>3</v>
      </c>
      <c r="U767">
        <v>0</v>
      </c>
      <c r="V767">
        <v>0</v>
      </c>
      <c r="W767">
        <v>0</v>
      </c>
      <c r="X767">
        <v>203</v>
      </c>
      <c r="Y767">
        <v>0</v>
      </c>
      <c r="Z767" t="s">
        <v>52</v>
      </c>
      <c r="AA767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30029700</v>
      </c>
      <c r="AB767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17437700</v>
      </c>
      <c r="AC767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12592000</v>
      </c>
      <c r="AD767" s="5">
        <f>VALUE(FIXED((SLEP[[#This Row],[EjecutadoCLP]]/SLEP[[#This Row],[MontoCLP]]),4,TRUE))</f>
        <v>0.58069999999999999</v>
      </c>
      <c r="AE767" s="1">
        <f>IF(SLEP[[#This Row],[Termino]]=0,DATE(1992,10,11),SLEP[[#This Row],[Termino]]-SLEP[[#This Row],[Días de vigencia]])</f>
        <v>33685</v>
      </c>
      <c r="AF767" s="1">
        <f>IF(SLEP[[#This Row],[Días restantes]]&lt;1,DATE(1992,10,11),DATE(2025,8,8)+SLEP[[#This Row],[Días restantes]])</f>
        <v>33888</v>
      </c>
      <c r="AG767">
        <f ca="1">IF(SLEP[[#This Row],[Termino]]=0,0,SLEP[[#This Row],[Termino]]-TODAY())</f>
        <v>-12071</v>
      </c>
      <c r="AH767" s="7" t="str">
        <f ca="1">IF(SLEP[[#This Row],[Dias]]&gt;0,"Vigente","Vencido")</f>
        <v>Vencido</v>
      </c>
      <c r="AI767" t="str">
        <f>_xlfn.XLOOKUP(SLEP[[#This Row],[Source.Name]],Tabla3[Nombre archivo],Tabla3[BASESLEP],"N/A",0,1)</f>
        <v>Colchagua</v>
      </c>
      <c r="AJ767" t="s">
        <v>3887</v>
      </c>
    </row>
    <row r="768" spans="1:36" x14ac:dyDescent="0.3">
      <c r="A768" t="s">
        <v>3479</v>
      </c>
      <c r="B768" t="s">
        <v>3582</v>
      </c>
      <c r="C768" t="s">
        <v>3583</v>
      </c>
      <c r="D768" t="s">
        <v>3584</v>
      </c>
      <c r="E768" t="s">
        <v>3525</v>
      </c>
      <c r="F768" t="s">
        <v>3526</v>
      </c>
      <c r="G768" t="s">
        <v>44</v>
      </c>
      <c r="H768" t="s">
        <v>45</v>
      </c>
      <c r="I768" t="s">
        <v>60</v>
      </c>
      <c r="J768" t="s">
        <v>3485</v>
      </c>
      <c r="K768" t="s">
        <v>48</v>
      </c>
      <c r="L768" s="3">
        <v>7421400</v>
      </c>
      <c r="M768" s="4">
        <v>7102200</v>
      </c>
      <c r="N768" s="4">
        <v>319200</v>
      </c>
      <c r="O768" t="s">
        <v>906</v>
      </c>
      <c r="P768" t="s">
        <v>799</v>
      </c>
      <c r="Q768" t="s">
        <v>51</v>
      </c>
      <c r="R768">
        <v>1</v>
      </c>
      <c r="S768">
        <v>0</v>
      </c>
      <c r="T768">
        <v>1</v>
      </c>
      <c r="U768">
        <v>0</v>
      </c>
      <c r="V768">
        <v>0</v>
      </c>
      <c r="W768">
        <v>0</v>
      </c>
      <c r="X768">
        <v>199</v>
      </c>
      <c r="Y768">
        <v>0</v>
      </c>
      <c r="Z768" t="s">
        <v>52</v>
      </c>
      <c r="AA768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7421400</v>
      </c>
      <c r="AB768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7102200</v>
      </c>
      <c r="AC768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319200</v>
      </c>
      <c r="AD768" s="5">
        <f>VALUE(FIXED((SLEP[[#This Row],[EjecutadoCLP]]/SLEP[[#This Row],[MontoCLP]]),4,TRUE))</f>
        <v>0.95699999999999996</v>
      </c>
      <c r="AE768" s="1">
        <f>IF(SLEP[[#This Row],[Termino]]=0,DATE(1992,10,11),SLEP[[#This Row],[Termino]]-SLEP[[#This Row],[Días de vigencia]])</f>
        <v>33689</v>
      </c>
      <c r="AF768" s="1">
        <f>IF(SLEP[[#This Row],[Días restantes]]&lt;1,DATE(1992,10,11),DATE(2025,8,8)+SLEP[[#This Row],[Días restantes]])</f>
        <v>33888</v>
      </c>
      <c r="AG768">
        <f ca="1">IF(SLEP[[#This Row],[Termino]]=0,0,SLEP[[#This Row],[Termino]]-TODAY())</f>
        <v>-12071</v>
      </c>
      <c r="AH768" s="7" t="str">
        <f ca="1">IF(SLEP[[#This Row],[Dias]]&gt;0,"Vigente","Vencido")</f>
        <v>Vencido</v>
      </c>
      <c r="AI768" t="str">
        <f>_xlfn.XLOOKUP(SLEP[[#This Row],[Source.Name]],Tabla3[Nombre archivo],Tabla3[BASESLEP],"N/A",0,1)</f>
        <v>Colchagua</v>
      </c>
      <c r="AJ768" t="s">
        <v>3891</v>
      </c>
    </row>
    <row r="769" spans="1:36" x14ac:dyDescent="0.3">
      <c r="A769" t="s">
        <v>3479</v>
      </c>
      <c r="B769" t="s">
        <v>3586</v>
      </c>
      <c r="C769" t="s">
        <v>3587</v>
      </c>
      <c r="D769" t="s">
        <v>3588</v>
      </c>
      <c r="E769" t="s">
        <v>192</v>
      </c>
      <c r="F769" t="s">
        <v>193</v>
      </c>
      <c r="G769" t="s">
        <v>44</v>
      </c>
      <c r="H769" t="s">
        <v>45</v>
      </c>
      <c r="I769" t="s">
        <v>188</v>
      </c>
      <c r="J769" t="s">
        <v>3485</v>
      </c>
      <c r="K769" t="s">
        <v>48</v>
      </c>
      <c r="L769" s="3">
        <v>488000000</v>
      </c>
      <c r="M769" s="4">
        <v>19854</v>
      </c>
      <c r="N769" s="4">
        <v>487980146</v>
      </c>
      <c r="O769" t="s">
        <v>950</v>
      </c>
      <c r="P769" t="s">
        <v>513</v>
      </c>
      <c r="Q769" t="s">
        <v>51</v>
      </c>
      <c r="R769">
        <v>0</v>
      </c>
      <c r="S769">
        <v>0</v>
      </c>
      <c r="T769">
        <v>1</v>
      </c>
      <c r="U769">
        <v>0</v>
      </c>
      <c r="V769">
        <v>0</v>
      </c>
      <c r="W769">
        <v>0</v>
      </c>
      <c r="X769">
        <v>549</v>
      </c>
      <c r="Y769">
        <v>-1</v>
      </c>
      <c r="Z769" t="s">
        <v>52</v>
      </c>
      <c r="AA769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488000000</v>
      </c>
      <c r="AB769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19854</v>
      </c>
      <c r="AC769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487980146</v>
      </c>
      <c r="AD769" s="5">
        <f>VALUE(FIXED((SLEP[[#This Row],[EjecutadoCLP]]/SLEP[[#This Row],[MontoCLP]]),4,TRUE))</f>
        <v>0</v>
      </c>
      <c r="AE769" s="1">
        <f>IF(SLEP[[#This Row],[Termino]]=0,DATE(1992,10,11),SLEP[[#This Row],[Termino]]-SLEP[[#This Row],[Días de vigencia]])</f>
        <v>33339</v>
      </c>
      <c r="AF769" s="1">
        <f>IF(SLEP[[#This Row],[Días restantes]]&lt;1,DATE(1992,10,11),DATE(2025,8,8)+SLEP[[#This Row],[Días restantes]])</f>
        <v>33888</v>
      </c>
      <c r="AG769">
        <f ca="1">IF(SLEP[[#This Row],[Termino]]=0,0,SLEP[[#This Row],[Termino]]-TODAY())</f>
        <v>-12071</v>
      </c>
      <c r="AH769" s="7" t="str">
        <f ca="1">IF(SLEP[[#This Row],[Dias]]&gt;0,"Vigente","Vencido")</f>
        <v>Vencido</v>
      </c>
      <c r="AI769" t="str">
        <f>_xlfn.XLOOKUP(SLEP[[#This Row],[Source.Name]],Tabla3[Nombre archivo],Tabla3[BASESLEP],"N/A",0,1)</f>
        <v>Colchagua</v>
      </c>
      <c r="AJ769" t="s">
        <v>3897</v>
      </c>
    </row>
    <row r="770" spans="1:36" x14ac:dyDescent="0.3">
      <c r="A770" t="s">
        <v>3479</v>
      </c>
      <c r="B770" t="s">
        <v>3590</v>
      </c>
      <c r="C770" t="s">
        <v>3591</v>
      </c>
      <c r="D770" t="s">
        <v>3592</v>
      </c>
      <c r="E770" t="s">
        <v>3593</v>
      </c>
      <c r="F770" t="s">
        <v>3594</v>
      </c>
      <c r="G770" t="s">
        <v>44</v>
      </c>
      <c r="H770" t="s">
        <v>45</v>
      </c>
      <c r="I770" t="s">
        <v>254</v>
      </c>
      <c r="J770" t="s">
        <v>3485</v>
      </c>
      <c r="K770" t="s">
        <v>48</v>
      </c>
      <c r="L770" s="3">
        <v>110000000</v>
      </c>
      <c r="M770" s="4">
        <v>109999992</v>
      </c>
      <c r="N770" s="4">
        <v>8</v>
      </c>
      <c r="O770" t="s">
        <v>950</v>
      </c>
      <c r="P770" t="s">
        <v>169</v>
      </c>
      <c r="Q770" t="s">
        <v>51</v>
      </c>
      <c r="R770">
        <v>9</v>
      </c>
      <c r="S770">
        <v>0</v>
      </c>
      <c r="T770">
        <v>1</v>
      </c>
      <c r="U770">
        <v>0</v>
      </c>
      <c r="V770">
        <v>0</v>
      </c>
      <c r="W770">
        <v>0</v>
      </c>
      <c r="X770">
        <v>730</v>
      </c>
      <c r="Y770">
        <v>-1</v>
      </c>
      <c r="Z770" t="s">
        <v>52</v>
      </c>
      <c r="AA770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110000000</v>
      </c>
      <c r="AB770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109999992</v>
      </c>
      <c r="AC770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8</v>
      </c>
      <c r="AD770" s="5">
        <f>VALUE(FIXED((SLEP[[#This Row],[EjecutadoCLP]]/SLEP[[#This Row],[MontoCLP]]),4,TRUE))</f>
        <v>1</v>
      </c>
      <c r="AE770" s="1">
        <f>IF(SLEP[[#This Row],[Termino]]=0,DATE(1992,10,11),SLEP[[#This Row],[Termino]]-SLEP[[#This Row],[Días de vigencia]])</f>
        <v>33158</v>
      </c>
      <c r="AF770" s="1">
        <f>IF(SLEP[[#This Row],[Días restantes]]&lt;1,DATE(1992,10,11),DATE(2025,8,8)+SLEP[[#This Row],[Días restantes]])</f>
        <v>33888</v>
      </c>
      <c r="AG770">
        <f ca="1">IF(SLEP[[#This Row],[Termino]]=0,0,SLEP[[#This Row],[Termino]]-TODAY())</f>
        <v>-12071</v>
      </c>
      <c r="AH770" s="7" t="str">
        <f ca="1">IF(SLEP[[#This Row],[Dias]]&gt;0,"Vigente","Vencido")</f>
        <v>Vencido</v>
      </c>
      <c r="AI770" t="str">
        <f>_xlfn.XLOOKUP(SLEP[[#This Row],[Source.Name]],Tabla3[Nombre archivo],Tabla3[BASESLEP],"N/A",0,1)</f>
        <v>Colchagua</v>
      </c>
      <c r="AJ770" t="s">
        <v>3901</v>
      </c>
    </row>
    <row r="771" spans="1:36" x14ac:dyDescent="0.3">
      <c r="A771" t="s">
        <v>3479</v>
      </c>
      <c r="B771" t="s">
        <v>3596</v>
      </c>
      <c r="C771" t="s">
        <v>3597</v>
      </c>
      <c r="D771" t="s">
        <v>3598</v>
      </c>
      <c r="E771" t="s">
        <v>3599</v>
      </c>
      <c r="F771" t="s">
        <v>3600</v>
      </c>
      <c r="G771" t="s">
        <v>44</v>
      </c>
      <c r="H771" t="s">
        <v>178</v>
      </c>
      <c r="I771" t="s">
        <v>207</v>
      </c>
      <c r="J771" t="s">
        <v>3485</v>
      </c>
      <c r="K771" t="s">
        <v>48</v>
      </c>
      <c r="L771" s="3">
        <v>14161000</v>
      </c>
      <c r="M771" s="4">
        <v>4912170</v>
      </c>
      <c r="N771" s="4">
        <v>9248830</v>
      </c>
      <c r="O771" t="s">
        <v>1284</v>
      </c>
      <c r="P771" t="s">
        <v>1068</v>
      </c>
      <c r="Q771" t="s">
        <v>51</v>
      </c>
      <c r="R771">
        <v>13</v>
      </c>
      <c r="S771">
        <v>0</v>
      </c>
      <c r="T771">
        <v>1</v>
      </c>
      <c r="U771">
        <v>0</v>
      </c>
      <c r="V771">
        <v>0</v>
      </c>
      <c r="W771">
        <v>0</v>
      </c>
      <c r="X771">
        <v>232</v>
      </c>
      <c r="Y771">
        <v>-1</v>
      </c>
      <c r="Z771" t="s">
        <v>52</v>
      </c>
      <c r="AA771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14161000</v>
      </c>
      <c r="AB771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4912170</v>
      </c>
      <c r="AC771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9248830</v>
      </c>
      <c r="AD771" s="5">
        <f>VALUE(FIXED((SLEP[[#This Row],[EjecutadoCLP]]/SLEP[[#This Row],[MontoCLP]]),4,TRUE))</f>
        <v>0.34689999999999999</v>
      </c>
      <c r="AE771" s="1">
        <f>IF(SLEP[[#This Row],[Termino]]=0,DATE(1992,10,11),SLEP[[#This Row],[Termino]]-SLEP[[#This Row],[Días de vigencia]])</f>
        <v>33656</v>
      </c>
      <c r="AF771" s="1">
        <f>IF(SLEP[[#This Row],[Días restantes]]&lt;1,DATE(1992,10,11),DATE(2025,8,8)+SLEP[[#This Row],[Días restantes]])</f>
        <v>33888</v>
      </c>
      <c r="AG771">
        <f ca="1">IF(SLEP[[#This Row],[Termino]]=0,0,SLEP[[#This Row],[Termino]]-TODAY())</f>
        <v>-12071</v>
      </c>
      <c r="AH771" s="7" t="str">
        <f ca="1">IF(SLEP[[#This Row],[Dias]]&gt;0,"Vigente","Vencido")</f>
        <v>Vencido</v>
      </c>
      <c r="AI771" t="str">
        <f>_xlfn.XLOOKUP(SLEP[[#This Row],[Source.Name]],Tabla3[Nombre archivo],Tabla3[BASESLEP],"N/A",0,1)</f>
        <v>Colchagua</v>
      </c>
      <c r="AJ771" t="s">
        <v>3905</v>
      </c>
    </row>
    <row r="772" spans="1:36" x14ac:dyDescent="0.3">
      <c r="A772" t="s">
        <v>3479</v>
      </c>
      <c r="B772" t="s">
        <v>3602</v>
      </c>
      <c r="C772" t="s">
        <v>3597</v>
      </c>
      <c r="D772" t="s">
        <v>3598</v>
      </c>
      <c r="E772" t="s">
        <v>3603</v>
      </c>
      <c r="F772" t="s">
        <v>3604</v>
      </c>
      <c r="G772" t="s">
        <v>44</v>
      </c>
      <c r="H772" t="s">
        <v>178</v>
      </c>
      <c r="I772" t="s">
        <v>207</v>
      </c>
      <c r="J772" t="s">
        <v>3485</v>
      </c>
      <c r="K772" t="s">
        <v>48</v>
      </c>
      <c r="L772" s="3">
        <v>13333950</v>
      </c>
      <c r="M772" s="4">
        <v>9415249</v>
      </c>
      <c r="N772" s="4">
        <v>3918701</v>
      </c>
      <c r="O772" t="s">
        <v>1284</v>
      </c>
      <c r="P772" t="s">
        <v>1068</v>
      </c>
      <c r="Q772" t="s">
        <v>51</v>
      </c>
      <c r="R772">
        <v>26</v>
      </c>
      <c r="S772">
        <v>0</v>
      </c>
      <c r="T772">
        <v>1</v>
      </c>
      <c r="U772">
        <v>0</v>
      </c>
      <c r="V772">
        <v>0</v>
      </c>
      <c r="W772">
        <v>0</v>
      </c>
      <c r="X772">
        <v>232</v>
      </c>
      <c r="Y772">
        <v>-1</v>
      </c>
      <c r="Z772" t="s">
        <v>52</v>
      </c>
      <c r="AA772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13333950</v>
      </c>
      <c r="AB772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9415249</v>
      </c>
      <c r="AC772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3918701</v>
      </c>
      <c r="AD772" s="5">
        <f>VALUE(FIXED((SLEP[[#This Row],[EjecutadoCLP]]/SLEP[[#This Row],[MontoCLP]]),4,TRUE))</f>
        <v>0.70609999999999995</v>
      </c>
      <c r="AE772" s="1">
        <f>IF(SLEP[[#This Row],[Termino]]=0,DATE(1992,10,11),SLEP[[#This Row],[Termino]]-SLEP[[#This Row],[Días de vigencia]])</f>
        <v>33656</v>
      </c>
      <c r="AF772" s="1">
        <f>IF(SLEP[[#This Row],[Días restantes]]&lt;1,DATE(1992,10,11),DATE(2025,8,8)+SLEP[[#This Row],[Días restantes]])</f>
        <v>33888</v>
      </c>
      <c r="AG772">
        <f ca="1">IF(SLEP[[#This Row],[Termino]]=0,0,SLEP[[#This Row],[Termino]]-TODAY())</f>
        <v>-12071</v>
      </c>
      <c r="AH772" s="7" t="str">
        <f ca="1">IF(SLEP[[#This Row],[Dias]]&gt;0,"Vigente","Vencido")</f>
        <v>Vencido</v>
      </c>
      <c r="AI772" t="str">
        <f>_xlfn.XLOOKUP(SLEP[[#This Row],[Source.Name]],Tabla3[Nombre archivo],Tabla3[BASESLEP],"N/A",0,1)</f>
        <v>Colchagua</v>
      </c>
      <c r="AJ772" t="s">
        <v>3909</v>
      </c>
    </row>
    <row r="773" spans="1:36" x14ac:dyDescent="0.3">
      <c r="A773" t="s">
        <v>3479</v>
      </c>
      <c r="B773" t="s">
        <v>3606</v>
      </c>
      <c r="C773" t="s">
        <v>3607</v>
      </c>
      <c r="D773" t="s">
        <v>3608</v>
      </c>
      <c r="E773" t="s">
        <v>1343</v>
      </c>
      <c r="F773" t="s">
        <v>1344</v>
      </c>
      <c r="G773" t="s">
        <v>44</v>
      </c>
      <c r="H773" t="s">
        <v>45</v>
      </c>
      <c r="I773" t="s">
        <v>188</v>
      </c>
      <c r="J773" t="s">
        <v>3485</v>
      </c>
      <c r="K773" t="s">
        <v>48</v>
      </c>
      <c r="L773" s="3">
        <v>1609213</v>
      </c>
      <c r="M773" s="4">
        <v>1340839</v>
      </c>
      <c r="N773" s="4">
        <v>268374</v>
      </c>
      <c r="O773" t="s">
        <v>1147</v>
      </c>
      <c r="P773" t="s">
        <v>1068</v>
      </c>
      <c r="Q773" t="s">
        <v>51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0</v>
      </c>
      <c r="X773">
        <v>243</v>
      </c>
      <c r="Y773">
        <v>-1</v>
      </c>
      <c r="Z773" t="s">
        <v>52</v>
      </c>
      <c r="AA773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1609213</v>
      </c>
      <c r="AB773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1340839</v>
      </c>
      <c r="AC773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268374</v>
      </c>
      <c r="AD773" s="5">
        <f>VALUE(FIXED((SLEP[[#This Row],[EjecutadoCLP]]/SLEP[[#This Row],[MontoCLP]]),4,TRUE))</f>
        <v>0.83320000000000005</v>
      </c>
      <c r="AE773" s="1">
        <f>IF(SLEP[[#This Row],[Termino]]=0,DATE(1992,10,11),SLEP[[#This Row],[Termino]]-SLEP[[#This Row],[Días de vigencia]])</f>
        <v>33645</v>
      </c>
      <c r="AF773" s="1">
        <f>IF(SLEP[[#This Row],[Días restantes]]&lt;1,DATE(1992,10,11),DATE(2025,8,8)+SLEP[[#This Row],[Días restantes]])</f>
        <v>33888</v>
      </c>
      <c r="AG773">
        <f ca="1">IF(SLEP[[#This Row],[Termino]]=0,0,SLEP[[#This Row],[Termino]]-TODAY())</f>
        <v>-12071</v>
      </c>
      <c r="AH773" s="7" t="str">
        <f ca="1">IF(SLEP[[#This Row],[Dias]]&gt;0,"Vigente","Vencido")</f>
        <v>Vencido</v>
      </c>
      <c r="AI773" t="str">
        <f>_xlfn.XLOOKUP(SLEP[[#This Row],[Source.Name]],Tabla3[Nombre archivo],Tabla3[BASESLEP],"N/A",0,1)</f>
        <v>Colchagua</v>
      </c>
      <c r="AJ773" t="s">
        <v>3915</v>
      </c>
    </row>
    <row r="774" spans="1:36" x14ac:dyDescent="0.3">
      <c r="A774" t="s">
        <v>3479</v>
      </c>
      <c r="B774" t="s">
        <v>3610</v>
      </c>
      <c r="C774" t="s">
        <v>3611</v>
      </c>
      <c r="D774" t="s">
        <v>3612</v>
      </c>
      <c r="E774" t="s">
        <v>3613</v>
      </c>
      <c r="F774" t="s">
        <v>3614</v>
      </c>
      <c r="G774" t="s">
        <v>44</v>
      </c>
      <c r="H774" t="s">
        <v>45</v>
      </c>
      <c r="I774" t="s">
        <v>207</v>
      </c>
      <c r="J774" t="s">
        <v>3485</v>
      </c>
      <c r="K774" t="s">
        <v>48</v>
      </c>
      <c r="L774" s="3">
        <v>10662400</v>
      </c>
      <c r="M774" s="4">
        <v>737800</v>
      </c>
      <c r="N774" s="4">
        <v>9924600</v>
      </c>
      <c r="O774" t="s">
        <v>984</v>
      </c>
      <c r="P774" t="s">
        <v>1068</v>
      </c>
      <c r="Q774" t="s">
        <v>51</v>
      </c>
      <c r="R774">
        <v>1</v>
      </c>
      <c r="S774">
        <v>0</v>
      </c>
      <c r="T774">
        <v>0</v>
      </c>
      <c r="U774">
        <v>0</v>
      </c>
      <c r="V774">
        <v>0</v>
      </c>
      <c r="W774">
        <v>0</v>
      </c>
      <c r="X774">
        <v>274</v>
      </c>
      <c r="Y774">
        <v>-1</v>
      </c>
      <c r="Z774" t="s">
        <v>52</v>
      </c>
      <c r="AA774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10662400</v>
      </c>
      <c r="AB774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737800</v>
      </c>
      <c r="AC774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9924600</v>
      </c>
      <c r="AD774" s="5">
        <f>VALUE(FIXED((SLEP[[#This Row],[EjecutadoCLP]]/SLEP[[#This Row],[MontoCLP]]),4,TRUE))</f>
        <v>6.9199999999999998E-2</v>
      </c>
      <c r="AE774" s="1">
        <f>IF(SLEP[[#This Row],[Termino]]=0,DATE(1992,10,11),SLEP[[#This Row],[Termino]]-SLEP[[#This Row],[Días de vigencia]])</f>
        <v>33614</v>
      </c>
      <c r="AF774" s="1">
        <f>IF(SLEP[[#This Row],[Días restantes]]&lt;1,DATE(1992,10,11),DATE(2025,8,8)+SLEP[[#This Row],[Días restantes]])</f>
        <v>33888</v>
      </c>
      <c r="AG774">
        <f ca="1">IF(SLEP[[#This Row],[Termino]]=0,0,SLEP[[#This Row],[Termino]]-TODAY())</f>
        <v>-12071</v>
      </c>
      <c r="AH774" s="7" t="str">
        <f ca="1">IF(SLEP[[#This Row],[Dias]]&gt;0,"Vigente","Vencido")</f>
        <v>Vencido</v>
      </c>
      <c r="AI774" t="str">
        <f>_xlfn.XLOOKUP(SLEP[[#This Row],[Source.Name]],Tabla3[Nombre archivo],Tabla3[BASESLEP],"N/A",0,1)</f>
        <v>Colchagua</v>
      </c>
      <c r="AJ774" t="s">
        <v>3919</v>
      </c>
    </row>
    <row r="775" spans="1:36" x14ac:dyDescent="0.3">
      <c r="A775" t="s">
        <v>3479</v>
      </c>
      <c r="B775" t="s">
        <v>3616</v>
      </c>
      <c r="C775" t="s">
        <v>3611</v>
      </c>
      <c r="D775" t="s">
        <v>3612</v>
      </c>
      <c r="E775" t="s">
        <v>3617</v>
      </c>
      <c r="F775" t="s">
        <v>3618</v>
      </c>
      <c r="G775" t="s">
        <v>44</v>
      </c>
      <c r="H775" t="s">
        <v>45</v>
      </c>
      <c r="I775" t="s">
        <v>207</v>
      </c>
      <c r="J775" t="s">
        <v>3485</v>
      </c>
      <c r="K775" t="s">
        <v>48</v>
      </c>
      <c r="L775" s="3">
        <v>3141600</v>
      </c>
      <c r="M775" s="4">
        <v>11893352</v>
      </c>
      <c r="N775" s="4">
        <v>-8751752</v>
      </c>
      <c r="O775" t="s">
        <v>984</v>
      </c>
      <c r="P775" t="s">
        <v>1068</v>
      </c>
      <c r="Q775" t="s">
        <v>51</v>
      </c>
      <c r="R775">
        <v>0</v>
      </c>
      <c r="S775">
        <v>0</v>
      </c>
      <c r="T775">
        <v>0</v>
      </c>
      <c r="U775">
        <v>0</v>
      </c>
      <c r="V775">
        <v>0</v>
      </c>
      <c r="W775">
        <v>0</v>
      </c>
      <c r="X775">
        <v>274</v>
      </c>
      <c r="Y775">
        <v>-1</v>
      </c>
      <c r="Z775" t="s">
        <v>52</v>
      </c>
      <c r="AA775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3141600</v>
      </c>
      <c r="AB775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11893352</v>
      </c>
      <c r="AC775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-8751752</v>
      </c>
      <c r="AD775" s="5">
        <f>VALUE(FIXED((SLEP[[#This Row],[EjecutadoCLP]]/SLEP[[#This Row],[MontoCLP]]),4,TRUE))</f>
        <v>3.7858000000000001</v>
      </c>
      <c r="AE775" s="1">
        <f>IF(SLEP[[#This Row],[Termino]]=0,DATE(1992,10,11),SLEP[[#This Row],[Termino]]-SLEP[[#This Row],[Días de vigencia]])</f>
        <v>33614</v>
      </c>
      <c r="AF775" s="1">
        <f>IF(SLEP[[#This Row],[Días restantes]]&lt;1,DATE(1992,10,11),DATE(2025,8,8)+SLEP[[#This Row],[Días restantes]])</f>
        <v>33888</v>
      </c>
      <c r="AG775">
        <f ca="1">IF(SLEP[[#This Row],[Termino]]=0,0,SLEP[[#This Row],[Termino]]-TODAY())</f>
        <v>-12071</v>
      </c>
      <c r="AH775" s="7" t="str">
        <f ca="1">IF(SLEP[[#This Row],[Dias]]&gt;0,"Vigente","Vencido")</f>
        <v>Vencido</v>
      </c>
      <c r="AI775" t="str">
        <f>_xlfn.XLOOKUP(SLEP[[#This Row],[Source.Name]],Tabla3[Nombre archivo],Tabla3[BASESLEP],"N/A",0,1)</f>
        <v>Colchagua</v>
      </c>
      <c r="AJ775" t="s">
        <v>3924</v>
      </c>
    </row>
    <row r="776" spans="1:36" x14ac:dyDescent="0.3">
      <c r="A776" t="s">
        <v>3479</v>
      </c>
      <c r="B776" t="s">
        <v>3620</v>
      </c>
      <c r="C776" t="s">
        <v>3621</v>
      </c>
      <c r="D776" t="s">
        <v>3622</v>
      </c>
      <c r="E776" t="s">
        <v>3497</v>
      </c>
      <c r="F776" t="s">
        <v>3498</v>
      </c>
      <c r="G776" t="s">
        <v>44</v>
      </c>
      <c r="H776" t="s">
        <v>45</v>
      </c>
      <c r="I776" t="s">
        <v>46</v>
      </c>
      <c r="J776" t="s">
        <v>3485</v>
      </c>
      <c r="K776" t="s">
        <v>48</v>
      </c>
      <c r="L776" s="3">
        <v>645877386</v>
      </c>
      <c r="M776" s="4">
        <v>715024258</v>
      </c>
      <c r="N776" s="4">
        <v>-69146872</v>
      </c>
      <c r="O776" t="s">
        <v>1080</v>
      </c>
      <c r="P776" t="s">
        <v>1085</v>
      </c>
      <c r="Q776" t="s">
        <v>51</v>
      </c>
      <c r="R776">
        <v>9</v>
      </c>
      <c r="S776">
        <v>0</v>
      </c>
      <c r="T776">
        <v>1</v>
      </c>
      <c r="U776">
        <v>0</v>
      </c>
      <c r="V776">
        <v>0</v>
      </c>
      <c r="W776">
        <v>0</v>
      </c>
      <c r="X776">
        <v>180</v>
      </c>
      <c r="Y776">
        <v>-1</v>
      </c>
      <c r="Z776" t="s">
        <v>52</v>
      </c>
      <c r="AA776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645877386</v>
      </c>
      <c r="AB776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715024258</v>
      </c>
      <c r="AC776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-69146872</v>
      </c>
      <c r="AD776" s="5">
        <f>VALUE(FIXED((SLEP[[#This Row],[EjecutadoCLP]]/SLEP[[#This Row],[MontoCLP]]),4,TRUE))</f>
        <v>1.1071</v>
      </c>
      <c r="AE776" s="1">
        <f>IF(SLEP[[#This Row],[Termino]]=0,DATE(1992,10,11),SLEP[[#This Row],[Termino]]-SLEP[[#This Row],[Días de vigencia]])</f>
        <v>33708</v>
      </c>
      <c r="AF776" s="1">
        <f>IF(SLEP[[#This Row],[Días restantes]]&lt;1,DATE(1992,10,11),DATE(2025,8,8)+SLEP[[#This Row],[Días restantes]])</f>
        <v>33888</v>
      </c>
      <c r="AG776">
        <f ca="1">IF(SLEP[[#This Row],[Termino]]=0,0,SLEP[[#This Row],[Termino]]-TODAY())</f>
        <v>-12071</v>
      </c>
      <c r="AH776" s="7" t="str">
        <f ca="1">IF(SLEP[[#This Row],[Dias]]&gt;0,"Vigente","Vencido")</f>
        <v>Vencido</v>
      </c>
      <c r="AI776" t="str">
        <f>_xlfn.XLOOKUP(SLEP[[#This Row],[Source.Name]],Tabla3[Nombre archivo],Tabla3[BASESLEP],"N/A",0,1)</f>
        <v>Colchagua</v>
      </c>
      <c r="AJ776" t="s">
        <v>3928</v>
      </c>
    </row>
    <row r="777" spans="1:36" x14ac:dyDescent="0.3">
      <c r="A777" t="s">
        <v>3479</v>
      </c>
      <c r="B777" t="s">
        <v>3624</v>
      </c>
      <c r="C777" t="s">
        <v>3625</v>
      </c>
      <c r="D777" t="s">
        <v>3626</v>
      </c>
      <c r="E777" t="s">
        <v>3627</v>
      </c>
      <c r="F777" t="s">
        <v>3628</v>
      </c>
      <c r="G777" t="s">
        <v>74</v>
      </c>
      <c r="H777" t="s">
        <v>178</v>
      </c>
      <c r="I777" t="s">
        <v>230</v>
      </c>
      <c r="J777" t="s">
        <v>3485</v>
      </c>
      <c r="K777" t="s">
        <v>48</v>
      </c>
      <c r="L777" s="3">
        <v>77880431</v>
      </c>
      <c r="M777" s="4">
        <v>77880431</v>
      </c>
      <c r="N777" s="4">
        <v>0</v>
      </c>
      <c r="O777" t="s">
        <v>1055</v>
      </c>
      <c r="P777" t="s">
        <v>1055</v>
      </c>
      <c r="Q777" t="s">
        <v>51</v>
      </c>
      <c r="R777">
        <v>0</v>
      </c>
      <c r="S777">
        <v>0</v>
      </c>
      <c r="T777">
        <v>1</v>
      </c>
      <c r="U777">
        <v>0</v>
      </c>
      <c r="V777">
        <v>0</v>
      </c>
      <c r="W777">
        <v>0</v>
      </c>
      <c r="X777">
        <v>90</v>
      </c>
      <c r="Y777">
        <v>-62</v>
      </c>
      <c r="Z777" t="s">
        <v>52</v>
      </c>
      <c r="AA777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77880431</v>
      </c>
      <c r="AB777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77880431</v>
      </c>
      <c r="AC777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0</v>
      </c>
      <c r="AD777" s="5">
        <f>VALUE(FIXED((SLEP[[#This Row],[EjecutadoCLP]]/SLEP[[#This Row],[MontoCLP]]),4,TRUE))</f>
        <v>1</v>
      </c>
      <c r="AE777" s="1">
        <f>IF(SLEP[[#This Row],[Termino]]=0,DATE(1992,10,11),SLEP[[#This Row],[Termino]]-SLEP[[#This Row],[Días de vigencia]])</f>
        <v>33798</v>
      </c>
      <c r="AF777" s="1">
        <f>IF(SLEP[[#This Row],[Días restantes]]&lt;1,DATE(1992,10,11),DATE(2025,8,8)+SLEP[[#This Row],[Días restantes]])</f>
        <v>33888</v>
      </c>
      <c r="AG777">
        <f ca="1">IF(SLEP[[#This Row],[Termino]]=0,0,SLEP[[#This Row],[Termino]]-TODAY())</f>
        <v>-12071</v>
      </c>
      <c r="AH777" s="7" t="str">
        <f ca="1">IF(SLEP[[#This Row],[Dias]]&gt;0,"Vigente","Vencido")</f>
        <v>Vencido</v>
      </c>
      <c r="AI777" t="str">
        <f>_xlfn.XLOOKUP(SLEP[[#This Row],[Source.Name]],Tabla3[Nombre archivo],Tabla3[BASESLEP],"N/A",0,1)</f>
        <v>Colchagua</v>
      </c>
      <c r="AJ777" t="s">
        <v>3934</v>
      </c>
    </row>
    <row r="778" spans="1:36" x14ac:dyDescent="0.3">
      <c r="A778" t="s">
        <v>3479</v>
      </c>
      <c r="B778" t="s">
        <v>3630</v>
      </c>
      <c r="C778" t="s">
        <v>3631</v>
      </c>
      <c r="D778" t="s">
        <v>3632</v>
      </c>
      <c r="E778" t="s">
        <v>3633</v>
      </c>
      <c r="F778" t="s">
        <v>3634</v>
      </c>
      <c r="G778" t="s">
        <v>74</v>
      </c>
      <c r="H778" t="s">
        <v>178</v>
      </c>
      <c r="I778" t="s">
        <v>484</v>
      </c>
      <c r="J778" t="s">
        <v>3485</v>
      </c>
      <c r="K778" t="s">
        <v>48</v>
      </c>
      <c r="L778" s="3">
        <v>223785450</v>
      </c>
      <c r="M778" s="4">
        <v>223785450</v>
      </c>
      <c r="N778" s="4">
        <v>0</v>
      </c>
      <c r="O778" t="s">
        <v>1192</v>
      </c>
      <c r="P778" t="s">
        <v>1050</v>
      </c>
      <c r="Q778" t="s">
        <v>51</v>
      </c>
      <c r="R778">
        <v>0</v>
      </c>
      <c r="S778">
        <v>0</v>
      </c>
      <c r="T778">
        <v>1</v>
      </c>
      <c r="U778">
        <v>0</v>
      </c>
      <c r="V778">
        <v>0</v>
      </c>
      <c r="W778">
        <v>0</v>
      </c>
      <c r="X778">
        <v>30</v>
      </c>
      <c r="Y778">
        <v>-10</v>
      </c>
      <c r="Z778" t="s">
        <v>52</v>
      </c>
      <c r="AA778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223785450</v>
      </c>
      <c r="AB778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223785450</v>
      </c>
      <c r="AC778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0</v>
      </c>
      <c r="AD778" s="5">
        <f>VALUE(FIXED((SLEP[[#This Row],[EjecutadoCLP]]/SLEP[[#This Row],[MontoCLP]]),4,TRUE))</f>
        <v>1</v>
      </c>
      <c r="AE778" s="1">
        <f>IF(SLEP[[#This Row],[Termino]]=0,DATE(1992,10,11),SLEP[[#This Row],[Termino]]-SLEP[[#This Row],[Días de vigencia]])</f>
        <v>33858</v>
      </c>
      <c r="AF778" s="1">
        <f>IF(SLEP[[#This Row],[Días restantes]]&lt;1,DATE(1992,10,11),DATE(2025,8,8)+SLEP[[#This Row],[Días restantes]])</f>
        <v>33888</v>
      </c>
      <c r="AG778">
        <f ca="1">IF(SLEP[[#This Row],[Termino]]=0,0,SLEP[[#This Row],[Termino]]-TODAY())</f>
        <v>-12071</v>
      </c>
      <c r="AH778" s="7" t="str">
        <f ca="1">IF(SLEP[[#This Row],[Dias]]&gt;0,"Vigente","Vencido")</f>
        <v>Vencido</v>
      </c>
      <c r="AI778" t="str">
        <f>_xlfn.XLOOKUP(SLEP[[#This Row],[Source.Name]],Tabla3[Nombre archivo],Tabla3[BASESLEP],"N/A",0,1)</f>
        <v>Colchagua</v>
      </c>
      <c r="AJ778" t="s">
        <v>3943</v>
      </c>
    </row>
    <row r="779" spans="1:36" x14ac:dyDescent="0.3">
      <c r="A779" t="s">
        <v>3479</v>
      </c>
      <c r="B779" t="s">
        <v>3636</v>
      </c>
      <c r="C779" t="s">
        <v>3631</v>
      </c>
      <c r="D779" t="s">
        <v>3632</v>
      </c>
      <c r="E779" t="s">
        <v>3633</v>
      </c>
      <c r="F779" t="s">
        <v>3634</v>
      </c>
      <c r="G779" t="s">
        <v>74</v>
      </c>
      <c r="H779" t="s">
        <v>178</v>
      </c>
      <c r="I779" t="s">
        <v>484</v>
      </c>
      <c r="J779" t="s">
        <v>3485</v>
      </c>
      <c r="K779" t="s">
        <v>48</v>
      </c>
      <c r="L779" s="3">
        <v>29238300</v>
      </c>
      <c r="M779" s="4">
        <v>223785450</v>
      </c>
      <c r="N779" s="4">
        <v>-194547150</v>
      </c>
      <c r="O779" t="s">
        <v>1192</v>
      </c>
      <c r="P779" t="s">
        <v>1050</v>
      </c>
      <c r="Q779" t="s">
        <v>51</v>
      </c>
      <c r="R779">
        <v>0</v>
      </c>
      <c r="S779">
        <v>0</v>
      </c>
      <c r="T779">
        <v>2</v>
      </c>
      <c r="U779">
        <v>0</v>
      </c>
      <c r="V779">
        <v>0</v>
      </c>
      <c r="W779">
        <v>0</v>
      </c>
      <c r="X779">
        <v>30</v>
      </c>
      <c r="Y779">
        <v>-10</v>
      </c>
      <c r="Z779" t="s">
        <v>52</v>
      </c>
      <c r="AA779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29238300</v>
      </c>
      <c r="AB779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223785450</v>
      </c>
      <c r="AC779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-194547150</v>
      </c>
      <c r="AD779" s="5">
        <f>VALUE(FIXED((SLEP[[#This Row],[EjecutadoCLP]]/SLEP[[#This Row],[MontoCLP]]),4,TRUE))</f>
        <v>7.6538000000000004</v>
      </c>
      <c r="AE779" s="1">
        <f>IF(SLEP[[#This Row],[Termino]]=0,DATE(1992,10,11),SLEP[[#This Row],[Termino]]-SLEP[[#This Row],[Días de vigencia]])</f>
        <v>33858</v>
      </c>
      <c r="AF779" s="1">
        <f>IF(SLEP[[#This Row],[Días restantes]]&lt;1,DATE(1992,10,11),DATE(2025,8,8)+SLEP[[#This Row],[Días restantes]])</f>
        <v>33888</v>
      </c>
      <c r="AG779">
        <f ca="1">IF(SLEP[[#This Row],[Termino]]=0,0,SLEP[[#This Row],[Termino]]-TODAY())</f>
        <v>-12071</v>
      </c>
      <c r="AH779" s="7" t="str">
        <f ca="1">IF(SLEP[[#This Row],[Dias]]&gt;0,"Vigente","Vencido")</f>
        <v>Vencido</v>
      </c>
      <c r="AI779" t="str">
        <f>_xlfn.XLOOKUP(SLEP[[#This Row],[Source.Name]],Tabla3[Nombre archivo],Tabla3[BASESLEP],"N/A",0,1)</f>
        <v>Colchagua</v>
      </c>
      <c r="AJ779" t="s">
        <v>3950</v>
      </c>
    </row>
    <row r="780" spans="1:36" x14ac:dyDescent="0.3">
      <c r="A780" t="s">
        <v>3479</v>
      </c>
      <c r="B780" t="s">
        <v>3638</v>
      </c>
      <c r="C780" t="s">
        <v>3639</v>
      </c>
      <c r="D780" t="s">
        <v>3640</v>
      </c>
      <c r="E780" t="s">
        <v>3641</v>
      </c>
      <c r="F780" t="s">
        <v>3642</v>
      </c>
      <c r="G780" t="s">
        <v>44</v>
      </c>
      <c r="H780" t="s">
        <v>45</v>
      </c>
      <c r="I780" t="s">
        <v>46</v>
      </c>
      <c r="J780" t="s">
        <v>3485</v>
      </c>
      <c r="K780" t="s">
        <v>48</v>
      </c>
      <c r="L780" s="3">
        <v>41452863</v>
      </c>
      <c r="M780" s="4">
        <v>41452863</v>
      </c>
      <c r="N780" s="4">
        <v>0</v>
      </c>
      <c r="O780" t="s">
        <v>1203</v>
      </c>
      <c r="P780" t="s">
        <v>1113</v>
      </c>
      <c r="Q780" t="s">
        <v>51</v>
      </c>
      <c r="R780">
        <v>1</v>
      </c>
      <c r="S780">
        <v>0</v>
      </c>
      <c r="T780">
        <v>1</v>
      </c>
      <c r="U780">
        <v>0</v>
      </c>
      <c r="V780">
        <v>0</v>
      </c>
      <c r="W780">
        <v>0</v>
      </c>
      <c r="X780">
        <v>25</v>
      </c>
      <c r="Y780">
        <v>-149</v>
      </c>
      <c r="Z780" t="s">
        <v>52</v>
      </c>
      <c r="AA780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41452863</v>
      </c>
      <c r="AB780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41452863</v>
      </c>
      <c r="AC780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0</v>
      </c>
      <c r="AD780" s="5">
        <f>VALUE(FIXED((SLEP[[#This Row],[EjecutadoCLP]]/SLEP[[#This Row],[MontoCLP]]),4,TRUE))</f>
        <v>1</v>
      </c>
      <c r="AE780" s="1">
        <f>IF(SLEP[[#This Row],[Termino]]=0,DATE(1992,10,11),SLEP[[#This Row],[Termino]]-SLEP[[#This Row],[Días de vigencia]])</f>
        <v>33863</v>
      </c>
      <c r="AF780" s="1">
        <f>IF(SLEP[[#This Row],[Días restantes]]&lt;1,DATE(1992,10,11),DATE(2025,8,8)+SLEP[[#This Row],[Días restantes]])</f>
        <v>33888</v>
      </c>
      <c r="AG780">
        <f ca="1">IF(SLEP[[#This Row],[Termino]]=0,0,SLEP[[#This Row],[Termino]]-TODAY())</f>
        <v>-12071</v>
      </c>
      <c r="AH780" s="7" t="str">
        <f ca="1">IF(SLEP[[#This Row],[Dias]]&gt;0,"Vigente","Vencido")</f>
        <v>Vencido</v>
      </c>
      <c r="AI780" t="str">
        <f>_xlfn.XLOOKUP(SLEP[[#This Row],[Source.Name]],Tabla3[Nombre archivo],Tabla3[BASESLEP],"N/A",0,1)</f>
        <v>Colchagua</v>
      </c>
      <c r="AJ780" t="s">
        <v>3956</v>
      </c>
    </row>
    <row r="781" spans="1:36" x14ac:dyDescent="0.3">
      <c r="A781" t="s">
        <v>3479</v>
      </c>
      <c r="B781" t="s">
        <v>3644</v>
      </c>
      <c r="C781" t="s">
        <v>3645</v>
      </c>
      <c r="D781" t="s">
        <v>3646</v>
      </c>
      <c r="E781" t="s">
        <v>3641</v>
      </c>
      <c r="F781" t="s">
        <v>3642</v>
      </c>
      <c r="G781" t="s">
        <v>44</v>
      </c>
      <c r="H781" t="s">
        <v>45</v>
      </c>
      <c r="I781" t="s">
        <v>46</v>
      </c>
      <c r="J781" t="s">
        <v>3485</v>
      </c>
      <c r="K781" t="s">
        <v>48</v>
      </c>
      <c r="L781" s="3">
        <v>50555972</v>
      </c>
      <c r="M781" s="4">
        <v>50555972</v>
      </c>
      <c r="N781" s="4">
        <v>0</v>
      </c>
      <c r="O781" t="s">
        <v>1203</v>
      </c>
      <c r="P781" t="s">
        <v>1113</v>
      </c>
      <c r="Q781" t="s">
        <v>51</v>
      </c>
      <c r="R781">
        <v>0</v>
      </c>
      <c r="S781">
        <v>0</v>
      </c>
      <c r="T781">
        <v>1</v>
      </c>
      <c r="U781">
        <v>0</v>
      </c>
      <c r="V781">
        <v>0</v>
      </c>
      <c r="W781">
        <v>0</v>
      </c>
      <c r="X781">
        <v>25</v>
      </c>
      <c r="Y781">
        <v>-149</v>
      </c>
      <c r="Z781" t="s">
        <v>52</v>
      </c>
      <c r="AA781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50555972</v>
      </c>
      <c r="AB781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50555972</v>
      </c>
      <c r="AC781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0</v>
      </c>
      <c r="AD781" s="5">
        <f>VALUE(FIXED((SLEP[[#This Row],[EjecutadoCLP]]/SLEP[[#This Row],[MontoCLP]]),4,TRUE))</f>
        <v>1</v>
      </c>
      <c r="AE781" s="1">
        <f>IF(SLEP[[#This Row],[Termino]]=0,DATE(1992,10,11),SLEP[[#This Row],[Termino]]-SLEP[[#This Row],[Días de vigencia]])</f>
        <v>33863</v>
      </c>
      <c r="AF781" s="1">
        <f>IF(SLEP[[#This Row],[Días restantes]]&lt;1,DATE(1992,10,11),DATE(2025,8,8)+SLEP[[#This Row],[Días restantes]])</f>
        <v>33888</v>
      </c>
      <c r="AG781">
        <f ca="1">IF(SLEP[[#This Row],[Termino]]=0,0,SLEP[[#This Row],[Termino]]-TODAY())</f>
        <v>-12071</v>
      </c>
      <c r="AH781" s="7" t="str">
        <f ca="1">IF(SLEP[[#This Row],[Dias]]&gt;0,"Vigente","Vencido")</f>
        <v>Vencido</v>
      </c>
      <c r="AI781" t="str">
        <f>_xlfn.XLOOKUP(SLEP[[#This Row],[Source.Name]],Tabla3[Nombre archivo],Tabla3[BASESLEP],"N/A",0,1)</f>
        <v>Colchagua</v>
      </c>
      <c r="AJ781" t="s">
        <v>3965</v>
      </c>
    </row>
    <row r="782" spans="1:36" x14ac:dyDescent="0.3">
      <c r="A782" t="s">
        <v>3479</v>
      </c>
      <c r="B782" t="s">
        <v>3648</v>
      </c>
      <c r="C782" t="s">
        <v>3649</v>
      </c>
      <c r="D782" t="s">
        <v>3650</v>
      </c>
      <c r="E782" t="s">
        <v>3651</v>
      </c>
      <c r="F782" t="s">
        <v>3652</v>
      </c>
      <c r="G782" t="s">
        <v>74</v>
      </c>
      <c r="H782" t="s">
        <v>178</v>
      </c>
      <c r="I782" t="s">
        <v>560</v>
      </c>
      <c r="J782" t="s">
        <v>3485</v>
      </c>
      <c r="K782" t="s">
        <v>48</v>
      </c>
      <c r="L782" s="3">
        <v>56503415</v>
      </c>
      <c r="M782" s="4">
        <v>56503415</v>
      </c>
      <c r="N782" s="4">
        <v>0</v>
      </c>
      <c r="O782" t="s">
        <v>1223</v>
      </c>
      <c r="P782" t="s">
        <v>1113</v>
      </c>
      <c r="Q782" t="s">
        <v>51</v>
      </c>
      <c r="R782">
        <v>0</v>
      </c>
      <c r="S782">
        <v>0</v>
      </c>
      <c r="T782">
        <v>1</v>
      </c>
      <c r="U782">
        <v>0</v>
      </c>
      <c r="V782">
        <v>0</v>
      </c>
      <c r="W782">
        <v>0</v>
      </c>
      <c r="X782">
        <v>30</v>
      </c>
      <c r="Y782">
        <v>-15</v>
      </c>
      <c r="Z782" t="s">
        <v>52</v>
      </c>
      <c r="AA782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56503415</v>
      </c>
      <c r="AB782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56503415</v>
      </c>
      <c r="AC782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0</v>
      </c>
      <c r="AD782" s="5">
        <f>VALUE(FIXED((SLEP[[#This Row],[EjecutadoCLP]]/SLEP[[#This Row],[MontoCLP]]),4,TRUE))</f>
        <v>1</v>
      </c>
      <c r="AE782" s="1">
        <f>IF(SLEP[[#This Row],[Termino]]=0,DATE(1992,10,11),SLEP[[#This Row],[Termino]]-SLEP[[#This Row],[Días de vigencia]])</f>
        <v>33858</v>
      </c>
      <c r="AF782" s="1">
        <f>IF(SLEP[[#This Row],[Días restantes]]&lt;1,DATE(1992,10,11),DATE(2025,8,8)+SLEP[[#This Row],[Días restantes]])</f>
        <v>33888</v>
      </c>
      <c r="AG782">
        <f ca="1">IF(SLEP[[#This Row],[Termino]]=0,0,SLEP[[#This Row],[Termino]]-TODAY())</f>
        <v>-12071</v>
      </c>
      <c r="AH782" s="7" t="str">
        <f ca="1">IF(SLEP[[#This Row],[Dias]]&gt;0,"Vigente","Vencido")</f>
        <v>Vencido</v>
      </c>
      <c r="AI782" t="str">
        <f>_xlfn.XLOOKUP(SLEP[[#This Row],[Source.Name]],Tabla3[Nombre archivo],Tabla3[BASESLEP],"N/A",0,1)</f>
        <v>Colchagua</v>
      </c>
      <c r="AJ782" t="s">
        <v>3970</v>
      </c>
    </row>
    <row r="783" spans="1:36" x14ac:dyDescent="0.3">
      <c r="A783" t="s">
        <v>3479</v>
      </c>
      <c r="B783" t="s">
        <v>3654</v>
      </c>
      <c r="C783" t="s">
        <v>3655</v>
      </c>
      <c r="D783" t="s">
        <v>3656</v>
      </c>
      <c r="E783" t="s">
        <v>3497</v>
      </c>
      <c r="F783" t="s">
        <v>3498</v>
      </c>
      <c r="G783" t="s">
        <v>44</v>
      </c>
      <c r="H783" t="s">
        <v>45</v>
      </c>
      <c r="I783" t="s">
        <v>46</v>
      </c>
      <c r="J783" t="s">
        <v>3485</v>
      </c>
      <c r="K783" t="s">
        <v>48</v>
      </c>
      <c r="L783" s="3">
        <v>419981970</v>
      </c>
      <c r="M783" s="4">
        <v>492115337</v>
      </c>
      <c r="N783" s="4">
        <v>-72133367</v>
      </c>
      <c r="O783" t="s">
        <v>1228</v>
      </c>
      <c r="P783" t="s">
        <v>999</v>
      </c>
      <c r="Q783" t="s">
        <v>51</v>
      </c>
      <c r="R783">
        <v>8</v>
      </c>
      <c r="S783">
        <v>0</v>
      </c>
      <c r="T783">
        <v>1</v>
      </c>
      <c r="U783">
        <v>0</v>
      </c>
      <c r="V783">
        <v>0</v>
      </c>
      <c r="W783">
        <v>0</v>
      </c>
      <c r="X783">
        <v>110</v>
      </c>
      <c r="Y783">
        <v>-105</v>
      </c>
      <c r="Z783" t="s">
        <v>52</v>
      </c>
      <c r="AA783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419981970</v>
      </c>
      <c r="AB783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492115337</v>
      </c>
      <c r="AC783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-72133367</v>
      </c>
      <c r="AD783" s="5">
        <f>VALUE(FIXED((SLEP[[#This Row],[EjecutadoCLP]]/SLEP[[#This Row],[MontoCLP]]),4,TRUE))</f>
        <v>1.1718</v>
      </c>
      <c r="AE783" s="1">
        <f>IF(SLEP[[#This Row],[Termino]]=0,DATE(1992,10,11),SLEP[[#This Row],[Termino]]-SLEP[[#This Row],[Días de vigencia]])</f>
        <v>33778</v>
      </c>
      <c r="AF783" s="1">
        <f>IF(SLEP[[#This Row],[Días restantes]]&lt;1,DATE(1992,10,11),DATE(2025,8,8)+SLEP[[#This Row],[Días restantes]])</f>
        <v>33888</v>
      </c>
      <c r="AG783">
        <f ca="1">IF(SLEP[[#This Row],[Termino]]=0,0,SLEP[[#This Row],[Termino]]-TODAY())</f>
        <v>-12071</v>
      </c>
      <c r="AH783" s="7" t="str">
        <f ca="1">IF(SLEP[[#This Row],[Dias]]&gt;0,"Vigente","Vencido")</f>
        <v>Vencido</v>
      </c>
      <c r="AI783" t="str">
        <f>_xlfn.XLOOKUP(SLEP[[#This Row],[Source.Name]],Tabla3[Nombre archivo],Tabla3[BASESLEP],"N/A",0,1)</f>
        <v>Colchagua</v>
      </c>
      <c r="AJ783" t="s">
        <v>3976</v>
      </c>
    </row>
    <row r="784" spans="1:36" x14ac:dyDescent="0.3">
      <c r="A784" t="s">
        <v>3479</v>
      </c>
      <c r="B784" t="s">
        <v>3658</v>
      </c>
      <c r="C784" t="s">
        <v>3659</v>
      </c>
      <c r="D784" t="s">
        <v>3660</v>
      </c>
      <c r="E784" t="s">
        <v>3497</v>
      </c>
      <c r="F784" t="s">
        <v>3498</v>
      </c>
      <c r="G784" t="s">
        <v>44</v>
      </c>
      <c r="H784" t="s">
        <v>45</v>
      </c>
      <c r="I784" t="s">
        <v>46</v>
      </c>
      <c r="J784" t="s">
        <v>3485</v>
      </c>
      <c r="K784" t="s">
        <v>48</v>
      </c>
      <c r="L784" s="3">
        <v>209868912</v>
      </c>
      <c r="M784" s="4">
        <v>209868912</v>
      </c>
      <c r="N784" s="4">
        <v>0</v>
      </c>
      <c r="O784" t="s">
        <v>1283</v>
      </c>
      <c r="P784" t="s">
        <v>989</v>
      </c>
      <c r="Q784" t="s">
        <v>51</v>
      </c>
      <c r="R784">
        <v>3</v>
      </c>
      <c r="S784">
        <v>0</v>
      </c>
      <c r="T784">
        <v>1</v>
      </c>
      <c r="U784">
        <v>0</v>
      </c>
      <c r="V784">
        <v>0</v>
      </c>
      <c r="W784">
        <v>0</v>
      </c>
      <c r="X784">
        <v>149</v>
      </c>
      <c r="Y784">
        <v>-124</v>
      </c>
      <c r="Z784" t="s">
        <v>52</v>
      </c>
      <c r="AA784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209868912</v>
      </c>
      <c r="AB784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209868912</v>
      </c>
      <c r="AC784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0</v>
      </c>
      <c r="AD784" s="5">
        <f>VALUE(FIXED((SLEP[[#This Row],[EjecutadoCLP]]/SLEP[[#This Row],[MontoCLP]]),4,TRUE))</f>
        <v>1</v>
      </c>
      <c r="AE784" s="1">
        <f>IF(SLEP[[#This Row],[Termino]]=0,DATE(1992,10,11),SLEP[[#This Row],[Termino]]-SLEP[[#This Row],[Días de vigencia]])</f>
        <v>33739</v>
      </c>
      <c r="AF784" s="1">
        <f>IF(SLEP[[#This Row],[Días restantes]]&lt;1,DATE(1992,10,11),DATE(2025,8,8)+SLEP[[#This Row],[Días restantes]])</f>
        <v>33888</v>
      </c>
      <c r="AG784">
        <f ca="1">IF(SLEP[[#This Row],[Termino]]=0,0,SLEP[[#This Row],[Termino]]-TODAY())</f>
        <v>-12071</v>
      </c>
      <c r="AH784" s="7" t="str">
        <f ca="1">IF(SLEP[[#This Row],[Dias]]&gt;0,"Vigente","Vencido")</f>
        <v>Vencido</v>
      </c>
      <c r="AI784" t="str">
        <f>_xlfn.XLOOKUP(SLEP[[#This Row],[Source.Name]],Tabla3[Nombre archivo],Tabla3[BASESLEP],"N/A",0,1)</f>
        <v>Colchagua</v>
      </c>
      <c r="AJ784" t="s">
        <v>3982</v>
      </c>
    </row>
    <row r="785" spans="1:36" x14ac:dyDescent="0.3">
      <c r="A785" t="s">
        <v>3479</v>
      </c>
      <c r="B785" t="s">
        <v>3662</v>
      </c>
      <c r="C785" t="s">
        <v>3663</v>
      </c>
      <c r="D785" t="s">
        <v>3664</v>
      </c>
      <c r="E785" t="s">
        <v>3665</v>
      </c>
      <c r="F785" t="s">
        <v>3666</v>
      </c>
      <c r="G785" t="s">
        <v>44</v>
      </c>
      <c r="H785" t="s">
        <v>45</v>
      </c>
      <c r="I785" t="s">
        <v>46</v>
      </c>
      <c r="J785" t="s">
        <v>3485</v>
      </c>
      <c r="K785" t="s">
        <v>48</v>
      </c>
      <c r="L785" s="3">
        <v>200000000</v>
      </c>
      <c r="M785" s="4">
        <v>199999252</v>
      </c>
      <c r="N785" s="4">
        <v>748</v>
      </c>
      <c r="O785" t="s">
        <v>1345</v>
      </c>
      <c r="P785" t="s">
        <v>1269</v>
      </c>
      <c r="Q785" t="s">
        <v>51</v>
      </c>
      <c r="R785">
        <v>0</v>
      </c>
      <c r="S785">
        <v>0</v>
      </c>
      <c r="T785">
        <v>1</v>
      </c>
      <c r="U785">
        <v>0</v>
      </c>
      <c r="V785">
        <v>0</v>
      </c>
      <c r="W785">
        <v>0</v>
      </c>
      <c r="X785">
        <v>213</v>
      </c>
      <c r="Y785">
        <v>0</v>
      </c>
      <c r="Z785" t="s">
        <v>52</v>
      </c>
      <c r="AA785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200000000</v>
      </c>
      <c r="AB785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199999252</v>
      </c>
      <c r="AC785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748</v>
      </c>
      <c r="AD785" s="5">
        <f>VALUE(FIXED((SLEP[[#This Row],[EjecutadoCLP]]/SLEP[[#This Row],[MontoCLP]]),4,TRUE))</f>
        <v>1</v>
      </c>
      <c r="AE785" s="1">
        <f>IF(SLEP[[#This Row],[Termino]]=0,DATE(1992,10,11),SLEP[[#This Row],[Termino]]-SLEP[[#This Row],[Días de vigencia]])</f>
        <v>33675</v>
      </c>
      <c r="AF785" s="1">
        <f>IF(SLEP[[#This Row],[Días restantes]]&lt;1,DATE(1992,10,11),DATE(2025,8,8)+SLEP[[#This Row],[Días restantes]])</f>
        <v>33888</v>
      </c>
      <c r="AG785">
        <f ca="1">IF(SLEP[[#This Row],[Termino]]=0,0,SLEP[[#This Row],[Termino]]-TODAY())</f>
        <v>-12071</v>
      </c>
      <c r="AH785" s="7" t="str">
        <f ca="1">IF(SLEP[[#This Row],[Dias]]&gt;0,"Vigente","Vencido")</f>
        <v>Vencido</v>
      </c>
      <c r="AI785" t="str">
        <f>_xlfn.XLOOKUP(SLEP[[#This Row],[Source.Name]],Tabla3[Nombre archivo],Tabla3[BASESLEP],"N/A",0,1)</f>
        <v>Colchagua</v>
      </c>
      <c r="AJ785" t="s">
        <v>3988</v>
      </c>
    </row>
    <row r="786" spans="1:36" x14ac:dyDescent="0.3">
      <c r="A786" t="s">
        <v>3479</v>
      </c>
      <c r="B786" t="s">
        <v>3668</v>
      </c>
      <c r="C786" t="s">
        <v>3669</v>
      </c>
      <c r="D786" t="s">
        <v>3670</v>
      </c>
      <c r="E786" t="s">
        <v>3641</v>
      </c>
      <c r="F786" t="s">
        <v>3642</v>
      </c>
      <c r="G786" t="s">
        <v>74</v>
      </c>
      <c r="H786" t="s">
        <v>45</v>
      </c>
      <c r="I786" t="s">
        <v>46</v>
      </c>
      <c r="J786" t="s">
        <v>3485</v>
      </c>
      <c r="K786" t="s">
        <v>48</v>
      </c>
      <c r="L786" s="3">
        <v>65526159</v>
      </c>
      <c r="M786" s="4">
        <v>77976128</v>
      </c>
      <c r="N786" s="4">
        <v>-12449969</v>
      </c>
      <c r="O786" t="s">
        <v>1622</v>
      </c>
      <c r="P786" t="s">
        <v>1178</v>
      </c>
      <c r="Q786" t="s">
        <v>51</v>
      </c>
      <c r="R786">
        <v>2</v>
      </c>
      <c r="S786">
        <v>0</v>
      </c>
      <c r="T786">
        <v>1</v>
      </c>
      <c r="U786">
        <v>0</v>
      </c>
      <c r="V786">
        <v>0</v>
      </c>
      <c r="W786">
        <v>0</v>
      </c>
      <c r="X786">
        <v>60</v>
      </c>
      <c r="Y786">
        <v>-65</v>
      </c>
      <c r="Z786" t="s">
        <v>52</v>
      </c>
      <c r="AA786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65526159</v>
      </c>
      <c r="AB786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77976128</v>
      </c>
      <c r="AC786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-12449969</v>
      </c>
      <c r="AD786" s="5">
        <f>VALUE(FIXED((SLEP[[#This Row],[EjecutadoCLP]]/SLEP[[#This Row],[MontoCLP]]),4,TRUE))</f>
        <v>1.19</v>
      </c>
      <c r="AE786" s="1">
        <f>IF(SLEP[[#This Row],[Termino]]=0,DATE(1992,10,11),SLEP[[#This Row],[Termino]]-SLEP[[#This Row],[Días de vigencia]])</f>
        <v>33828</v>
      </c>
      <c r="AF786" s="1">
        <f>IF(SLEP[[#This Row],[Días restantes]]&lt;1,DATE(1992,10,11),DATE(2025,8,8)+SLEP[[#This Row],[Días restantes]])</f>
        <v>33888</v>
      </c>
      <c r="AG786">
        <f ca="1">IF(SLEP[[#This Row],[Termino]]=0,0,SLEP[[#This Row],[Termino]]-TODAY())</f>
        <v>-12071</v>
      </c>
      <c r="AH786" s="7" t="str">
        <f ca="1">IF(SLEP[[#This Row],[Dias]]&gt;0,"Vigente","Vencido")</f>
        <v>Vencido</v>
      </c>
      <c r="AI786" t="str">
        <f>_xlfn.XLOOKUP(SLEP[[#This Row],[Source.Name]],Tabla3[Nombre archivo],Tabla3[BASESLEP],"N/A",0,1)</f>
        <v>Colchagua</v>
      </c>
      <c r="AJ786" t="s">
        <v>3994</v>
      </c>
    </row>
    <row r="787" spans="1:36" x14ac:dyDescent="0.3">
      <c r="A787" t="s">
        <v>3479</v>
      </c>
      <c r="B787" t="s">
        <v>3672</v>
      </c>
      <c r="C787" t="s">
        <v>3673</v>
      </c>
      <c r="D787" t="s">
        <v>3674</v>
      </c>
      <c r="E787" t="s">
        <v>192</v>
      </c>
      <c r="F787" t="s">
        <v>193</v>
      </c>
      <c r="G787" t="s">
        <v>44</v>
      </c>
      <c r="H787" t="s">
        <v>45</v>
      </c>
      <c r="I787" t="s">
        <v>188</v>
      </c>
      <c r="J787" t="s">
        <v>3485</v>
      </c>
      <c r="K787" t="s">
        <v>48</v>
      </c>
      <c r="L787" s="3">
        <v>405799758</v>
      </c>
      <c r="M787" s="4">
        <v>405804566</v>
      </c>
      <c r="N787" s="4">
        <v>-4808</v>
      </c>
      <c r="O787" t="s">
        <v>1345</v>
      </c>
      <c r="P787" t="s">
        <v>1170</v>
      </c>
      <c r="Q787" t="s">
        <v>51</v>
      </c>
      <c r="R787">
        <v>21</v>
      </c>
      <c r="S787">
        <v>0</v>
      </c>
      <c r="T787">
        <v>1</v>
      </c>
      <c r="U787">
        <v>0</v>
      </c>
      <c r="V787">
        <v>0</v>
      </c>
      <c r="W787">
        <v>0</v>
      </c>
      <c r="X787">
        <v>540</v>
      </c>
      <c r="Y787">
        <v>-1</v>
      </c>
      <c r="Z787" t="s">
        <v>52</v>
      </c>
      <c r="AA787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405799758</v>
      </c>
      <c r="AB787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405804566</v>
      </c>
      <c r="AC787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-4808</v>
      </c>
      <c r="AD787" s="5">
        <f>VALUE(FIXED((SLEP[[#This Row],[EjecutadoCLP]]/SLEP[[#This Row],[MontoCLP]]),4,TRUE))</f>
        <v>1</v>
      </c>
      <c r="AE787" s="1">
        <f>IF(SLEP[[#This Row],[Termino]]=0,DATE(1992,10,11),SLEP[[#This Row],[Termino]]-SLEP[[#This Row],[Días de vigencia]])</f>
        <v>33348</v>
      </c>
      <c r="AF787" s="1">
        <f>IF(SLEP[[#This Row],[Días restantes]]&lt;1,DATE(1992,10,11),DATE(2025,8,8)+SLEP[[#This Row],[Días restantes]])</f>
        <v>33888</v>
      </c>
      <c r="AG787">
        <f ca="1">IF(SLEP[[#This Row],[Termino]]=0,0,SLEP[[#This Row],[Termino]]-TODAY())</f>
        <v>-12071</v>
      </c>
      <c r="AH787" s="7" t="str">
        <f ca="1">IF(SLEP[[#This Row],[Dias]]&gt;0,"Vigente","Vencido")</f>
        <v>Vencido</v>
      </c>
      <c r="AI787" t="str">
        <f>_xlfn.XLOOKUP(SLEP[[#This Row],[Source.Name]],Tabla3[Nombre archivo],Tabla3[BASESLEP],"N/A",0,1)</f>
        <v>Colchagua</v>
      </c>
      <c r="AJ787" t="s">
        <v>4000</v>
      </c>
    </row>
    <row r="788" spans="1:36" x14ac:dyDescent="0.3">
      <c r="A788" t="s">
        <v>3479</v>
      </c>
      <c r="B788" t="s">
        <v>3676</v>
      </c>
      <c r="C788" t="s">
        <v>3677</v>
      </c>
      <c r="D788" t="s">
        <v>3678</v>
      </c>
      <c r="E788" t="s">
        <v>192</v>
      </c>
      <c r="F788" t="s">
        <v>193</v>
      </c>
      <c r="G788" t="s">
        <v>44</v>
      </c>
      <c r="H788" t="s">
        <v>45</v>
      </c>
      <c r="I788" t="s">
        <v>188</v>
      </c>
      <c r="J788" t="s">
        <v>3485</v>
      </c>
      <c r="K788" t="s">
        <v>48</v>
      </c>
      <c r="L788" s="3">
        <v>303025866</v>
      </c>
      <c r="M788" s="4">
        <v>300716383</v>
      </c>
      <c r="N788" s="4">
        <v>2309483</v>
      </c>
      <c r="O788" t="s">
        <v>1345</v>
      </c>
      <c r="P788" t="s">
        <v>255</v>
      </c>
      <c r="Q788" t="s">
        <v>51</v>
      </c>
      <c r="R788">
        <v>16</v>
      </c>
      <c r="S788">
        <v>0</v>
      </c>
      <c r="T788">
        <v>1</v>
      </c>
      <c r="U788">
        <v>0</v>
      </c>
      <c r="V788">
        <v>0</v>
      </c>
      <c r="W788">
        <v>0</v>
      </c>
      <c r="X788">
        <v>1095</v>
      </c>
      <c r="Y788">
        <v>-1</v>
      </c>
      <c r="Z788" t="s">
        <v>52</v>
      </c>
      <c r="AA788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303025866</v>
      </c>
      <c r="AB788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300716383</v>
      </c>
      <c r="AC788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2309483</v>
      </c>
      <c r="AD788" s="5">
        <f>VALUE(FIXED((SLEP[[#This Row],[EjecutadoCLP]]/SLEP[[#This Row],[MontoCLP]]),4,TRUE))</f>
        <v>0.99239999999999995</v>
      </c>
      <c r="AE788" s="1">
        <f>IF(SLEP[[#This Row],[Termino]]=0,DATE(1992,10,11),SLEP[[#This Row],[Termino]]-SLEP[[#This Row],[Días de vigencia]])</f>
        <v>32793</v>
      </c>
      <c r="AF788" s="1">
        <f>IF(SLEP[[#This Row],[Días restantes]]&lt;1,DATE(1992,10,11),DATE(2025,8,8)+SLEP[[#This Row],[Días restantes]])</f>
        <v>33888</v>
      </c>
      <c r="AG788">
        <f ca="1">IF(SLEP[[#This Row],[Termino]]=0,0,SLEP[[#This Row],[Termino]]-TODAY())</f>
        <v>-12071</v>
      </c>
      <c r="AH788" s="7" t="str">
        <f ca="1">IF(SLEP[[#This Row],[Dias]]&gt;0,"Vigente","Vencido")</f>
        <v>Vencido</v>
      </c>
      <c r="AI788" t="str">
        <f>_xlfn.XLOOKUP(SLEP[[#This Row],[Source.Name]],Tabla3[Nombre archivo],Tabla3[BASESLEP],"N/A",0,1)</f>
        <v>Colchagua</v>
      </c>
      <c r="AJ788" t="s">
        <v>4006</v>
      </c>
    </row>
    <row r="789" spans="1:36" x14ac:dyDescent="0.3">
      <c r="A789" t="s">
        <v>3479</v>
      </c>
      <c r="B789" t="s">
        <v>3680</v>
      </c>
      <c r="C789" t="s">
        <v>3681</v>
      </c>
      <c r="D789" t="s">
        <v>3682</v>
      </c>
      <c r="E789" t="s">
        <v>1653</v>
      </c>
      <c r="F789" t="s">
        <v>1654</v>
      </c>
      <c r="G789" t="s">
        <v>44</v>
      </c>
      <c r="H789" t="s">
        <v>45</v>
      </c>
      <c r="I789" t="s">
        <v>60</v>
      </c>
      <c r="J789" t="s">
        <v>3485</v>
      </c>
      <c r="K789" t="s">
        <v>48</v>
      </c>
      <c r="L789" s="3">
        <v>77968800</v>
      </c>
      <c r="M789" s="4">
        <v>64974000</v>
      </c>
      <c r="N789" s="4">
        <v>12994800</v>
      </c>
      <c r="O789" t="s">
        <v>1345</v>
      </c>
      <c r="P789" t="s">
        <v>950</v>
      </c>
      <c r="Q789" t="s">
        <v>51</v>
      </c>
      <c r="R789">
        <v>17</v>
      </c>
      <c r="S789">
        <v>0</v>
      </c>
      <c r="T789">
        <v>1</v>
      </c>
      <c r="U789">
        <v>0</v>
      </c>
      <c r="V789">
        <v>0</v>
      </c>
      <c r="W789">
        <v>0</v>
      </c>
      <c r="X789">
        <v>730</v>
      </c>
      <c r="Y789">
        <v>-1</v>
      </c>
      <c r="Z789" t="s">
        <v>52</v>
      </c>
      <c r="AA789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77968800</v>
      </c>
      <c r="AB789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64974000</v>
      </c>
      <c r="AC789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12994800</v>
      </c>
      <c r="AD789" s="5">
        <f>VALUE(FIXED((SLEP[[#This Row],[EjecutadoCLP]]/SLEP[[#This Row],[MontoCLP]]),4,TRUE))</f>
        <v>0.83330000000000004</v>
      </c>
      <c r="AE789" s="1">
        <f>IF(SLEP[[#This Row],[Termino]]=0,DATE(1992,10,11),SLEP[[#This Row],[Termino]]-SLEP[[#This Row],[Días de vigencia]])</f>
        <v>33158</v>
      </c>
      <c r="AF789" s="1">
        <f>IF(SLEP[[#This Row],[Días restantes]]&lt;1,DATE(1992,10,11),DATE(2025,8,8)+SLEP[[#This Row],[Días restantes]])</f>
        <v>33888</v>
      </c>
      <c r="AG789">
        <f ca="1">IF(SLEP[[#This Row],[Termino]]=0,0,SLEP[[#This Row],[Termino]]-TODAY())</f>
        <v>-12071</v>
      </c>
      <c r="AH789" s="7" t="str">
        <f ca="1">IF(SLEP[[#This Row],[Dias]]&gt;0,"Vigente","Vencido")</f>
        <v>Vencido</v>
      </c>
      <c r="AI789" t="str">
        <f>_xlfn.XLOOKUP(SLEP[[#This Row],[Source.Name]],Tabla3[Nombre archivo],Tabla3[BASESLEP],"N/A",0,1)</f>
        <v>Colchagua</v>
      </c>
      <c r="AJ789" t="s">
        <v>4014</v>
      </c>
    </row>
    <row r="790" spans="1:36" x14ac:dyDescent="0.3">
      <c r="A790" t="s">
        <v>3684</v>
      </c>
      <c r="B790" t="s">
        <v>8417</v>
      </c>
      <c r="C790" t="s">
        <v>8418</v>
      </c>
      <c r="D790" t="s">
        <v>8419</v>
      </c>
      <c r="E790" t="s">
        <v>531</v>
      </c>
      <c r="F790" t="s">
        <v>532</v>
      </c>
      <c r="G790" t="s">
        <v>44</v>
      </c>
      <c r="H790" t="s">
        <v>178</v>
      </c>
      <c r="I790" t="s">
        <v>207</v>
      </c>
      <c r="J790" t="s">
        <v>3690</v>
      </c>
      <c r="K790" t="s">
        <v>48</v>
      </c>
      <c r="L790" s="3">
        <v>69999990</v>
      </c>
      <c r="M790" s="4">
        <v>3688046</v>
      </c>
      <c r="N790" s="4">
        <v>66311944</v>
      </c>
      <c r="O790" t="s">
        <v>223</v>
      </c>
      <c r="P790" t="s">
        <v>440</v>
      </c>
      <c r="Q790" t="s">
        <v>64</v>
      </c>
      <c r="R790">
        <v>0</v>
      </c>
      <c r="S790">
        <v>0</v>
      </c>
      <c r="T790">
        <v>0</v>
      </c>
      <c r="U790">
        <v>0</v>
      </c>
      <c r="V790">
        <v>0</v>
      </c>
      <c r="W790">
        <v>0</v>
      </c>
      <c r="X790">
        <v>365</v>
      </c>
      <c r="Y790">
        <v>309</v>
      </c>
      <c r="Z790" t="s">
        <v>65</v>
      </c>
      <c r="AA790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69999990</v>
      </c>
      <c r="AB790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3688046</v>
      </c>
      <c r="AC790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66311944</v>
      </c>
      <c r="AD790" s="5">
        <f>VALUE(FIXED((SLEP[[#This Row],[EjecutadoCLP]]/SLEP[[#This Row],[MontoCLP]]),4,TRUE))</f>
        <v>5.2699999999999997E-2</v>
      </c>
      <c r="AE790" s="1">
        <f>IF(SLEP[[#This Row],[Termino]]=0,DATE(1992,10,11),SLEP[[#This Row],[Termino]]-SLEP[[#This Row],[Días de vigencia]])</f>
        <v>45821</v>
      </c>
      <c r="AF790" s="1">
        <f>IF(SLEP[[#This Row],[Días restantes]]&lt;1,DATE(1992,10,11),DATE(2025,8,8)+SLEP[[#This Row],[Días restantes]])</f>
        <v>46186</v>
      </c>
      <c r="AG790">
        <f ca="1">IF(SLEP[[#This Row],[Termino]]=0,0,SLEP[[#This Row],[Termino]]-TODAY())</f>
        <v>227</v>
      </c>
      <c r="AH790" s="7" t="str">
        <f ca="1">IF(SLEP[[#This Row],[Dias]]&gt;0,"Vigente","Vencido")</f>
        <v>Vigente</v>
      </c>
      <c r="AI790" t="str">
        <f>_xlfn.XLOOKUP(SLEP[[#This Row],[Source.Name]],Tabla3[Nombre archivo],Tabla3[BASESLEP],"N/A",0,1)</f>
        <v>Costa Araucanía</v>
      </c>
      <c r="AJ790" t="s">
        <v>4020</v>
      </c>
    </row>
    <row r="791" spans="1:36" x14ac:dyDescent="0.3">
      <c r="A791" t="s">
        <v>3684</v>
      </c>
      <c r="B791" t="s">
        <v>8420</v>
      </c>
      <c r="C791" t="s">
        <v>8421</v>
      </c>
      <c r="D791" t="s">
        <v>8419</v>
      </c>
      <c r="E791" t="s">
        <v>8422</v>
      </c>
      <c r="F791" t="s">
        <v>8423</v>
      </c>
      <c r="G791" t="s">
        <v>44</v>
      </c>
      <c r="H791" t="s">
        <v>178</v>
      </c>
      <c r="I791" t="s">
        <v>207</v>
      </c>
      <c r="J791" t="s">
        <v>3690</v>
      </c>
      <c r="K791" t="s">
        <v>48</v>
      </c>
      <c r="L791" s="3">
        <v>96999990</v>
      </c>
      <c r="M791" s="4">
        <v>562020</v>
      </c>
      <c r="N791" s="4">
        <v>96437970</v>
      </c>
      <c r="O791" t="s">
        <v>62</v>
      </c>
      <c r="P791" t="s">
        <v>1927</v>
      </c>
      <c r="Q791" t="s">
        <v>64</v>
      </c>
      <c r="R791">
        <v>0</v>
      </c>
      <c r="S791">
        <v>0</v>
      </c>
      <c r="T791">
        <v>0</v>
      </c>
      <c r="U791">
        <v>0</v>
      </c>
      <c r="V791">
        <v>0</v>
      </c>
      <c r="W791">
        <v>0</v>
      </c>
      <c r="X791">
        <v>365</v>
      </c>
      <c r="Y791">
        <v>304</v>
      </c>
      <c r="Z791" t="s">
        <v>65</v>
      </c>
      <c r="AA791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96999990</v>
      </c>
      <c r="AB791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562020</v>
      </c>
      <c r="AC791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96437970</v>
      </c>
      <c r="AD791" s="5">
        <f>VALUE(FIXED((SLEP[[#This Row],[EjecutadoCLP]]/SLEP[[#This Row],[MontoCLP]]),4,TRUE))</f>
        <v>5.7999999999999996E-3</v>
      </c>
      <c r="AE791" s="1">
        <f>IF(SLEP[[#This Row],[Termino]]=0,DATE(1992,10,11),SLEP[[#This Row],[Termino]]-SLEP[[#This Row],[Días de vigencia]])</f>
        <v>45816</v>
      </c>
      <c r="AF791" s="1">
        <f>IF(SLEP[[#This Row],[Días restantes]]&lt;1,DATE(1992,10,11),DATE(2025,8,8)+SLEP[[#This Row],[Días restantes]])</f>
        <v>46181</v>
      </c>
      <c r="AG791">
        <f ca="1">IF(SLEP[[#This Row],[Termino]]=0,0,SLEP[[#This Row],[Termino]]-TODAY())</f>
        <v>222</v>
      </c>
      <c r="AH791" s="7" t="str">
        <f ca="1">IF(SLEP[[#This Row],[Dias]]&gt;0,"Vigente","Vencido")</f>
        <v>Vigente</v>
      </c>
      <c r="AI791" t="str">
        <f>_xlfn.XLOOKUP(SLEP[[#This Row],[Source.Name]],Tabla3[Nombre archivo],Tabla3[BASESLEP],"N/A",0,1)</f>
        <v>Costa Araucanía</v>
      </c>
      <c r="AJ791" t="s">
        <v>4026</v>
      </c>
    </row>
    <row r="792" spans="1:36" x14ac:dyDescent="0.3">
      <c r="A792" t="s">
        <v>3684</v>
      </c>
      <c r="B792" t="s">
        <v>8424</v>
      </c>
      <c r="C792" t="s">
        <v>8425</v>
      </c>
      <c r="D792" t="s">
        <v>8426</v>
      </c>
      <c r="E792" t="s">
        <v>8427</v>
      </c>
      <c r="F792" t="s">
        <v>8428</v>
      </c>
      <c r="G792" t="s">
        <v>44</v>
      </c>
      <c r="H792" t="s">
        <v>178</v>
      </c>
      <c r="I792" t="s">
        <v>207</v>
      </c>
      <c r="J792" t="s">
        <v>3690</v>
      </c>
      <c r="K792" t="s">
        <v>48</v>
      </c>
      <c r="L792" s="3">
        <v>78000000</v>
      </c>
      <c r="M792" s="4">
        <v>46829737</v>
      </c>
      <c r="N792" s="4">
        <v>31170263</v>
      </c>
      <c r="O792" t="s">
        <v>231</v>
      </c>
      <c r="P792" t="s">
        <v>232</v>
      </c>
      <c r="Q792" t="s">
        <v>587</v>
      </c>
      <c r="R792">
        <v>1</v>
      </c>
      <c r="S792">
        <v>0</v>
      </c>
      <c r="T792">
        <v>0</v>
      </c>
      <c r="U792">
        <v>0</v>
      </c>
      <c r="V792">
        <v>0</v>
      </c>
      <c r="W792">
        <v>0</v>
      </c>
      <c r="X792">
        <v>365</v>
      </c>
      <c r="Y792">
        <v>266</v>
      </c>
      <c r="Z792" t="s">
        <v>65</v>
      </c>
      <c r="AA792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78000000</v>
      </c>
      <c r="AB792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46829737</v>
      </c>
      <c r="AC792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31170263</v>
      </c>
      <c r="AD792" s="5">
        <f>VALUE(FIXED((SLEP[[#This Row],[EjecutadoCLP]]/SLEP[[#This Row],[MontoCLP]]),4,TRUE))</f>
        <v>0.60040000000000004</v>
      </c>
      <c r="AE792" s="1">
        <f>IF(SLEP[[#This Row],[Termino]]=0,DATE(1992,10,11),SLEP[[#This Row],[Termino]]-SLEP[[#This Row],[Días de vigencia]])</f>
        <v>45778</v>
      </c>
      <c r="AF792" s="1">
        <f>IF(SLEP[[#This Row],[Días restantes]]&lt;1,DATE(1992,10,11),DATE(2025,8,8)+SLEP[[#This Row],[Días restantes]])</f>
        <v>46143</v>
      </c>
      <c r="AG792">
        <f ca="1">IF(SLEP[[#This Row],[Termino]]=0,0,SLEP[[#This Row],[Termino]]-TODAY())</f>
        <v>184</v>
      </c>
      <c r="AH792" s="7" t="str">
        <f ca="1">IF(SLEP[[#This Row],[Dias]]&gt;0,"Vigente","Vencido")</f>
        <v>Vigente</v>
      </c>
      <c r="AI792" t="str">
        <f>_xlfn.XLOOKUP(SLEP[[#This Row],[Source.Name]],Tabla3[Nombre archivo],Tabla3[BASESLEP],"N/A",0,1)</f>
        <v>Costa Araucanía</v>
      </c>
      <c r="AJ792" t="s">
        <v>4030</v>
      </c>
    </row>
    <row r="793" spans="1:36" x14ac:dyDescent="0.3">
      <c r="A793" t="s">
        <v>3684</v>
      </c>
      <c r="B793" t="s">
        <v>3685</v>
      </c>
      <c r="C793" t="s">
        <v>3686</v>
      </c>
      <c r="D793" t="s">
        <v>3687</v>
      </c>
      <c r="E793" t="s">
        <v>3688</v>
      </c>
      <c r="F793" t="s">
        <v>3689</v>
      </c>
      <c r="G793" t="s">
        <v>44</v>
      </c>
      <c r="H793" t="s">
        <v>178</v>
      </c>
      <c r="I793" t="s">
        <v>601</v>
      </c>
      <c r="J793" t="s">
        <v>3690</v>
      </c>
      <c r="K793" t="s">
        <v>48</v>
      </c>
      <c r="L793" s="3">
        <v>23000000</v>
      </c>
      <c r="M793" s="4">
        <v>39256811</v>
      </c>
      <c r="N793" s="4">
        <v>-16256811</v>
      </c>
      <c r="O793" t="s">
        <v>272</v>
      </c>
      <c r="P793" t="s">
        <v>169</v>
      </c>
      <c r="Q793" t="s">
        <v>64</v>
      </c>
      <c r="R793">
        <v>0</v>
      </c>
      <c r="S793">
        <v>0</v>
      </c>
      <c r="T793">
        <v>0</v>
      </c>
      <c r="U793">
        <v>0</v>
      </c>
      <c r="V793">
        <v>0</v>
      </c>
      <c r="W793">
        <v>0</v>
      </c>
      <c r="X793">
        <v>210</v>
      </c>
      <c r="Y793">
        <v>63</v>
      </c>
      <c r="Z793" t="s">
        <v>65</v>
      </c>
      <c r="AA793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23000000</v>
      </c>
      <c r="AB793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39256811</v>
      </c>
      <c r="AC793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-16256811</v>
      </c>
      <c r="AD793" s="5">
        <f>VALUE(FIXED((SLEP[[#This Row],[EjecutadoCLP]]/SLEP[[#This Row],[MontoCLP]]),4,TRUE))</f>
        <v>1.7068000000000001</v>
      </c>
      <c r="AE793" s="1">
        <f>IF(SLEP[[#This Row],[Termino]]=0,DATE(1992,10,11),SLEP[[#This Row],[Termino]]-SLEP[[#This Row],[Días de vigencia]])</f>
        <v>45730</v>
      </c>
      <c r="AF793" s="1">
        <f>IF(SLEP[[#This Row],[Días restantes]]&lt;1,DATE(1992,10,11),DATE(2025,8,8)+SLEP[[#This Row],[Días restantes]])</f>
        <v>45940</v>
      </c>
      <c r="AG793">
        <f ca="1">IF(SLEP[[#This Row],[Termino]]=0,0,SLEP[[#This Row],[Termino]]-TODAY())</f>
        <v>-19</v>
      </c>
      <c r="AH793" s="7" t="str">
        <f ca="1">IF(SLEP[[#This Row],[Dias]]&gt;0,"Vigente","Vencido")</f>
        <v>Vencido</v>
      </c>
      <c r="AI793" t="str">
        <f>_xlfn.XLOOKUP(SLEP[[#This Row],[Source.Name]],Tabla3[Nombre archivo],Tabla3[BASESLEP],"N/A",0,1)</f>
        <v>Costa Araucanía</v>
      </c>
      <c r="AJ793" t="s">
        <v>4034</v>
      </c>
    </row>
    <row r="794" spans="1:36" x14ac:dyDescent="0.3">
      <c r="A794" t="s">
        <v>3684</v>
      </c>
      <c r="B794" t="s">
        <v>3693</v>
      </c>
      <c r="C794" t="s">
        <v>3694</v>
      </c>
      <c r="D794" t="s">
        <v>3687</v>
      </c>
      <c r="E794" t="s">
        <v>3688</v>
      </c>
      <c r="F794" t="s">
        <v>3689</v>
      </c>
      <c r="G794" t="s">
        <v>44</v>
      </c>
      <c r="H794" t="s">
        <v>178</v>
      </c>
      <c r="I794" t="s">
        <v>601</v>
      </c>
      <c r="J794" t="s">
        <v>3690</v>
      </c>
      <c r="K794" t="s">
        <v>48</v>
      </c>
      <c r="L794" s="3">
        <v>26500000</v>
      </c>
      <c r="M794" s="4">
        <v>39256811</v>
      </c>
      <c r="N794" s="4">
        <v>-12756811</v>
      </c>
      <c r="O794" t="s">
        <v>272</v>
      </c>
      <c r="P794" t="s">
        <v>169</v>
      </c>
      <c r="Q794" t="s">
        <v>64</v>
      </c>
      <c r="R794">
        <v>0</v>
      </c>
      <c r="S794">
        <v>0</v>
      </c>
      <c r="T794">
        <v>0</v>
      </c>
      <c r="U794">
        <v>0</v>
      </c>
      <c r="V794">
        <v>0</v>
      </c>
      <c r="W794">
        <v>0</v>
      </c>
      <c r="X794">
        <v>210</v>
      </c>
      <c r="Y794">
        <v>63</v>
      </c>
      <c r="Z794" t="s">
        <v>65</v>
      </c>
      <c r="AA794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26500000</v>
      </c>
      <c r="AB794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39256811</v>
      </c>
      <c r="AC794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-12756811</v>
      </c>
      <c r="AD794" s="5">
        <f>VALUE(FIXED((SLEP[[#This Row],[EjecutadoCLP]]/SLEP[[#This Row],[MontoCLP]]),4,TRUE))</f>
        <v>1.4814000000000001</v>
      </c>
      <c r="AE794" s="1">
        <f>IF(SLEP[[#This Row],[Termino]]=0,DATE(1992,10,11),SLEP[[#This Row],[Termino]]-SLEP[[#This Row],[Días de vigencia]])</f>
        <v>45730</v>
      </c>
      <c r="AF794" s="1">
        <f>IF(SLEP[[#This Row],[Días restantes]]&lt;1,DATE(1992,10,11),DATE(2025,8,8)+SLEP[[#This Row],[Días restantes]])</f>
        <v>45940</v>
      </c>
      <c r="AG794">
        <f ca="1">IF(SLEP[[#This Row],[Termino]]=0,0,SLEP[[#This Row],[Termino]]-TODAY())</f>
        <v>-19</v>
      </c>
      <c r="AH794" s="7" t="str">
        <f ca="1">IF(SLEP[[#This Row],[Dias]]&gt;0,"Vigente","Vencido")</f>
        <v>Vencido</v>
      </c>
      <c r="AI794" t="str">
        <f>_xlfn.XLOOKUP(SLEP[[#This Row],[Source.Name]],Tabla3[Nombre archivo],Tabla3[BASESLEP],"N/A",0,1)</f>
        <v>Costa Araucanía</v>
      </c>
      <c r="AJ794" t="s">
        <v>4038</v>
      </c>
    </row>
    <row r="795" spans="1:36" x14ac:dyDescent="0.3">
      <c r="A795" t="s">
        <v>3684</v>
      </c>
      <c r="B795" t="s">
        <v>3696</v>
      </c>
      <c r="C795" t="s">
        <v>3697</v>
      </c>
      <c r="D795" t="s">
        <v>3687</v>
      </c>
      <c r="E795" t="s">
        <v>3698</v>
      </c>
      <c r="F795" t="s">
        <v>3699</v>
      </c>
      <c r="G795" t="s">
        <v>44</v>
      </c>
      <c r="H795" t="s">
        <v>178</v>
      </c>
      <c r="I795" t="s">
        <v>601</v>
      </c>
      <c r="J795" t="s">
        <v>3690</v>
      </c>
      <c r="K795" t="s">
        <v>48</v>
      </c>
      <c r="L795" s="3">
        <v>70000000</v>
      </c>
      <c r="M795" s="4">
        <v>92985558</v>
      </c>
      <c r="N795" s="4">
        <v>-22985558</v>
      </c>
      <c r="O795" t="s">
        <v>223</v>
      </c>
      <c r="P795" t="s">
        <v>169</v>
      </c>
      <c r="Q795" t="s">
        <v>64</v>
      </c>
      <c r="R795">
        <v>1</v>
      </c>
      <c r="S795">
        <v>0</v>
      </c>
      <c r="T795">
        <v>0</v>
      </c>
      <c r="U795">
        <v>0</v>
      </c>
      <c r="V795">
        <v>0</v>
      </c>
      <c r="W795">
        <v>0</v>
      </c>
      <c r="X795">
        <v>211</v>
      </c>
      <c r="Y795">
        <v>63</v>
      </c>
      <c r="Z795" t="s">
        <v>65</v>
      </c>
      <c r="AA795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70000000</v>
      </c>
      <c r="AB795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92985558</v>
      </c>
      <c r="AC795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-22985558</v>
      </c>
      <c r="AD795" s="5">
        <f>VALUE(FIXED((SLEP[[#This Row],[EjecutadoCLP]]/SLEP[[#This Row],[MontoCLP]]),4,TRUE))</f>
        <v>1.3284</v>
      </c>
      <c r="AE795" s="1">
        <f>IF(SLEP[[#This Row],[Termino]]=0,DATE(1992,10,11),SLEP[[#This Row],[Termino]]-SLEP[[#This Row],[Días de vigencia]])</f>
        <v>45729</v>
      </c>
      <c r="AF795" s="1">
        <f>IF(SLEP[[#This Row],[Días restantes]]&lt;1,DATE(1992,10,11),DATE(2025,8,8)+SLEP[[#This Row],[Días restantes]])</f>
        <v>45940</v>
      </c>
      <c r="AG795">
        <f ca="1">IF(SLEP[[#This Row],[Termino]]=0,0,SLEP[[#This Row],[Termino]]-TODAY())</f>
        <v>-19</v>
      </c>
      <c r="AH795" s="7" t="str">
        <f ca="1">IF(SLEP[[#This Row],[Dias]]&gt;0,"Vigente","Vencido")</f>
        <v>Vencido</v>
      </c>
      <c r="AI795" t="str">
        <f>_xlfn.XLOOKUP(SLEP[[#This Row],[Source.Name]],Tabla3[Nombre archivo],Tabla3[BASESLEP],"N/A",0,1)</f>
        <v>Costa Araucanía</v>
      </c>
      <c r="AJ795" t="s">
        <v>4042</v>
      </c>
    </row>
    <row r="796" spans="1:36" x14ac:dyDescent="0.3">
      <c r="A796" t="s">
        <v>3684</v>
      </c>
      <c r="B796" t="s">
        <v>3701</v>
      </c>
      <c r="C796" t="s">
        <v>3702</v>
      </c>
      <c r="D796" t="s">
        <v>3687</v>
      </c>
      <c r="E796" t="s">
        <v>3698</v>
      </c>
      <c r="F796" t="s">
        <v>3699</v>
      </c>
      <c r="G796" t="s">
        <v>44</v>
      </c>
      <c r="H796" t="s">
        <v>178</v>
      </c>
      <c r="I796" t="s">
        <v>601</v>
      </c>
      <c r="J796" t="s">
        <v>3690</v>
      </c>
      <c r="K796" t="s">
        <v>48</v>
      </c>
      <c r="L796" s="3">
        <v>136000000</v>
      </c>
      <c r="M796" s="4">
        <v>92985558</v>
      </c>
      <c r="N796" s="4">
        <v>43014442</v>
      </c>
      <c r="O796" t="s">
        <v>223</v>
      </c>
      <c r="P796" t="s">
        <v>169</v>
      </c>
      <c r="Q796" t="s">
        <v>64</v>
      </c>
      <c r="R796">
        <v>1</v>
      </c>
      <c r="S796">
        <v>0</v>
      </c>
      <c r="T796">
        <v>0</v>
      </c>
      <c r="U796">
        <v>0</v>
      </c>
      <c r="V796">
        <v>0</v>
      </c>
      <c r="W796">
        <v>0</v>
      </c>
      <c r="X796">
        <v>211</v>
      </c>
      <c r="Y796">
        <v>63</v>
      </c>
      <c r="Z796" t="s">
        <v>65</v>
      </c>
      <c r="AA796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136000000</v>
      </c>
      <c r="AB796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92985558</v>
      </c>
      <c r="AC796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43014442</v>
      </c>
      <c r="AD796" s="5">
        <f>VALUE(FIXED((SLEP[[#This Row],[EjecutadoCLP]]/SLEP[[#This Row],[MontoCLP]]),4,TRUE))</f>
        <v>0.68369999999999997</v>
      </c>
      <c r="AE796" s="1">
        <f>IF(SLEP[[#This Row],[Termino]]=0,DATE(1992,10,11),SLEP[[#This Row],[Termino]]-SLEP[[#This Row],[Días de vigencia]])</f>
        <v>45729</v>
      </c>
      <c r="AF796" s="1">
        <f>IF(SLEP[[#This Row],[Días restantes]]&lt;1,DATE(1992,10,11),DATE(2025,8,8)+SLEP[[#This Row],[Días restantes]])</f>
        <v>45940</v>
      </c>
      <c r="AG796">
        <f ca="1">IF(SLEP[[#This Row],[Termino]]=0,0,SLEP[[#This Row],[Termino]]-TODAY())</f>
        <v>-19</v>
      </c>
      <c r="AH796" s="7" t="str">
        <f ca="1">IF(SLEP[[#This Row],[Dias]]&gt;0,"Vigente","Vencido")</f>
        <v>Vencido</v>
      </c>
      <c r="AI796" t="str">
        <f>_xlfn.XLOOKUP(SLEP[[#This Row],[Source.Name]],Tabla3[Nombre archivo],Tabla3[BASESLEP],"N/A",0,1)</f>
        <v>Costa Araucanía</v>
      </c>
      <c r="AJ796" t="s">
        <v>4046</v>
      </c>
    </row>
    <row r="797" spans="1:36" x14ac:dyDescent="0.3">
      <c r="A797" t="s">
        <v>3684</v>
      </c>
      <c r="B797" t="s">
        <v>3704</v>
      </c>
      <c r="C797" t="s">
        <v>3705</v>
      </c>
      <c r="D797" t="s">
        <v>3706</v>
      </c>
      <c r="E797" t="s">
        <v>756</v>
      </c>
      <c r="F797" t="s">
        <v>757</v>
      </c>
      <c r="G797" t="s">
        <v>44</v>
      </c>
      <c r="H797" t="s">
        <v>178</v>
      </c>
      <c r="I797" t="s">
        <v>207</v>
      </c>
      <c r="J797" t="s">
        <v>3690</v>
      </c>
      <c r="K797" t="s">
        <v>48</v>
      </c>
      <c r="L797" s="3">
        <v>475000000</v>
      </c>
      <c r="M797" s="4">
        <v>464666333</v>
      </c>
      <c r="N797" s="4">
        <v>10333667</v>
      </c>
      <c r="O797" t="s">
        <v>1670</v>
      </c>
      <c r="P797" t="s">
        <v>2057</v>
      </c>
      <c r="Q797" t="s">
        <v>64</v>
      </c>
      <c r="R797">
        <v>0</v>
      </c>
      <c r="S797">
        <v>0</v>
      </c>
      <c r="T797">
        <v>0</v>
      </c>
      <c r="U797">
        <v>0</v>
      </c>
      <c r="V797">
        <v>0</v>
      </c>
      <c r="W797">
        <v>0</v>
      </c>
      <c r="X797">
        <v>365</v>
      </c>
      <c r="Y797">
        <v>199</v>
      </c>
      <c r="Z797" t="s">
        <v>65</v>
      </c>
      <c r="AA797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475000000</v>
      </c>
      <c r="AB797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464666333</v>
      </c>
      <c r="AC797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10333667</v>
      </c>
      <c r="AD797" s="5">
        <f>VALUE(FIXED((SLEP[[#This Row],[EjecutadoCLP]]/SLEP[[#This Row],[MontoCLP]]),4,TRUE))</f>
        <v>0.97819999999999996</v>
      </c>
      <c r="AE797" s="1">
        <f>IF(SLEP[[#This Row],[Termino]]=0,DATE(1992,10,11),SLEP[[#This Row],[Termino]]-SLEP[[#This Row],[Días de vigencia]])</f>
        <v>45711</v>
      </c>
      <c r="AF797" s="1">
        <f>IF(SLEP[[#This Row],[Días restantes]]&lt;1,DATE(1992,10,11),DATE(2025,8,8)+SLEP[[#This Row],[Días restantes]])</f>
        <v>46076</v>
      </c>
      <c r="AG797">
        <f ca="1">IF(SLEP[[#This Row],[Termino]]=0,0,SLEP[[#This Row],[Termino]]-TODAY())</f>
        <v>117</v>
      </c>
      <c r="AH797" s="7" t="str">
        <f ca="1">IF(SLEP[[#This Row],[Dias]]&gt;0,"Vigente","Vencido")</f>
        <v>Vigente</v>
      </c>
      <c r="AI797" t="str">
        <f>_xlfn.XLOOKUP(SLEP[[#This Row],[Source.Name]],Tabla3[Nombre archivo],Tabla3[BASESLEP],"N/A",0,1)</f>
        <v>Costa Araucanía</v>
      </c>
      <c r="AJ797" t="s">
        <v>4052</v>
      </c>
    </row>
    <row r="798" spans="1:36" x14ac:dyDescent="0.3">
      <c r="A798" t="s">
        <v>3684</v>
      </c>
      <c r="B798" t="s">
        <v>3708</v>
      </c>
      <c r="C798" t="s">
        <v>3709</v>
      </c>
      <c r="D798" t="s">
        <v>3710</v>
      </c>
      <c r="E798" t="s">
        <v>3711</v>
      </c>
      <c r="F798" t="s">
        <v>3712</v>
      </c>
      <c r="G798" t="s">
        <v>44</v>
      </c>
      <c r="H798" t="s">
        <v>45</v>
      </c>
      <c r="I798" t="s">
        <v>60</v>
      </c>
      <c r="J798" t="s">
        <v>3690</v>
      </c>
      <c r="K798" t="s">
        <v>48</v>
      </c>
      <c r="L798" s="3">
        <v>99000000</v>
      </c>
      <c r="M798" s="4">
        <v>0</v>
      </c>
      <c r="N798" s="4">
        <v>99000000</v>
      </c>
      <c r="O798" t="s">
        <v>201</v>
      </c>
      <c r="P798" t="s">
        <v>337</v>
      </c>
      <c r="Q798" t="s">
        <v>64</v>
      </c>
      <c r="R798">
        <v>0</v>
      </c>
      <c r="S798">
        <v>0</v>
      </c>
      <c r="T798">
        <v>1</v>
      </c>
      <c r="U798">
        <v>0</v>
      </c>
      <c r="V798">
        <v>0</v>
      </c>
      <c r="W798">
        <v>0</v>
      </c>
      <c r="X798">
        <v>730</v>
      </c>
      <c r="Y798">
        <v>528</v>
      </c>
      <c r="Z798" t="s">
        <v>65</v>
      </c>
      <c r="AA798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99000000</v>
      </c>
      <c r="AB798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0</v>
      </c>
      <c r="AC798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99000000</v>
      </c>
      <c r="AD798" s="5">
        <f>VALUE(FIXED((SLEP[[#This Row],[EjecutadoCLP]]/SLEP[[#This Row],[MontoCLP]]),4,TRUE))</f>
        <v>0</v>
      </c>
      <c r="AE798" s="1">
        <f>IF(SLEP[[#This Row],[Termino]]=0,DATE(1992,10,11),SLEP[[#This Row],[Termino]]-SLEP[[#This Row],[Días de vigencia]])</f>
        <v>45675</v>
      </c>
      <c r="AF798" s="1">
        <f>IF(SLEP[[#This Row],[Días restantes]]&lt;1,DATE(1992,10,11),DATE(2025,8,8)+SLEP[[#This Row],[Días restantes]])</f>
        <v>46405</v>
      </c>
      <c r="AG798">
        <f ca="1">IF(SLEP[[#This Row],[Termino]]=0,0,SLEP[[#This Row],[Termino]]-TODAY())</f>
        <v>446</v>
      </c>
      <c r="AH798" s="7" t="str">
        <f ca="1">IF(SLEP[[#This Row],[Dias]]&gt;0,"Vigente","Vencido")</f>
        <v>Vigente</v>
      </c>
      <c r="AI798" t="str">
        <f>_xlfn.XLOOKUP(SLEP[[#This Row],[Source.Name]],Tabla3[Nombre archivo],Tabla3[BASESLEP],"N/A",0,1)</f>
        <v>Costa Araucanía</v>
      </c>
      <c r="AJ798" t="s">
        <v>4058</v>
      </c>
    </row>
    <row r="799" spans="1:36" x14ac:dyDescent="0.3">
      <c r="A799" t="s">
        <v>3684</v>
      </c>
      <c r="B799" t="s">
        <v>3714</v>
      </c>
      <c r="C799" t="s">
        <v>3715</v>
      </c>
      <c r="D799" t="s">
        <v>3710</v>
      </c>
      <c r="E799" t="s">
        <v>3716</v>
      </c>
      <c r="F799" t="s">
        <v>3717</v>
      </c>
      <c r="G799" t="s">
        <v>44</v>
      </c>
      <c r="H799" t="s">
        <v>45</v>
      </c>
      <c r="I799" t="s">
        <v>60</v>
      </c>
      <c r="J799" t="s">
        <v>3690</v>
      </c>
      <c r="K799" t="s">
        <v>48</v>
      </c>
      <c r="L799" s="3">
        <v>90000000</v>
      </c>
      <c r="M799" s="4">
        <v>68153005</v>
      </c>
      <c r="N799" s="4">
        <v>21846995</v>
      </c>
      <c r="O799" t="s">
        <v>49</v>
      </c>
      <c r="P799" t="s">
        <v>310</v>
      </c>
      <c r="Q799" t="s">
        <v>64</v>
      </c>
      <c r="R799">
        <v>0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730</v>
      </c>
      <c r="Y799">
        <v>527</v>
      </c>
      <c r="Z799" t="s">
        <v>65</v>
      </c>
      <c r="AA799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90000000</v>
      </c>
      <c r="AB799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68153005</v>
      </c>
      <c r="AC799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21846995</v>
      </c>
      <c r="AD799" s="5">
        <f>VALUE(FIXED((SLEP[[#This Row],[EjecutadoCLP]]/SLEP[[#This Row],[MontoCLP]]),4,TRUE))</f>
        <v>0.75729999999999997</v>
      </c>
      <c r="AE799" s="1">
        <f>IF(SLEP[[#This Row],[Termino]]=0,DATE(1992,10,11),SLEP[[#This Row],[Termino]]-SLEP[[#This Row],[Días de vigencia]])</f>
        <v>45674</v>
      </c>
      <c r="AF799" s="1">
        <f>IF(SLEP[[#This Row],[Días restantes]]&lt;1,DATE(1992,10,11),DATE(2025,8,8)+SLEP[[#This Row],[Días restantes]])</f>
        <v>46404</v>
      </c>
      <c r="AG799">
        <f ca="1">IF(SLEP[[#This Row],[Termino]]=0,0,SLEP[[#This Row],[Termino]]-TODAY())</f>
        <v>445</v>
      </c>
      <c r="AH799" s="7" t="str">
        <f ca="1">IF(SLEP[[#This Row],[Dias]]&gt;0,"Vigente","Vencido")</f>
        <v>Vigente</v>
      </c>
      <c r="AI799" t="str">
        <f>_xlfn.XLOOKUP(SLEP[[#This Row],[Source.Name]],Tabla3[Nombre archivo],Tabla3[BASESLEP],"N/A",0,1)</f>
        <v>Costa Araucanía</v>
      </c>
      <c r="AJ799" t="s">
        <v>4064</v>
      </c>
    </row>
    <row r="800" spans="1:36" x14ac:dyDescent="0.3">
      <c r="A800" t="s">
        <v>3684</v>
      </c>
      <c r="B800" t="s">
        <v>3719</v>
      </c>
      <c r="C800" t="s">
        <v>3720</v>
      </c>
      <c r="D800" t="s">
        <v>3710</v>
      </c>
      <c r="E800" t="s">
        <v>3721</v>
      </c>
      <c r="F800" t="s">
        <v>3722</v>
      </c>
      <c r="G800" t="s">
        <v>44</v>
      </c>
      <c r="H800" t="s">
        <v>45</v>
      </c>
      <c r="I800" t="s">
        <v>60</v>
      </c>
      <c r="J800" t="s">
        <v>3690</v>
      </c>
      <c r="K800" t="s">
        <v>48</v>
      </c>
      <c r="L800" s="3">
        <v>90000000</v>
      </c>
      <c r="M800" s="4">
        <v>41683523</v>
      </c>
      <c r="N800" s="4">
        <v>48316477</v>
      </c>
      <c r="O800" t="s">
        <v>49</v>
      </c>
      <c r="P800" t="s">
        <v>310</v>
      </c>
      <c r="Q800" t="s">
        <v>64</v>
      </c>
      <c r="R800">
        <v>1</v>
      </c>
      <c r="S800">
        <v>0</v>
      </c>
      <c r="T800">
        <v>0</v>
      </c>
      <c r="U800">
        <v>0</v>
      </c>
      <c r="V800">
        <v>0</v>
      </c>
      <c r="W800">
        <v>0</v>
      </c>
      <c r="X800">
        <v>730</v>
      </c>
      <c r="Y800">
        <v>527</v>
      </c>
      <c r="Z800" t="s">
        <v>65</v>
      </c>
      <c r="AA800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90000000</v>
      </c>
      <c r="AB800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41683523</v>
      </c>
      <c r="AC800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48316477</v>
      </c>
      <c r="AD800" s="5">
        <f>VALUE(FIXED((SLEP[[#This Row],[EjecutadoCLP]]/SLEP[[#This Row],[MontoCLP]]),4,TRUE))</f>
        <v>0.4632</v>
      </c>
      <c r="AE800" s="1">
        <f>IF(SLEP[[#This Row],[Termino]]=0,DATE(1992,10,11),SLEP[[#This Row],[Termino]]-SLEP[[#This Row],[Días de vigencia]])</f>
        <v>45674</v>
      </c>
      <c r="AF800" s="1">
        <f>IF(SLEP[[#This Row],[Días restantes]]&lt;1,DATE(1992,10,11),DATE(2025,8,8)+SLEP[[#This Row],[Días restantes]])</f>
        <v>46404</v>
      </c>
      <c r="AG800">
        <f ca="1">IF(SLEP[[#This Row],[Termino]]=0,0,SLEP[[#This Row],[Termino]]-TODAY())</f>
        <v>445</v>
      </c>
      <c r="AH800" s="7" t="str">
        <f ca="1">IF(SLEP[[#This Row],[Dias]]&gt;0,"Vigente","Vencido")</f>
        <v>Vigente</v>
      </c>
      <c r="AI800" t="str">
        <f>_xlfn.XLOOKUP(SLEP[[#This Row],[Source.Name]],Tabla3[Nombre archivo],Tabla3[BASESLEP],"N/A",0,1)</f>
        <v>Costa Araucanía</v>
      </c>
      <c r="AJ800" t="s">
        <v>4070</v>
      </c>
    </row>
    <row r="801" spans="1:36" x14ac:dyDescent="0.3">
      <c r="A801" t="s">
        <v>3684</v>
      </c>
      <c r="B801" t="s">
        <v>3724</v>
      </c>
      <c r="C801" t="s">
        <v>3725</v>
      </c>
      <c r="D801" t="s">
        <v>3726</v>
      </c>
      <c r="E801" t="s">
        <v>3727</v>
      </c>
      <c r="F801" t="s">
        <v>3728</v>
      </c>
      <c r="G801" t="s">
        <v>44</v>
      </c>
      <c r="H801" t="s">
        <v>45</v>
      </c>
      <c r="I801" t="s">
        <v>207</v>
      </c>
      <c r="J801" t="s">
        <v>3690</v>
      </c>
      <c r="K801" t="s">
        <v>48</v>
      </c>
      <c r="L801" s="3">
        <v>20000000</v>
      </c>
      <c r="M801" s="4">
        <v>10902720</v>
      </c>
      <c r="N801" s="4">
        <v>9097280</v>
      </c>
      <c r="O801" t="s">
        <v>201</v>
      </c>
      <c r="P801" t="s">
        <v>169</v>
      </c>
      <c r="Q801" t="s">
        <v>64</v>
      </c>
      <c r="R801">
        <v>0</v>
      </c>
      <c r="S801">
        <v>0</v>
      </c>
      <c r="T801">
        <v>0</v>
      </c>
      <c r="U801">
        <v>0</v>
      </c>
      <c r="V801">
        <v>0</v>
      </c>
      <c r="W801">
        <v>0</v>
      </c>
      <c r="X801">
        <v>296</v>
      </c>
      <c r="Y801">
        <v>63</v>
      </c>
      <c r="Z801" t="s">
        <v>65</v>
      </c>
      <c r="AA801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20000000</v>
      </c>
      <c r="AB801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10902720</v>
      </c>
      <c r="AC801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9097280</v>
      </c>
      <c r="AD801" s="5">
        <f>VALUE(FIXED((SLEP[[#This Row],[EjecutadoCLP]]/SLEP[[#This Row],[MontoCLP]]),4,TRUE))</f>
        <v>0.54510000000000003</v>
      </c>
      <c r="AE801" s="1">
        <f>IF(SLEP[[#This Row],[Termino]]=0,DATE(1992,10,11),SLEP[[#This Row],[Termino]]-SLEP[[#This Row],[Días de vigencia]])</f>
        <v>45644</v>
      </c>
      <c r="AF801" s="1">
        <f>IF(SLEP[[#This Row],[Días restantes]]&lt;1,DATE(1992,10,11),DATE(2025,8,8)+SLEP[[#This Row],[Días restantes]])</f>
        <v>45940</v>
      </c>
      <c r="AG801">
        <f ca="1">IF(SLEP[[#This Row],[Termino]]=0,0,SLEP[[#This Row],[Termino]]-TODAY())</f>
        <v>-19</v>
      </c>
      <c r="AH801" s="7" t="str">
        <f ca="1">IF(SLEP[[#This Row],[Dias]]&gt;0,"Vigente","Vencido")</f>
        <v>Vencido</v>
      </c>
      <c r="AI801" t="str">
        <f>_xlfn.XLOOKUP(SLEP[[#This Row],[Source.Name]],Tabla3[Nombre archivo],Tabla3[BASESLEP],"N/A",0,1)</f>
        <v>Costa Araucanía</v>
      </c>
      <c r="AJ801" t="s">
        <v>4077</v>
      </c>
    </row>
    <row r="802" spans="1:36" x14ac:dyDescent="0.3">
      <c r="A802" t="s">
        <v>3684</v>
      </c>
      <c r="B802" t="s">
        <v>3730</v>
      </c>
      <c r="C802" t="s">
        <v>3731</v>
      </c>
      <c r="D802" t="s">
        <v>3732</v>
      </c>
      <c r="E802" t="s">
        <v>3733</v>
      </c>
      <c r="F802" t="s">
        <v>3734</v>
      </c>
      <c r="G802" t="s">
        <v>74</v>
      </c>
      <c r="H802" t="s">
        <v>178</v>
      </c>
      <c r="I802" t="s">
        <v>533</v>
      </c>
      <c r="J802" t="s">
        <v>3690</v>
      </c>
      <c r="K802" t="s">
        <v>48</v>
      </c>
      <c r="L802" s="3">
        <v>181980041</v>
      </c>
      <c r="M802" s="4">
        <v>181980041</v>
      </c>
      <c r="N802" s="4">
        <v>0</v>
      </c>
      <c r="O802" t="s">
        <v>201</v>
      </c>
      <c r="P802" t="s">
        <v>49</v>
      </c>
      <c r="Q802" t="s">
        <v>51</v>
      </c>
      <c r="R802">
        <v>0</v>
      </c>
      <c r="S802">
        <v>0</v>
      </c>
      <c r="T802">
        <v>1</v>
      </c>
      <c r="U802">
        <v>0</v>
      </c>
      <c r="V802">
        <v>0</v>
      </c>
      <c r="W802">
        <v>0</v>
      </c>
      <c r="X802">
        <v>60</v>
      </c>
      <c r="Y802">
        <v>-1</v>
      </c>
      <c r="Z802" t="s">
        <v>52</v>
      </c>
      <c r="AA802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181980041</v>
      </c>
      <c r="AB802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181980041</v>
      </c>
      <c r="AC802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0</v>
      </c>
      <c r="AD802" s="5">
        <f>VALUE(FIXED((SLEP[[#This Row],[EjecutadoCLP]]/SLEP[[#This Row],[MontoCLP]]),4,TRUE))</f>
        <v>1</v>
      </c>
      <c r="AE802" s="1">
        <f>IF(SLEP[[#This Row],[Termino]]=0,DATE(1992,10,11),SLEP[[#This Row],[Termino]]-SLEP[[#This Row],[Días de vigencia]])</f>
        <v>33828</v>
      </c>
      <c r="AF802" s="1">
        <f>IF(SLEP[[#This Row],[Días restantes]]&lt;1,DATE(1992,10,11),DATE(2025,8,8)+SLEP[[#This Row],[Días restantes]])</f>
        <v>33888</v>
      </c>
      <c r="AG802">
        <f ca="1">IF(SLEP[[#This Row],[Termino]]=0,0,SLEP[[#This Row],[Termino]]-TODAY())</f>
        <v>-12071</v>
      </c>
      <c r="AH802" s="7" t="str">
        <f ca="1">IF(SLEP[[#This Row],[Dias]]&gt;0,"Vigente","Vencido")</f>
        <v>Vencido</v>
      </c>
      <c r="AI802" t="str">
        <f>_xlfn.XLOOKUP(SLEP[[#This Row],[Source.Name]],Tabla3[Nombre archivo],Tabla3[BASESLEP],"N/A",0,1)</f>
        <v>Costa Araucanía</v>
      </c>
      <c r="AJ802" t="s">
        <v>4081</v>
      </c>
    </row>
    <row r="803" spans="1:36" x14ac:dyDescent="0.3">
      <c r="A803" t="s">
        <v>3684</v>
      </c>
      <c r="B803" t="s">
        <v>3742</v>
      </c>
      <c r="C803" t="s">
        <v>3743</v>
      </c>
      <c r="D803" t="s">
        <v>3744</v>
      </c>
      <c r="E803" t="s">
        <v>3745</v>
      </c>
      <c r="F803" t="s">
        <v>3746</v>
      </c>
      <c r="G803" t="s">
        <v>44</v>
      </c>
      <c r="H803" t="s">
        <v>45</v>
      </c>
      <c r="I803" t="s">
        <v>60</v>
      </c>
      <c r="J803" t="s">
        <v>3690</v>
      </c>
      <c r="K803" t="s">
        <v>48</v>
      </c>
      <c r="L803" s="3">
        <v>53100000</v>
      </c>
      <c r="M803" s="4">
        <v>50542775</v>
      </c>
      <c r="N803" s="4">
        <v>2557225</v>
      </c>
      <c r="O803" t="s">
        <v>103</v>
      </c>
      <c r="P803" t="s">
        <v>169</v>
      </c>
      <c r="Q803" t="s">
        <v>51</v>
      </c>
      <c r="R803">
        <v>0</v>
      </c>
      <c r="S803">
        <v>0</v>
      </c>
      <c r="T803">
        <v>1</v>
      </c>
      <c r="U803">
        <v>0</v>
      </c>
      <c r="V803">
        <v>0</v>
      </c>
      <c r="W803">
        <v>0</v>
      </c>
      <c r="X803">
        <v>87</v>
      </c>
      <c r="Y803">
        <v>-1</v>
      </c>
      <c r="Z803" t="s">
        <v>52</v>
      </c>
      <c r="AA803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53100000</v>
      </c>
      <c r="AB803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50542775</v>
      </c>
      <c r="AC803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2557225</v>
      </c>
      <c r="AD803" s="5">
        <f>VALUE(FIXED((SLEP[[#This Row],[EjecutadoCLP]]/SLEP[[#This Row],[MontoCLP]]),4,TRUE))</f>
        <v>0.95179999999999998</v>
      </c>
      <c r="AE803" s="1">
        <f>IF(SLEP[[#This Row],[Termino]]=0,DATE(1992,10,11),SLEP[[#This Row],[Termino]]-SLEP[[#This Row],[Días de vigencia]])</f>
        <v>33801</v>
      </c>
      <c r="AF803" s="1">
        <f>IF(SLEP[[#This Row],[Días restantes]]&lt;1,DATE(1992,10,11),DATE(2025,8,8)+SLEP[[#This Row],[Días restantes]])</f>
        <v>33888</v>
      </c>
      <c r="AG803">
        <f ca="1">IF(SLEP[[#This Row],[Termino]]=0,0,SLEP[[#This Row],[Termino]]-TODAY())</f>
        <v>-12071</v>
      </c>
      <c r="AH803" s="7" t="str">
        <f ca="1">IF(SLEP[[#This Row],[Dias]]&gt;0,"Vigente","Vencido")</f>
        <v>Vencido</v>
      </c>
      <c r="AI803" t="str">
        <f>_xlfn.XLOOKUP(SLEP[[#This Row],[Source.Name]],Tabla3[Nombre archivo],Tabla3[BASESLEP],"N/A",0,1)</f>
        <v>Costa Araucanía</v>
      </c>
      <c r="AJ803" t="s">
        <v>4087</v>
      </c>
    </row>
    <row r="804" spans="1:36" x14ac:dyDescent="0.3">
      <c r="A804" t="s">
        <v>3684</v>
      </c>
      <c r="B804" t="s">
        <v>3736</v>
      </c>
      <c r="C804" t="s">
        <v>3737</v>
      </c>
      <c r="D804" t="s">
        <v>3738</v>
      </c>
      <c r="E804" t="s">
        <v>3739</v>
      </c>
      <c r="F804" t="s">
        <v>3740</v>
      </c>
      <c r="G804" t="s">
        <v>44</v>
      </c>
      <c r="H804" t="s">
        <v>45</v>
      </c>
      <c r="I804" t="s">
        <v>60</v>
      </c>
      <c r="J804" t="s">
        <v>3690</v>
      </c>
      <c r="K804" t="s">
        <v>48</v>
      </c>
      <c r="L804" s="3">
        <v>42281880</v>
      </c>
      <c r="M804" s="4">
        <v>40906040</v>
      </c>
      <c r="N804" s="4">
        <v>1375840</v>
      </c>
      <c r="O804" t="s">
        <v>103</v>
      </c>
      <c r="P804" t="s">
        <v>169</v>
      </c>
      <c r="Q804" t="s">
        <v>51</v>
      </c>
      <c r="R804">
        <v>0</v>
      </c>
      <c r="S804">
        <v>0</v>
      </c>
      <c r="T804">
        <v>1</v>
      </c>
      <c r="U804">
        <v>0</v>
      </c>
      <c r="V804">
        <v>0</v>
      </c>
      <c r="W804">
        <v>0</v>
      </c>
      <c r="X804">
        <v>87</v>
      </c>
      <c r="Y804">
        <v>-1</v>
      </c>
      <c r="Z804" t="s">
        <v>52</v>
      </c>
      <c r="AA804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42281880</v>
      </c>
      <c r="AB804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40906040</v>
      </c>
      <c r="AC804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1375840</v>
      </c>
      <c r="AD804" s="5">
        <f>VALUE(FIXED((SLEP[[#This Row],[EjecutadoCLP]]/SLEP[[#This Row],[MontoCLP]]),4,TRUE))</f>
        <v>0.96750000000000003</v>
      </c>
      <c r="AE804" s="1">
        <f>IF(SLEP[[#This Row],[Termino]]=0,DATE(1992,10,11),SLEP[[#This Row],[Termino]]-SLEP[[#This Row],[Días de vigencia]])</f>
        <v>33801</v>
      </c>
      <c r="AF804" s="1">
        <f>IF(SLEP[[#This Row],[Días restantes]]&lt;1,DATE(1992,10,11),DATE(2025,8,8)+SLEP[[#This Row],[Días restantes]])</f>
        <v>33888</v>
      </c>
      <c r="AG804">
        <f ca="1">IF(SLEP[[#This Row],[Termino]]=0,0,SLEP[[#This Row],[Termino]]-TODAY())</f>
        <v>-12071</v>
      </c>
      <c r="AH804" s="7" t="str">
        <f ca="1">IF(SLEP[[#This Row],[Dias]]&gt;0,"Vigente","Vencido")</f>
        <v>Vencido</v>
      </c>
      <c r="AI804" t="str">
        <f>_xlfn.XLOOKUP(SLEP[[#This Row],[Source.Name]],Tabla3[Nombre archivo],Tabla3[BASESLEP],"N/A",0,1)</f>
        <v>Costa Araucanía</v>
      </c>
      <c r="AJ804" t="s">
        <v>4091</v>
      </c>
    </row>
    <row r="805" spans="1:36" x14ac:dyDescent="0.3">
      <c r="A805" t="s">
        <v>3684</v>
      </c>
      <c r="B805" t="s">
        <v>3764</v>
      </c>
      <c r="C805" t="s">
        <v>3765</v>
      </c>
      <c r="D805" t="s">
        <v>3750</v>
      </c>
      <c r="E805" t="s">
        <v>3745</v>
      </c>
      <c r="F805" t="s">
        <v>3746</v>
      </c>
      <c r="G805" t="s">
        <v>44</v>
      </c>
      <c r="H805" t="s">
        <v>45</v>
      </c>
      <c r="I805" t="s">
        <v>60</v>
      </c>
      <c r="J805" t="s">
        <v>3690</v>
      </c>
      <c r="K805" t="s">
        <v>48</v>
      </c>
      <c r="L805" s="3">
        <v>47590000</v>
      </c>
      <c r="M805" s="4">
        <v>343172177</v>
      </c>
      <c r="N805" s="4">
        <v>-295582177</v>
      </c>
      <c r="O805" t="s">
        <v>103</v>
      </c>
      <c r="P805" t="s">
        <v>169</v>
      </c>
      <c r="Q805" t="s">
        <v>64</v>
      </c>
      <c r="R805">
        <v>8</v>
      </c>
      <c r="S805">
        <v>0</v>
      </c>
      <c r="T805">
        <v>0</v>
      </c>
      <c r="U805">
        <v>0</v>
      </c>
      <c r="V805">
        <v>0</v>
      </c>
      <c r="W805">
        <v>0</v>
      </c>
      <c r="X805">
        <v>301</v>
      </c>
      <c r="Y805">
        <v>63</v>
      </c>
      <c r="Z805" t="s">
        <v>65</v>
      </c>
      <c r="AA805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47590000</v>
      </c>
      <c r="AB805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343172177</v>
      </c>
      <c r="AC805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-295582177</v>
      </c>
      <c r="AD805" s="5">
        <f>VALUE(FIXED((SLEP[[#This Row],[EjecutadoCLP]]/SLEP[[#This Row],[MontoCLP]]),4,TRUE))</f>
        <v>7.2110000000000003</v>
      </c>
      <c r="AE805" s="1">
        <f>IF(SLEP[[#This Row],[Termino]]=0,DATE(1992,10,11),SLEP[[#This Row],[Termino]]-SLEP[[#This Row],[Días de vigencia]])</f>
        <v>45639</v>
      </c>
      <c r="AF805" s="1">
        <f>IF(SLEP[[#This Row],[Días restantes]]&lt;1,DATE(1992,10,11),DATE(2025,8,8)+SLEP[[#This Row],[Días restantes]])</f>
        <v>45940</v>
      </c>
      <c r="AG805">
        <f ca="1">IF(SLEP[[#This Row],[Termino]]=0,0,SLEP[[#This Row],[Termino]]-TODAY())</f>
        <v>-19</v>
      </c>
      <c r="AH805" s="7" t="str">
        <f ca="1">IF(SLEP[[#This Row],[Dias]]&gt;0,"Vigente","Vencido")</f>
        <v>Vencido</v>
      </c>
      <c r="AI805" t="str">
        <f>_xlfn.XLOOKUP(SLEP[[#This Row],[Source.Name]],Tabla3[Nombre archivo],Tabla3[BASESLEP],"N/A",0,1)</f>
        <v>Costa Araucanía</v>
      </c>
      <c r="AJ805" t="s">
        <v>4097</v>
      </c>
    </row>
    <row r="806" spans="1:36" x14ac:dyDescent="0.3">
      <c r="A806" t="s">
        <v>3684</v>
      </c>
      <c r="B806" t="s">
        <v>3767</v>
      </c>
      <c r="C806" t="s">
        <v>3768</v>
      </c>
      <c r="D806" t="s">
        <v>3750</v>
      </c>
      <c r="E806" t="s">
        <v>3769</v>
      </c>
      <c r="F806" t="s">
        <v>3770</v>
      </c>
      <c r="G806" t="s">
        <v>44</v>
      </c>
      <c r="H806" t="s">
        <v>45</v>
      </c>
      <c r="I806" t="s">
        <v>60</v>
      </c>
      <c r="J806" t="s">
        <v>3690</v>
      </c>
      <c r="K806" t="s">
        <v>48</v>
      </c>
      <c r="L806" s="3">
        <v>87645000</v>
      </c>
      <c r="M806" s="4">
        <v>142739098</v>
      </c>
      <c r="N806" s="4">
        <v>-55094098</v>
      </c>
      <c r="O806" t="s">
        <v>103</v>
      </c>
      <c r="P806" t="s">
        <v>169</v>
      </c>
      <c r="Q806" t="s">
        <v>64</v>
      </c>
      <c r="R806">
        <v>2</v>
      </c>
      <c r="S806">
        <v>0</v>
      </c>
      <c r="T806">
        <v>0</v>
      </c>
      <c r="U806">
        <v>0</v>
      </c>
      <c r="V806">
        <v>0</v>
      </c>
      <c r="W806">
        <v>0</v>
      </c>
      <c r="X806">
        <v>204</v>
      </c>
      <c r="Y806">
        <v>39</v>
      </c>
      <c r="Z806" t="s">
        <v>65</v>
      </c>
      <c r="AA806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87645000</v>
      </c>
      <c r="AB806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142739098</v>
      </c>
      <c r="AC806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-55094098</v>
      </c>
      <c r="AD806" s="5">
        <f>VALUE(FIXED((SLEP[[#This Row],[EjecutadoCLP]]/SLEP[[#This Row],[MontoCLP]]),4,TRUE))</f>
        <v>1.6286</v>
      </c>
      <c r="AE806" s="1">
        <f>IF(SLEP[[#This Row],[Termino]]=0,DATE(1992,10,11),SLEP[[#This Row],[Termino]]-SLEP[[#This Row],[Días de vigencia]])</f>
        <v>45712</v>
      </c>
      <c r="AF806" s="1">
        <f>IF(SLEP[[#This Row],[Días restantes]]&lt;1,DATE(1992,10,11),DATE(2025,8,8)+SLEP[[#This Row],[Días restantes]])</f>
        <v>45916</v>
      </c>
      <c r="AG806">
        <f ca="1">IF(SLEP[[#This Row],[Termino]]=0,0,SLEP[[#This Row],[Termino]]-TODAY())</f>
        <v>-43</v>
      </c>
      <c r="AH806" s="7" t="str">
        <f ca="1">IF(SLEP[[#This Row],[Dias]]&gt;0,"Vigente","Vencido")</f>
        <v>Vencido</v>
      </c>
      <c r="AI806" t="str">
        <f>_xlfn.XLOOKUP(SLEP[[#This Row],[Source.Name]],Tabla3[Nombre archivo],Tabla3[BASESLEP],"N/A",0,1)</f>
        <v>Costa Araucanía</v>
      </c>
      <c r="AJ806" t="s">
        <v>4103</v>
      </c>
    </row>
    <row r="807" spans="1:36" x14ac:dyDescent="0.3">
      <c r="A807" t="s">
        <v>3684</v>
      </c>
      <c r="B807" t="s">
        <v>3772</v>
      </c>
      <c r="C807" t="s">
        <v>3773</v>
      </c>
      <c r="D807" t="s">
        <v>3750</v>
      </c>
      <c r="E807" t="s">
        <v>3769</v>
      </c>
      <c r="F807" t="s">
        <v>3770</v>
      </c>
      <c r="G807" t="s">
        <v>44</v>
      </c>
      <c r="H807" t="s">
        <v>45</v>
      </c>
      <c r="I807" t="s">
        <v>60</v>
      </c>
      <c r="J807" t="s">
        <v>3690</v>
      </c>
      <c r="K807" t="s">
        <v>48</v>
      </c>
      <c r="L807" s="3">
        <v>83640000</v>
      </c>
      <c r="M807" s="4">
        <v>142739098</v>
      </c>
      <c r="N807" s="4">
        <v>-59099098</v>
      </c>
      <c r="O807" t="s">
        <v>103</v>
      </c>
      <c r="P807" t="s">
        <v>169</v>
      </c>
      <c r="Q807" t="s">
        <v>64</v>
      </c>
      <c r="R807">
        <v>2</v>
      </c>
      <c r="S807">
        <v>0</v>
      </c>
      <c r="T807">
        <v>0</v>
      </c>
      <c r="U807">
        <v>0</v>
      </c>
      <c r="V807">
        <v>0</v>
      </c>
      <c r="W807">
        <v>0</v>
      </c>
      <c r="X807">
        <v>204</v>
      </c>
      <c r="Y807">
        <v>39</v>
      </c>
      <c r="Z807" t="s">
        <v>65</v>
      </c>
      <c r="AA807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83640000</v>
      </c>
      <c r="AB807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142739098</v>
      </c>
      <c r="AC807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-59099098</v>
      </c>
      <c r="AD807" s="5">
        <f>VALUE(FIXED((SLEP[[#This Row],[EjecutadoCLP]]/SLEP[[#This Row],[MontoCLP]]),4,TRUE))</f>
        <v>1.7065999999999999</v>
      </c>
      <c r="AE807" s="1">
        <f>IF(SLEP[[#This Row],[Termino]]=0,DATE(1992,10,11),SLEP[[#This Row],[Termino]]-SLEP[[#This Row],[Días de vigencia]])</f>
        <v>45712</v>
      </c>
      <c r="AF807" s="1">
        <f>IF(SLEP[[#This Row],[Días restantes]]&lt;1,DATE(1992,10,11),DATE(2025,8,8)+SLEP[[#This Row],[Días restantes]])</f>
        <v>45916</v>
      </c>
      <c r="AG807">
        <f ca="1">IF(SLEP[[#This Row],[Termino]]=0,0,SLEP[[#This Row],[Termino]]-TODAY())</f>
        <v>-43</v>
      </c>
      <c r="AH807" s="7" t="str">
        <f ca="1">IF(SLEP[[#This Row],[Dias]]&gt;0,"Vigente","Vencido")</f>
        <v>Vencido</v>
      </c>
      <c r="AI807" t="str">
        <f>_xlfn.XLOOKUP(SLEP[[#This Row],[Source.Name]],Tabla3[Nombre archivo],Tabla3[BASESLEP],"N/A",0,1)</f>
        <v>Costa Araucanía</v>
      </c>
      <c r="AJ807" t="s">
        <v>4109</v>
      </c>
    </row>
    <row r="808" spans="1:36" x14ac:dyDescent="0.3">
      <c r="A808" t="s">
        <v>3684</v>
      </c>
      <c r="B808" t="s">
        <v>3754</v>
      </c>
      <c r="C808" t="s">
        <v>3755</v>
      </c>
      <c r="D808" t="s">
        <v>3756</v>
      </c>
      <c r="E808" t="s">
        <v>3739</v>
      </c>
      <c r="F808" t="s">
        <v>3740</v>
      </c>
      <c r="G808" t="s">
        <v>44</v>
      </c>
      <c r="H808" t="s">
        <v>45</v>
      </c>
      <c r="I808" t="s">
        <v>60</v>
      </c>
      <c r="J808" t="s">
        <v>3690</v>
      </c>
      <c r="K808" t="s">
        <v>48</v>
      </c>
      <c r="L808" s="3">
        <v>8190000</v>
      </c>
      <c r="M808" s="4">
        <v>7923500</v>
      </c>
      <c r="N808" s="4">
        <v>266500</v>
      </c>
      <c r="O808" t="s">
        <v>103</v>
      </c>
      <c r="P808" t="s">
        <v>169</v>
      </c>
      <c r="Q808" t="s">
        <v>51</v>
      </c>
      <c r="R808">
        <v>0</v>
      </c>
      <c r="S808">
        <v>0</v>
      </c>
      <c r="T808">
        <v>1</v>
      </c>
      <c r="U808">
        <v>0</v>
      </c>
      <c r="V808">
        <v>0</v>
      </c>
      <c r="W808">
        <v>0</v>
      </c>
      <c r="X808">
        <v>87</v>
      </c>
      <c r="Y808">
        <v>-1</v>
      </c>
      <c r="Z808" t="s">
        <v>52</v>
      </c>
      <c r="AA808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8190000</v>
      </c>
      <c r="AB808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7923500</v>
      </c>
      <c r="AC808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266500</v>
      </c>
      <c r="AD808" s="5">
        <f>VALUE(FIXED((SLEP[[#This Row],[EjecutadoCLP]]/SLEP[[#This Row],[MontoCLP]]),4,TRUE))</f>
        <v>0.96750000000000003</v>
      </c>
      <c r="AE808" s="1">
        <f>IF(SLEP[[#This Row],[Termino]]=0,DATE(1992,10,11),SLEP[[#This Row],[Termino]]-SLEP[[#This Row],[Días de vigencia]])</f>
        <v>33801</v>
      </c>
      <c r="AF808" s="1">
        <f>IF(SLEP[[#This Row],[Días restantes]]&lt;1,DATE(1992,10,11),DATE(2025,8,8)+SLEP[[#This Row],[Días restantes]])</f>
        <v>33888</v>
      </c>
      <c r="AG808">
        <f ca="1">IF(SLEP[[#This Row],[Termino]]=0,0,SLEP[[#This Row],[Termino]]-TODAY())</f>
        <v>-12071</v>
      </c>
      <c r="AH808" s="7" t="str">
        <f ca="1">IF(SLEP[[#This Row],[Dias]]&gt;0,"Vigente","Vencido")</f>
        <v>Vencido</v>
      </c>
      <c r="AI808" t="str">
        <f>_xlfn.XLOOKUP(SLEP[[#This Row],[Source.Name]],Tabla3[Nombre archivo],Tabla3[BASESLEP],"N/A",0,1)</f>
        <v>Costa Araucanía</v>
      </c>
      <c r="AJ808" t="s">
        <v>4113</v>
      </c>
    </row>
    <row r="809" spans="1:36" x14ac:dyDescent="0.3">
      <c r="A809" t="s">
        <v>3684</v>
      </c>
      <c r="B809" t="s">
        <v>3758</v>
      </c>
      <c r="C809" t="s">
        <v>3759</v>
      </c>
      <c r="D809" t="s">
        <v>3750</v>
      </c>
      <c r="E809" t="s">
        <v>3751</v>
      </c>
      <c r="F809" t="s">
        <v>3752</v>
      </c>
      <c r="G809" t="s">
        <v>44</v>
      </c>
      <c r="H809" t="s">
        <v>45</v>
      </c>
      <c r="I809" t="s">
        <v>60</v>
      </c>
      <c r="J809" t="s">
        <v>3690</v>
      </c>
      <c r="K809" t="s">
        <v>48</v>
      </c>
      <c r="L809" s="3">
        <v>82215000</v>
      </c>
      <c r="M809" s="4">
        <v>195457492</v>
      </c>
      <c r="N809" s="4">
        <v>-113242492</v>
      </c>
      <c r="O809" t="s">
        <v>103</v>
      </c>
      <c r="P809" t="s">
        <v>169</v>
      </c>
      <c r="Q809" t="s">
        <v>64</v>
      </c>
      <c r="R809">
        <v>1</v>
      </c>
      <c r="S809">
        <v>0</v>
      </c>
      <c r="T809">
        <v>0</v>
      </c>
      <c r="U809">
        <v>0</v>
      </c>
      <c r="V809">
        <v>0</v>
      </c>
      <c r="W809">
        <v>0</v>
      </c>
      <c r="X809">
        <v>204</v>
      </c>
      <c r="Y809">
        <v>39</v>
      </c>
      <c r="Z809" t="s">
        <v>65</v>
      </c>
      <c r="AA809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82215000</v>
      </c>
      <c r="AB809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195457492</v>
      </c>
      <c r="AC809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-113242492</v>
      </c>
      <c r="AD809" s="5">
        <f>VALUE(FIXED((SLEP[[#This Row],[EjecutadoCLP]]/SLEP[[#This Row],[MontoCLP]]),4,TRUE))</f>
        <v>2.3774000000000002</v>
      </c>
      <c r="AE809" s="1">
        <f>IF(SLEP[[#This Row],[Termino]]=0,DATE(1992,10,11),SLEP[[#This Row],[Termino]]-SLEP[[#This Row],[Días de vigencia]])</f>
        <v>45712</v>
      </c>
      <c r="AF809" s="1">
        <f>IF(SLEP[[#This Row],[Días restantes]]&lt;1,DATE(1992,10,11),DATE(2025,8,8)+SLEP[[#This Row],[Días restantes]])</f>
        <v>45916</v>
      </c>
      <c r="AG809">
        <f ca="1">IF(SLEP[[#This Row],[Termino]]=0,0,SLEP[[#This Row],[Termino]]-TODAY())</f>
        <v>-43</v>
      </c>
      <c r="AH809" s="7" t="str">
        <f ca="1">IF(SLEP[[#This Row],[Dias]]&gt;0,"Vigente","Vencido")</f>
        <v>Vencido</v>
      </c>
      <c r="AI809" t="str">
        <f>_xlfn.XLOOKUP(SLEP[[#This Row],[Source.Name]],Tabla3[Nombre archivo],Tabla3[BASESLEP],"N/A",0,1)</f>
        <v>Costa Araucanía</v>
      </c>
      <c r="AJ809" t="s">
        <v>4117</v>
      </c>
    </row>
    <row r="810" spans="1:36" x14ac:dyDescent="0.3">
      <c r="A810" t="s">
        <v>3684</v>
      </c>
      <c r="B810" t="s">
        <v>3761</v>
      </c>
      <c r="C810" t="s">
        <v>3762</v>
      </c>
      <c r="D810" t="s">
        <v>3750</v>
      </c>
      <c r="E810" t="s">
        <v>3745</v>
      </c>
      <c r="F810" t="s">
        <v>3746</v>
      </c>
      <c r="G810" t="s">
        <v>44</v>
      </c>
      <c r="H810" t="s">
        <v>45</v>
      </c>
      <c r="I810" t="s">
        <v>60</v>
      </c>
      <c r="J810" t="s">
        <v>3690</v>
      </c>
      <c r="K810" t="s">
        <v>48</v>
      </c>
      <c r="L810" s="3">
        <v>75045000</v>
      </c>
      <c r="M810" s="4">
        <v>343172177</v>
      </c>
      <c r="N810" s="4">
        <v>-268127177</v>
      </c>
      <c r="O810" t="s">
        <v>103</v>
      </c>
      <c r="P810" t="s">
        <v>169</v>
      </c>
      <c r="Q810" t="s">
        <v>64</v>
      </c>
      <c r="R810">
        <v>8</v>
      </c>
      <c r="S810">
        <v>0</v>
      </c>
      <c r="T810">
        <v>0</v>
      </c>
      <c r="U810">
        <v>0</v>
      </c>
      <c r="V810">
        <v>0</v>
      </c>
      <c r="W810">
        <v>0</v>
      </c>
      <c r="X810">
        <v>301</v>
      </c>
      <c r="Y810">
        <v>63</v>
      </c>
      <c r="Z810" t="s">
        <v>65</v>
      </c>
      <c r="AA810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75045000</v>
      </c>
      <c r="AB810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343172177</v>
      </c>
      <c r="AC810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-268127177</v>
      </c>
      <c r="AD810" s="5">
        <f>VALUE(FIXED((SLEP[[#This Row],[EjecutadoCLP]]/SLEP[[#This Row],[MontoCLP]]),4,TRUE))</f>
        <v>4.5728999999999997</v>
      </c>
      <c r="AE810" s="1">
        <f>IF(SLEP[[#This Row],[Termino]]=0,DATE(1992,10,11),SLEP[[#This Row],[Termino]]-SLEP[[#This Row],[Días de vigencia]])</f>
        <v>45639</v>
      </c>
      <c r="AF810" s="1">
        <f>IF(SLEP[[#This Row],[Días restantes]]&lt;1,DATE(1992,10,11),DATE(2025,8,8)+SLEP[[#This Row],[Días restantes]])</f>
        <v>45940</v>
      </c>
      <c r="AG810">
        <f ca="1">IF(SLEP[[#This Row],[Termino]]=0,0,SLEP[[#This Row],[Termino]]-TODAY())</f>
        <v>-19</v>
      </c>
      <c r="AH810" s="7" t="str">
        <f ca="1">IF(SLEP[[#This Row],[Dias]]&gt;0,"Vigente","Vencido")</f>
        <v>Vencido</v>
      </c>
      <c r="AI810" t="str">
        <f>_xlfn.XLOOKUP(SLEP[[#This Row],[Source.Name]],Tabla3[Nombre archivo],Tabla3[BASESLEP],"N/A",0,1)</f>
        <v>Costa Araucanía</v>
      </c>
      <c r="AJ810" t="s">
        <v>4123</v>
      </c>
    </row>
    <row r="811" spans="1:36" x14ac:dyDescent="0.3">
      <c r="A811" t="s">
        <v>3684</v>
      </c>
      <c r="B811" t="s">
        <v>3775</v>
      </c>
      <c r="C811" t="s">
        <v>3776</v>
      </c>
      <c r="D811" t="s">
        <v>3750</v>
      </c>
      <c r="E811" t="s">
        <v>3751</v>
      </c>
      <c r="F811" t="s">
        <v>3752</v>
      </c>
      <c r="G811" t="s">
        <v>44</v>
      </c>
      <c r="H811" t="s">
        <v>45</v>
      </c>
      <c r="I811" t="s">
        <v>60</v>
      </c>
      <c r="J811" t="s">
        <v>3690</v>
      </c>
      <c r="K811" t="s">
        <v>48</v>
      </c>
      <c r="L811" s="3">
        <v>51590000</v>
      </c>
      <c r="M811" s="4">
        <v>195457492</v>
      </c>
      <c r="N811" s="4">
        <v>-143867492</v>
      </c>
      <c r="O811" t="s">
        <v>103</v>
      </c>
      <c r="P811" t="s">
        <v>169</v>
      </c>
      <c r="Q811" t="s">
        <v>64</v>
      </c>
      <c r="R811">
        <v>1</v>
      </c>
      <c r="S811">
        <v>0</v>
      </c>
      <c r="T811">
        <v>0</v>
      </c>
      <c r="U811">
        <v>0</v>
      </c>
      <c r="V811">
        <v>0</v>
      </c>
      <c r="W811">
        <v>0</v>
      </c>
      <c r="X811">
        <v>204</v>
      </c>
      <c r="Y811">
        <v>39</v>
      </c>
      <c r="Z811" t="s">
        <v>65</v>
      </c>
      <c r="AA811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51590000</v>
      </c>
      <c r="AB811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195457492</v>
      </c>
      <c r="AC811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-143867492</v>
      </c>
      <c r="AD811" s="5">
        <f>VALUE(FIXED((SLEP[[#This Row],[EjecutadoCLP]]/SLEP[[#This Row],[MontoCLP]]),4,TRUE))</f>
        <v>3.7887</v>
      </c>
      <c r="AE811" s="1">
        <f>IF(SLEP[[#This Row],[Termino]]=0,DATE(1992,10,11),SLEP[[#This Row],[Termino]]-SLEP[[#This Row],[Días de vigencia]])</f>
        <v>45712</v>
      </c>
      <c r="AF811" s="1">
        <f>IF(SLEP[[#This Row],[Días restantes]]&lt;1,DATE(1992,10,11),DATE(2025,8,8)+SLEP[[#This Row],[Días restantes]])</f>
        <v>45916</v>
      </c>
      <c r="AG811">
        <f ca="1">IF(SLEP[[#This Row],[Termino]]=0,0,SLEP[[#This Row],[Termino]]-TODAY())</f>
        <v>-43</v>
      </c>
      <c r="AH811" s="7" t="str">
        <f ca="1">IF(SLEP[[#This Row],[Dias]]&gt;0,"Vigente","Vencido")</f>
        <v>Vencido</v>
      </c>
      <c r="AI811" t="str">
        <f>_xlfn.XLOOKUP(SLEP[[#This Row],[Source.Name]],Tabla3[Nombre archivo],Tabla3[BASESLEP],"N/A",0,1)</f>
        <v>Costa Araucanía</v>
      </c>
      <c r="AJ811" t="s">
        <v>4128</v>
      </c>
    </row>
    <row r="812" spans="1:36" x14ac:dyDescent="0.3">
      <c r="A812" t="s">
        <v>3684</v>
      </c>
      <c r="B812" t="s">
        <v>3748</v>
      </c>
      <c r="C812" t="s">
        <v>3749</v>
      </c>
      <c r="D812" t="s">
        <v>3750</v>
      </c>
      <c r="E812" t="s">
        <v>3751</v>
      </c>
      <c r="F812" t="s">
        <v>3752</v>
      </c>
      <c r="G812" t="s">
        <v>44</v>
      </c>
      <c r="H812" t="s">
        <v>45</v>
      </c>
      <c r="I812" t="s">
        <v>60</v>
      </c>
      <c r="J812" t="s">
        <v>3690</v>
      </c>
      <c r="K812" t="s">
        <v>48</v>
      </c>
      <c r="L812" s="3">
        <v>82215000</v>
      </c>
      <c r="M812" s="4">
        <v>195457492</v>
      </c>
      <c r="N812" s="4">
        <v>-113242492</v>
      </c>
      <c r="O812" t="s">
        <v>103</v>
      </c>
      <c r="P812" t="s">
        <v>169</v>
      </c>
      <c r="Q812" t="s">
        <v>64</v>
      </c>
      <c r="R812">
        <v>1</v>
      </c>
      <c r="S812">
        <v>0</v>
      </c>
      <c r="T812">
        <v>0</v>
      </c>
      <c r="U812">
        <v>0</v>
      </c>
      <c r="V812">
        <v>0</v>
      </c>
      <c r="W812">
        <v>0</v>
      </c>
      <c r="X812">
        <v>204</v>
      </c>
      <c r="Y812">
        <v>39</v>
      </c>
      <c r="Z812" t="s">
        <v>65</v>
      </c>
      <c r="AA812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82215000</v>
      </c>
      <c r="AB812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195457492</v>
      </c>
      <c r="AC812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-113242492</v>
      </c>
      <c r="AD812" s="5">
        <f>VALUE(FIXED((SLEP[[#This Row],[EjecutadoCLP]]/SLEP[[#This Row],[MontoCLP]]),4,TRUE))</f>
        <v>2.3774000000000002</v>
      </c>
      <c r="AE812" s="1">
        <f>IF(SLEP[[#This Row],[Termino]]=0,DATE(1992,10,11),SLEP[[#This Row],[Termino]]-SLEP[[#This Row],[Días de vigencia]])</f>
        <v>45712</v>
      </c>
      <c r="AF812" s="1">
        <f>IF(SLEP[[#This Row],[Días restantes]]&lt;1,DATE(1992,10,11),DATE(2025,8,8)+SLEP[[#This Row],[Días restantes]])</f>
        <v>45916</v>
      </c>
      <c r="AG812">
        <f ca="1">IF(SLEP[[#This Row],[Termino]]=0,0,SLEP[[#This Row],[Termino]]-TODAY())</f>
        <v>-43</v>
      </c>
      <c r="AH812" s="7" t="str">
        <f ca="1">IF(SLEP[[#This Row],[Dias]]&gt;0,"Vigente","Vencido")</f>
        <v>Vencido</v>
      </c>
      <c r="AI812" t="str">
        <f>_xlfn.XLOOKUP(SLEP[[#This Row],[Source.Name]],Tabla3[Nombre archivo],Tabla3[BASESLEP],"N/A",0,1)</f>
        <v>Costa Araucanía</v>
      </c>
      <c r="AJ812" t="s">
        <v>4134</v>
      </c>
    </row>
    <row r="813" spans="1:36" x14ac:dyDescent="0.3">
      <c r="A813" t="s">
        <v>3684</v>
      </c>
      <c r="B813" t="s">
        <v>3790</v>
      </c>
      <c r="C813" t="s">
        <v>3791</v>
      </c>
      <c r="D813" t="s">
        <v>3750</v>
      </c>
      <c r="E813" t="s">
        <v>3745</v>
      </c>
      <c r="F813" t="s">
        <v>3746</v>
      </c>
      <c r="G813" t="s">
        <v>44</v>
      </c>
      <c r="H813" t="s">
        <v>45</v>
      </c>
      <c r="I813" t="s">
        <v>60</v>
      </c>
      <c r="J813" t="s">
        <v>3690</v>
      </c>
      <c r="K813" t="s">
        <v>48</v>
      </c>
      <c r="L813" s="3">
        <v>59980000</v>
      </c>
      <c r="M813" s="4">
        <v>343172177</v>
      </c>
      <c r="N813" s="4">
        <v>-283192177</v>
      </c>
      <c r="O813" t="s">
        <v>103</v>
      </c>
      <c r="P813" t="s">
        <v>169</v>
      </c>
      <c r="Q813" t="s">
        <v>64</v>
      </c>
      <c r="R813">
        <v>8</v>
      </c>
      <c r="S813">
        <v>0</v>
      </c>
      <c r="T813">
        <v>0</v>
      </c>
      <c r="U813">
        <v>0</v>
      </c>
      <c r="V813">
        <v>0</v>
      </c>
      <c r="W813">
        <v>0</v>
      </c>
      <c r="X813">
        <v>204</v>
      </c>
      <c r="Y813">
        <v>39</v>
      </c>
      <c r="Z813" t="s">
        <v>65</v>
      </c>
      <c r="AA813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59980000</v>
      </c>
      <c r="AB813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343172177</v>
      </c>
      <c r="AC813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-283192177</v>
      </c>
      <c r="AD813" s="5">
        <f>VALUE(FIXED((SLEP[[#This Row],[EjecutadoCLP]]/SLEP[[#This Row],[MontoCLP]]),4,TRUE))</f>
        <v>5.7214</v>
      </c>
      <c r="AE813" s="1">
        <f>IF(SLEP[[#This Row],[Termino]]=0,DATE(1992,10,11),SLEP[[#This Row],[Termino]]-SLEP[[#This Row],[Días de vigencia]])</f>
        <v>45712</v>
      </c>
      <c r="AF813" s="1">
        <f>IF(SLEP[[#This Row],[Días restantes]]&lt;1,DATE(1992,10,11),DATE(2025,8,8)+SLEP[[#This Row],[Días restantes]])</f>
        <v>45916</v>
      </c>
      <c r="AG813">
        <f ca="1">IF(SLEP[[#This Row],[Termino]]=0,0,SLEP[[#This Row],[Termino]]-TODAY())</f>
        <v>-43</v>
      </c>
      <c r="AH813" s="7" t="str">
        <f ca="1">IF(SLEP[[#This Row],[Dias]]&gt;0,"Vigente","Vencido")</f>
        <v>Vencido</v>
      </c>
      <c r="AI813" t="str">
        <f>_xlfn.XLOOKUP(SLEP[[#This Row],[Source.Name]],Tabla3[Nombre archivo],Tabla3[BASESLEP],"N/A",0,1)</f>
        <v>Costa Araucanía</v>
      </c>
      <c r="AJ813" t="s">
        <v>4138</v>
      </c>
    </row>
    <row r="814" spans="1:36" x14ac:dyDescent="0.3">
      <c r="A814" t="s">
        <v>3684</v>
      </c>
      <c r="B814" t="s">
        <v>3793</v>
      </c>
      <c r="C814" t="s">
        <v>3794</v>
      </c>
      <c r="D814" t="s">
        <v>3750</v>
      </c>
      <c r="E814" t="s">
        <v>3745</v>
      </c>
      <c r="F814" t="s">
        <v>3746</v>
      </c>
      <c r="G814" t="s">
        <v>44</v>
      </c>
      <c r="H814" t="s">
        <v>45</v>
      </c>
      <c r="I814" t="s">
        <v>60</v>
      </c>
      <c r="J814" t="s">
        <v>3690</v>
      </c>
      <c r="K814" t="s">
        <v>48</v>
      </c>
      <c r="L814" s="3">
        <v>120300320</v>
      </c>
      <c r="M814" s="4">
        <v>343172177</v>
      </c>
      <c r="N814" s="4">
        <v>-222871857</v>
      </c>
      <c r="O814" t="s">
        <v>103</v>
      </c>
      <c r="P814" t="s">
        <v>169</v>
      </c>
      <c r="Q814" t="s">
        <v>64</v>
      </c>
      <c r="R814">
        <v>8</v>
      </c>
      <c r="S814">
        <v>0</v>
      </c>
      <c r="T814">
        <v>0</v>
      </c>
      <c r="U814">
        <v>0</v>
      </c>
      <c r="V814">
        <v>0</v>
      </c>
      <c r="W814">
        <v>0</v>
      </c>
      <c r="X814">
        <v>204</v>
      </c>
      <c r="Y814">
        <v>39</v>
      </c>
      <c r="Z814" t="s">
        <v>65</v>
      </c>
      <c r="AA814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120300320</v>
      </c>
      <c r="AB814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343172177</v>
      </c>
      <c r="AC814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-222871857</v>
      </c>
      <c r="AD814" s="5">
        <f>VALUE(FIXED((SLEP[[#This Row],[EjecutadoCLP]]/SLEP[[#This Row],[MontoCLP]]),4,TRUE))</f>
        <v>2.8525999999999998</v>
      </c>
      <c r="AE814" s="1">
        <f>IF(SLEP[[#This Row],[Termino]]=0,DATE(1992,10,11),SLEP[[#This Row],[Termino]]-SLEP[[#This Row],[Días de vigencia]])</f>
        <v>45712</v>
      </c>
      <c r="AF814" s="1">
        <f>IF(SLEP[[#This Row],[Días restantes]]&lt;1,DATE(1992,10,11),DATE(2025,8,8)+SLEP[[#This Row],[Días restantes]])</f>
        <v>45916</v>
      </c>
      <c r="AG814">
        <f ca="1">IF(SLEP[[#This Row],[Termino]]=0,0,SLEP[[#This Row],[Termino]]-TODAY())</f>
        <v>-43</v>
      </c>
      <c r="AH814" s="7" t="str">
        <f ca="1">IF(SLEP[[#This Row],[Dias]]&gt;0,"Vigente","Vencido")</f>
        <v>Vencido</v>
      </c>
      <c r="AI814" t="str">
        <f>_xlfn.XLOOKUP(SLEP[[#This Row],[Source.Name]],Tabla3[Nombre archivo],Tabla3[BASESLEP],"N/A",0,1)</f>
        <v>Costa Araucanía</v>
      </c>
      <c r="AJ814" t="s">
        <v>4144</v>
      </c>
    </row>
    <row r="815" spans="1:36" x14ac:dyDescent="0.3">
      <c r="A815" t="s">
        <v>3684</v>
      </c>
      <c r="B815" t="s">
        <v>3778</v>
      </c>
      <c r="C815" t="s">
        <v>3779</v>
      </c>
      <c r="D815" t="s">
        <v>3750</v>
      </c>
      <c r="E815" t="s">
        <v>3769</v>
      </c>
      <c r="F815" t="s">
        <v>3770</v>
      </c>
      <c r="G815" t="s">
        <v>44</v>
      </c>
      <c r="H815" t="s">
        <v>45</v>
      </c>
      <c r="I815" t="s">
        <v>60</v>
      </c>
      <c r="J815" t="s">
        <v>3690</v>
      </c>
      <c r="K815" t="s">
        <v>48</v>
      </c>
      <c r="L815" s="3">
        <v>28589000</v>
      </c>
      <c r="M815" s="4">
        <v>142739098</v>
      </c>
      <c r="N815" s="4">
        <v>-114150098</v>
      </c>
      <c r="O815" t="s">
        <v>103</v>
      </c>
      <c r="P815" t="s">
        <v>98</v>
      </c>
      <c r="Q815" t="s">
        <v>64</v>
      </c>
      <c r="R815">
        <v>2</v>
      </c>
      <c r="S815">
        <v>0</v>
      </c>
      <c r="T815">
        <v>0</v>
      </c>
      <c r="U815">
        <v>0</v>
      </c>
      <c r="V815">
        <v>0</v>
      </c>
      <c r="W815">
        <v>0</v>
      </c>
      <c r="X815">
        <v>225</v>
      </c>
      <c r="Y815">
        <v>60</v>
      </c>
      <c r="Z815" t="s">
        <v>65</v>
      </c>
      <c r="AA815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28589000</v>
      </c>
      <c r="AB815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142739098</v>
      </c>
      <c r="AC815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-114150098</v>
      </c>
      <c r="AD815" s="5">
        <f>VALUE(FIXED((SLEP[[#This Row],[EjecutadoCLP]]/SLEP[[#This Row],[MontoCLP]]),4,TRUE))</f>
        <v>4.9927999999999999</v>
      </c>
      <c r="AE815" s="1">
        <f>IF(SLEP[[#This Row],[Termino]]=0,DATE(1992,10,11),SLEP[[#This Row],[Termino]]-SLEP[[#This Row],[Días de vigencia]])</f>
        <v>45712</v>
      </c>
      <c r="AF815" s="1">
        <f>IF(SLEP[[#This Row],[Días restantes]]&lt;1,DATE(1992,10,11),DATE(2025,8,8)+SLEP[[#This Row],[Días restantes]])</f>
        <v>45937</v>
      </c>
      <c r="AG815">
        <f ca="1">IF(SLEP[[#This Row],[Termino]]=0,0,SLEP[[#This Row],[Termino]]-TODAY())</f>
        <v>-22</v>
      </c>
      <c r="AH815" s="7" t="str">
        <f ca="1">IF(SLEP[[#This Row],[Dias]]&gt;0,"Vigente","Vencido")</f>
        <v>Vencido</v>
      </c>
      <c r="AI815" t="str">
        <f>_xlfn.XLOOKUP(SLEP[[#This Row],[Source.Name]],Tabla3[Nombre archivo],Tabla3[BASESLEP],"N/A",0,1)</f>
        <v>Costa Araucanía</v>
      </c>
      <c r="AJ815" t="s">
        <v>4151</v>
      </c>
    </row>
    <row r="816" spans="1:36" x14ac:dyDescent="0.3">
      <c r="A816" t="s">
        <v>3684</v>
      </c>
      <c r="B816" t="s">
        <v>3781</v>
      </c>
      <c r="C816" t="s">
        <v>3782</v>
      </c>
      <c r="D816" t="s">
        <v>3750</v>
      </c>
      <c r="E816" t="s">
        <v>3745</v>
      </c>
      <c r="F816" t="s">
        <v>3746</v>
      </c>
      <c r="G816" t="s">
        <v>44</v>
      </c>
      <c r="H816" t="s">
        <v>45</v>
      </c>
      <c r="I816" t="s">
        <v>60</v>
      </c>
      <c r="J816" t="s">
        <v>3690</v>
      </c>
      <c r="K816" t="s">
        <v>48</v>
      </c>
      <c r="L816" s="3">
        <v>113940000</v>
      </c>
      <c r="M816" s="4">
        <v>343172177</v>
      </c>
      <c r="N816" s="4">
        <v>-229232177</v>
      </c>
      <c r="O816" t="s">
        <v>103</v>
      </c>
      <c r="P816" t="s">
        <v>169</v>
      </c>
      <c r="Q816" t="s">
        <v>64</v>
      </c>
      <c r="R816">
        <v>8</v>
      </c>
      <c r="S816">
        <v>0</v>
      </c>
      <c r="T816">
        <v>0</v>
      </c>
      <c r="U816">
        <v>0</v>
      </c>
      <c r="V816">
        <v>0</v>
      </c>
      <c r="W816">
        <v>0</v>
      </c>
      <c r="X816">
        <v>204</v>
      </c>
      <c r="Y816">
        <v>39</v>
      </c>
      <c r="Z816" t="s">
        <v>65</v>
      </c>
      <c r="AA816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113940000</v>
      </c>
      <c r="AB816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343172177</v>
      </c>
      <c r="AC816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-229232177</v>
      </c>
      <c r="AD816" s="5">
        <f>VALUE(FIXED((SLEP[[#This Row],[EjecutadoCLP]]/SLEP[[#This Row],[MontoCLP]]),4,TRUE))</f>
        <v>3.0118999999999998</v>
      </c>
      <c r="AE816" s="1">
        <f>IF(SLEP[[#This Row],[Termino]]=0,DATE(1992,10,11),SLEP[[#This Row],[Termino]]-SLEP[[#This Row],[Días de vigencia]])</f>
        <v>45712</v>
      </c>
      <c r="AF816" s="1">
        <f>IF(SLEP[[#This Row],[Días restantes]]&lt;1,DATE(1992,10,11),DATE(2025,8,8)+SLEP[[#This Row],[Días restantes]])</f>
        <v>45916</v>
      </c>
      <c r="AG816">
        <f ca="1">IF(SLEP[[#This Row],[Termino]]=0,0,SLEP[[#This Row],[Termino]]-TODAY())</f>
        <v>-43</v>
      </c>
      <c r="AH816" s="7" t="str">
        <f ca="1">IF(SLEP[[#This Row],[Dias]]&gt;0,"Vigente","Vencido")</f>
        <v>Vencido</v>
      </c>
      <c r="AI816" t="str">
        <f>_xlfn.XLOOKUP(SLEP[[#This Row],[Source.Name]],Tabla3[Nombre archivo],Tabla3[BASESLEP],"N/A",0,1)</f>
        <v>Costa Araucanía</v>
      </c>
      <c r="AJ816" t="s">
        <v>4157</v>
      </c>
    </row>
    <row r="817" spans="1:36" x14ac:dyDescent="0.3">
      <c r="A817" t="s">
        <v>3684</v>
      </c>
      <c r="B817" t="s">
        <v>3784</v>
      </c>
      <c r="C817" t="s">
        <v>3785</v>
      </c>
      <c r="D817" t="s">
        <v>3750</v>
      </c>
      <c r="E817" t="s">
        <v>3745</v>
      </c>
      <c r="F817" t="s">
        <v>3746</v>
      </c>
      <c r="G817" t="s">
        <v>44</v>
      </c>
      <c r="H817" t="s">
        <v>45</v>
      </c>
      <c r="I817" t="s">
        <v>60</v>
      </c>
      <c r="J817" t="s">
        <v>3690</v>
      </c>
      <c r="K817" t="s">
        <v>48</v>
      </c>
      <c r="L817" s="3">
        <v>142000000</v>
      </c>
      <c r="M817" s="4">
        <v>343172177</v>
      </c>
      <c r="N817" s="4">
        <v>-201172177</v>
      </c>
      <c r="O817" t="s">
        <v>103</v>
      </c>
      <c r="P817" t="s">
        <v>169</v>
      </c>
      <c r="Q817" t="s">
        <v>64</v>
      </c>
      <c r="R817">
        <v>8</v>
      </c>
      <c r="S817">
        <v>0</v>
      </c>
      <c r="T817">
        <v>0</v>
      </c>
      <c r="U817">
        <v>0</v>
      </c>
      <c r="V817">
        <v>0</v>
      </c>
      <c r="W817">
        <v>0</v>
      </c>
      <c r="X817">
        <v>204</v>
      </c>
      <c r="Y817">
        <v>39</v>
      </c>
      <c r="Z817" t="s">
        <v>65</v>
      </c>
      <c r="AA817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142000000</v>
      </c>
      <c r="AB817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343172177</v>
      </c>
      <c r="AC817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-201172177</v>
      </c>
      <c r="AD817" s="5">
        <f>VALUE(FIXED((SLEP[[#This Row],[EjecutadoCLP]]/SLEP[[#This Row],[MontoCLP]]),4,TRUE))</f>
        <v>2.4167000000000001</v>
      </c>
      <c r="AE817" s="1">
        <f>IF(SLEP[[#This Row],[Termino]]=0,DATE(1992,10,11),SLEP[[#This Row],[Termino]]-SLEP[[#This Row],[Días de vigencia]])</f>
        <v>45712</v>
      </c>
      <c r="AF817" s="1">
        <f>IF(SLEP[[#This Row],[Días restantes]]&lt;1,DATE(1992,10,11),DATE(2025,8,8)+SLEP[[#This Row],[Días restantes]])</f>
        <v>45916</v>
      </c>
      <c r="AG817">
        <f ca="1">IF(SLEP[[#This Row],[Termino]]=0,0,SLEP[[#This Row],[Termino]]-TODAY())</f>
        <v>-43</v>
      </c>
      <c r="AH817" s="7" t="str">
        <f ca="1">IF(SLEP[[#This Row],[Dias]]&gt;0,"Vigente","Vencido")</f>
        <v>Vencido</v>
      </c>
      <c r="AI817" t="str">
        <f>_xlfn.XLOOKUP(SLEP[[#This Row],[Source.Name]],Tabla3[Nombre archivo],Tabla3[BASESLEP],"N/A",0,1)</f>
        <v>Costa Araucanía</v>
      </c>
      <c r="AJ817" t="s">
        <v>4163</v>
      </c>
    </row>
    <row r="818" spans="1:36" x14ac:dyDescent="0.3">
      <c r="A818" t="s">
        <v>3684</v>
      </c>
      <c r="B818" t="s">
        <v>3787</v>
      </c>
      <c r="C818" t="s">
        <v>3788</v>
      </c>
      <c r="D818" t="s">
        <v>3750</v>
      </c>
      <c r="E818" t="s">
        <v>3751</v>
      </c>
      <c r="F818" t="s">
        <v>3752</v>
      </c>
      <c r="G818" t="s">
        <v>44</v>
      </c>
      <c r="H818" t="s">
        <v>45</v>
      </c>
      <c r="I818" t="s">
        <v>60</v>
      </c>
      <c r="J818" t="s">
        <v>3690</v>
      </c>
      <c r="K818" t="s">
        <v>48</v>
      </c>
      <c r="L818" s="3">
        <v>94928860</v>
      </c>
      <c r="M818" s="4">
        <v>195457492</v>
      </c>
      <c r="N818" s="4">
        <v>-100528632</v>
      </c>
      <c r="O818" t="s">
        <v>103</v>
      </c>
      <c r="P818" t="s">
        <v>169</v>
      </c>
      <c r="Q818" t="s">
        <v>64</v>
      </c>
      <c r="R818">
        <v>1</v>
      </c>
      <c r="S818">
        <v>0</v>
      </c>
      <c r="T818">
        <v>0</v>
      </c>
      <c r="U818">
        <v>0</v>
      </c>
      <c r="V818">
        <v>0</v>
      </c>
      <c r="W818">
        <v>0</v>
      </c>
      <c r="X818">
        <v>204</v>
      </c>
      <c r="Y818">
        <v>39</v>
      </c>
      <c r="Z818" t="s">
        <v>65</v>
      </c>
      <c r="AA818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94928860</v>
      </c>
      <c r="AB818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195457492</v>
      </c>
      <c r="AC818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-100528632</v>
      </c>
      <c r="AD818" s="5">
        <f>VALUE(FIXED((SLEP[[#This Row],[EjecutadoCLP]]/SLEP[[#This Row],[MontoCLP]]),4,TRUE))</f>
        <v>2.0590000000000002</v>
      </c>
      <c r="AE818" s="1">
        <f>IF(SLEP[[#This Row],[Termino]]=0,DATE(1992,10,11),SLEP[[#This Row],[Termino]]-SLEP[[#This Row],[Días de vigencia]])</f>
        <v>45712</v>
      </c>
      <c r="AF818" s="1">
        <f>IF(SLEP[[#This Row],[Días restantes]]&lt;1,DATE(1992,10,11),DATE(2025,8,8)+SLEP[[#This Row],[Días restantes]])</f>
        <v>45916</v>
      </c>
      <c r="AG818">
        <f ca="1">IF(SLEP[[#This Row],[Termino]]=0,0,SLEP[[#This Row],[Termino]]-TODAY())</f>
        <v>-43</v>
      </c>
      <c r="AH818" s="7" t="str">
        <f ca="1">IF(SLEP[[#This Row],[Dias]]&gt;0,"Vigente","Vencido")</f>
        <v>Vencido</v>
      </c>
      <c r="AI818" t="str">
        <f>_xlfn.XLOOKUP(SLEP[[#This Row],[Source.Name]],Tabla3[Nombre archivo],Tabla3[BASESLEP],"N/A",0,1)</f>
        <v>Costa Araucanía</v>
      </c>
      <c r="AJ818" t="s">
        <v>4169</v>
      </c>
    </row>
    <row r="819" spans="1:36" x14ac:dyDescent="0.3">
      <c r="A819" t="s">
        <v>3684</v>
      </c>
      <c r="B819" t="s">
        <v>3825</v>
      </c>
      <c r="C819" t="s">
        <v>3826</v>
      </c>
      <c r="D819" t="s">
        <v>3750</v>
      </c>
      <c r="E819" t="s">
        <v>3751</v>
      </c>
      <c r="F819" t="s">
        <v>3752</v>
      </c>
      <c r="G819" t="s">
        <v>44</v>
      </c>
      <c r="H819" t="s">
        <v>45</v>
      </c>
      <c r="I819" t="s">
        <v>60</v>
      </c>
      <c r="J819" t="s">
        <v>3690</v>
      </c>
      <c r="K819" t="s">
        <v>48</v>
      </c>
      <c r="L819" s="3">
        <v>100440000</v>
      </c>
      <c r="M819" s="4">
        <v>195457492</v>
      </c>
      <c r="N819" s="4">
        <v>-95017492</v>
      </c>
      <c r="O819" t="s">
        <v>103</v>
      </c>
      <c r="P819" t="s">
        <v>169</v>
      </c>
      <c r="Q819" t="s">
        <v>64</v>
      </c>
      <c r="R819">
        <v>1</v>
      </c>
      <c r="S819">
        <v>0</v>
      </c>
      <c r="T819">
        <v>0</v>
      </c>
      <c r="U819">
        <v>0</v>
      </c>
      <c r="V819">
        <v>0</v>
      </c>
      <c r="W819">
        <v>0</v>
      </c>
      <c r="X819">
        <v>301</v>
      </c>
      <c r="Y819">
        <v>63</v>
      </c>
      <c r="Z819" t="s">
        <v>65</v>
      </c>
      <c r="AA819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100440000</v>
      </c>
      <c r="AB819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195457492</v>
      </c>
      <c r="AC819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-95017492</v>
      </c>
      <c r="AD819" s="5">
        <f>VALUE(FIXED((SLEP[[#This Row],[EjecutadoCLP]]/SLEP[[#This Row],[MontoCLP]]),4,TRUE))</f>
        <v>1.946</v>
      </c>
      <c r="AE819" s="1">
        <f>IF(SLEP[[#This Row],[Termino]]=0,DATE(1992,10,11),SLEP[[#This Row],[Termino]]-SLEP[[#This Row],[Días de vigencia]])</f>
        <v>45639</v>
      </c>
      <c r="AF819" s="1">
        <f>IF(SLEP[[#This Row],[Días restantes]]&lt;1,DATE(1992,10,11),DATE(2025,8,8)+SLEP[[#This Row],[Días restantes]])</f>
        <v>45940</v>
      </c>
      <c r="AG819">
        <f ca="1">IF(SLEP[[#This Row],[Termino]]=0,0,SLEP[[#This Row],[Termino]]-TODAY())</f>
        <v>-19</v>
      </c>
      <c r="AH819" s="7" t="str">
        <f ca="1">IF(SLEP[[#This Row],[Dias]]&gt;0,"Vigente","Vencido")</f>
        <v>Vencido</v>
      </c>
      <c r="AI819" t="str">
        <f>_xlfn.XLOOKUP(SLEP[[#This Row],[Source.Name]],Tabla3[Nombre archivo],Tabla3[BASESLEP],"N/A",0,1)</f>
        <v>Costa Araucanía</v>
      </c>
      <c r="AJ819" t="s">
        <v>4173</v>
      </c>
    </row>
    <row r="820" spans="1:36" x14ac:dyDescent="0.3">
      <c r="A820" t="s">
        <v>3684</v>
      </c>
      <c r="B820" t="s">
        <v>3828</v>
      </c>
      <c r="C820" t="s">
        <v>3829</v>
      </c>
      <c r="D820" t="s">
        <v>3750</v>
      </c>
      <c r="E820" t="s">
        <v>3798</v>
      </c>
      <c r="F820" t="s">
        <v>3799</v>
      </c>
      <c r="G820" t="s">
        <v>44</v>
      </c>
      <c r="H820" t="s">
        <v>45</v>
      </c>
      <c r="I820" t="s">
        <v>60</v>
      </c>
      <c r="J820" t="s">
        <v>3690</v>
      </c>
      <c r="K820" t="s">
        <v>48</v>
      </c>
      <c r="L820" s="3">
        <v>84000000</v>
      </c>
      <c r="M820" s="4">
        <v>200139659</v>
      </c>
      <c r="N820" s="4">
        <v>-116139659</v>
      </c>
      <c r="O820" t="s">
        <v>103</v>
      </c>
      <c r="P820" t="s">
        <v>169</v>
      </c>
      <c r="Q820" t="s">
        <v>64</v>
      </c>
      <c r="R820">
        <v>9</v>
      </c>
      <c r="S820">
        <v>0</v>
      </c>
      <c r="T820">
        <v>0</v>
      </c>
      <c r="U820">
        <v>0</v>
      </c>
      <c r="V820">
        <v>0</v>
      </c>
      <c r="W820">
        <v>0</v>
      </c>
      <c r="X820">
        <v>301</v>
      </c>
      <c r="Y820">
        <v>63</v>
      </c>
      <c r="Z820" t="s">
        <v>65</v>
      </c>
      <c r="AA820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84000000</v>
      </c>
      <c r="AB820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200139659</v>
      </c>
      <c r="AC820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-116139659</v>
      </c>
      <c r="AD820" s="5">
        <f>VALUE(FIXED((SLEP[[#This Row],[EjecutadoCLP]]/SLEP[[#This Row],[MontoCLP]]),4,TRUE))</f>
        <v>2.3826000000000001</v>
      </c>
      <c r="AE820" s="1">
        <f>IF(SLEP[[#This Row],[Termino]]=0,DATE(1992,10,11),SLEP[[#This Row],[Termino]]-SLEP[[#This Row],[Días de vigencia]])</f>
        <v>45639</v>
      </c>
      <c r="AF820" s="1">
        <f>IF(SLEP[[#This Row],[Días restantes]]&lt;1,DATE(1992,10,11),DATE(2025,8,8)+SLEP[[#This Row],[Días restantes]])</f>
        <v>45940</v>
      </c>
      <c r="AG820">
        <f ca="1">IF(SLEP[[#This Row],[Termino]]=0,0,SLEP[[#This Row],[Termino]]-TODAY())</f>
        <v>-19</v>
      </c>
      <c r="AH820" s="7" t="str">
        <f ca="1">IF(SLEP[[#This Row],[Dias]]&gt;0,"Vigente","Vencido")</f>
        <v>Vencido</v>
      </c>
      <c r="AI820" t="str">
        <f>_xlfn.XLOOKUP(SLEP[[#This Row],[Source.Name]],Tabla3[Nombre archivo],Tabla3[BASESLEP],"N/A",0,1)</f>
        <v>Costa Araucanía</v>
      </c>
      <c r="AJ820" t="s">
        <v>4177</v>
      </c>
    </row>
    <row r="821" spans="1:36" x14ac:dyDescent="0.3">
      <c r="A821" t="s">
        <v>3684</v>
      </c>
      <c r="B821" t="s">
        <v>3831</v>
      </c>
      <c r="C821" t="s">
        <v>3832</v>
      </c>
      <c r="D821" t="s">
        <v>3750</v>
      </c>
      <c r="E821" t="s">
        <v>3769</v>
      </c>
      <c r="F821" t="s">
        <v>3770</v>
      </c>
      <c r="G821" t="s">
        <v>44</v>
      </c>
      <c r="H821" t="s">
        <v>45</v>
      </c>
      <c r="I821" t="s">
        <v>60</v>
      </c>
      <c r="J821" t="s">
        <v>3690</v>
      </c>
      <c r="K821" t="s">
        <v>48</v>
      </c>
      <c r="L821" s="3">
        <v>57630000</v>
      </c>
      <c r="M821" s="4">
        <v>142739098</v>
      </c>
      <c r="N821" s="4">
        <v>-85109098</v>
      </c>
      <c r="O821" t="s">
        <v>103</v>
      </c>
      <c r="P821" t="s">
        <v>169</v>
      </c>
      <c r="Q821" t="s">
        <v>64</v>
      </c>
      <c r="R821">
        <v>2</v>
      </c>
      <c r="S821">
        <v>0</v>
      </c>
      <c r="T821">
        <v>0</v>
      </c>
      <c r="U821">
        <v>0</v>
      </c>
      <c r="V821">
        <v>0</v>
      </c>
      <c r="W821">
        <v>0</v>
      </c>
      <c r="X821">
        <v>204</v>
      </c>
      <c r="Y821">
        <v>39</v>
      </c>
      <c r="Z821" t="s">
        <v>65</v>
      </c>
      <c r="AA821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57630000</v>
      </c>
      <c r="AB821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142739098</v>
      </c>
      <c r="AC821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-85109098</v>
      </c>
      <c r="AD821" s="5">
        <f>VALUE(FIXED((SLEP[[#This Row],[EjecutadoCLP]]/SLEP[[#This Row],[MontoCLP]]),4,TRUE))</f>
        <v>2.4767999999999999</v>
      </c>
      <c r="AE821" s="1">
        <f>IF(SLEP[[#This Row],[Termino]]=0,DATE(1992,10,11),SLEP[[#This Row],[Termino]]-SLEP[[#This Row],[Días de vigencia]])</f>
        <v>45712</v>
      </c>
      <c r="AF821" s="1">
        <f>IF(SLEP[[#This Row],[Días restantes]]&lt;1,DATE(1992,10,11),DATE(2025,8,8)+SLEP[[#This Row],[Días restantes]])</f>
        <v>45916</v>
      </c>
      <c r="AG821">
        <f ca="1">IF(SLEP[[#This Row],[Termino]]=0,0,SLEP[[#This Row],[Termino]]-TODAY())</f>
        <v>-43</v>
      </c>
      <c r="AH821" s="7" t="str">
        <f ca="1">IF(SLEP[[#This Row],[Dias]]&gt;0,"Vigente","Vencido")</f>
        <v>Vencido</v>
      </c>
      <c r="AI821" t="str">
        <f>_xlfn.XLOOKUP(SLEP[[#This Row],[Source.Name]],Tabla3[Nombre archivo],Tabla3[BASESLEP],"N/A",0,1)</f>
        <v>Costa Araucanía</v>
      </c>
      <c r="AJ821" t="s">
        <v>4181</v>
      </c>
    </row>
    <row r="822" spans="1:36" x14ac:dyDescent="0.3">
      <c r="A822" t="s">
        <v>3684</v>
      </c>
      <c r="B822" t="s">
        <v>3816</v>
      </c>
      <c r="C822" t="s">
        <v>3817</v>
      </c>
      <c r="D822" t="s">
        <v>3750</v>
      </c>
      <c r="E822" t="s">
        <v>3739</v>
      </c>
      <c r="F822" t="s">
        <v>3740</v>
      </c>
      <c r="G822" t="s">
        <v>44</v>
      </c>
      <c r="H822" t="s">
        <v>45</v>
      </c>
      <c r="I822" t="s">
        <v>60</v>
      </c>
      <c r="J822" t="s">
        <v>3690</v>
      </c>
      <c r="K822" t="s">
        <v>48</v>
      </c>
      <c r="L822" s="3">
        <v>186864120</v>
      </c>
      <c r="M822" s="4">
        <v>83514794</v>
      </c>
      <c r="N822" s="4">
        <v>103349326</v>
      </c>
      <c r="O822" t="s">
        <v>103</v>
      </c>
      <c r="P822" t="s">
        <v>169</v>
      </c>
      <c r="Q822" t="s">
        <v>64</v>
      </c>
      <c r="R822">
        <v>0</v>
      </c>
      <c r="S822">
        <v>0</v>
      </c>
      <c r="T822">
        <v>0</v>
      </c>
      <c r="U822">
        <v>0</v>
      </c>
      <c r="V822">
        <v>0</v>
      </c>
      <c r="W822">
        <v>0</v>
      </c>
      <c r="X822">
        <v>204</v>
      </c>
      <c r="Y822">
        <v>39</v>
      </c>
      <c r="Z822" t="s">
        <v>65</v>
      </c>
      <c r="AA822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186864120</v>
      </c>
      <c r="AB822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83514794</v>
      </c>
      <c r="AC822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103349326</v>
      </c>
      <c r="AD822" s="5">
        <f>VALUE(FIXED((SLEP[[#This Row],[EjecutadoCLP]]/SLEP[[#This Row],[MontoCLP]]),4,TRUE))</f>
        <v>0.44690000000000002</v>
      </c>
      <c r="AE822" s="1">
        <f>IF(SLEP[[#This Row],[Termino]]=0,DATE(1992,10,11),SLEP[[#This Row],[Termino]]-SLEP[[#This Row],[Días de vigencia]])</f>
        <v>45712</v>
      </c>
      <c r="AF822" s="1">
        <f>IF(SLEP[[#This Row],[Días restantes]]&lt;1,DATE(1992,10,11),DATE(2025,8,8)+SLEP[[#This Row],[Días restantes]])</f>
        <v>45916</v>
      </c>
      <c r="AG822">
        <f ca="1">IF(SLEP[[#This Row],[Termino]]=0,0,SLEP[[#This Row],[Termino]]-TODAY())</f>
        <v>-43</v>
      </c>
      <c r="AH822" s="7" t="str">
        <f ca="1">IF(SLEP[[#This Row],[Dias]]&gt;0,"Vigente","Vencido")</f>
        <v>Vencido</v>
      </c>
      <c r="AI822" t="str">
        <f>_xlfn.XLOOKUP(SLEP[[#This Row],[Source.Name]],Tabla3[Nombre archivo],Tabla3[BASESLEP],"N/A",0,1)</f>
        <v>Costa Araucanía</v>
      </c>
      <c r="AJ822" t="s">
        <v>4187</v>
      </c>
    </row>
    <row r="823" spans="1:36" x14ac:dyDescent="0.3">
      <c r="A823" t="s">
        <v>3684</v>
      </c>
      <c r="B823" t="s">
        <v>3819</v>
      </c>
      <c r="C823" t="s">
        <v>3820</v>
      </c>
      <c r="D823" t="s">
        <v>3750</v>
      </c>
      <c r="E823" t="s">
        <v>3798</v>
      </c>
      <c r="F823" t="s">
        <v>3799</v>
      </c>
      <c r="G823" t="s">
        <v>44</v>
      </c>
      <c r="H823" t="s">
        <v>45</v>
      </c>
      <c r="I823" t="s">
        <v>60</v>
      </c>
      <c r="J823" t="s">
        <v>3690</v>
      </c>
      <c r="K823" t="s">
        <v>48</v>
      </c>
      <c r="L823" s="3">
        <v>47980000</v>
      </c>
      <c r="M823" s="4">
        <v>200139659</v>
      </c>
      <c r="N823" s="4">
        <v>-152159659</v>
      </c>
      <c r="O823" t="s">
        <v>103</v>
      </c>
      <c r="P823" t="s">
        <v>169</v>
      </c>
      <c r="Q823" t="s">
        <v>64</v>
      </c>
      <c r="R823">
        <v>9</v>
      </c>
      <c r="S823">
        <v>0</v>
      </c>
      <c r="T823">
        <v>0</v>
      </c>
      <c r="U823">
        <v>0</v>
      </c>
      <c r="V823">
        <v>0</v>
      </c>
      <c r="W823">
        <v>0</v>
      </c>
      <c r="X823">
        <v>301</v>
      </c>
      <c r="Y823">
        <v>63</v>
      </c>
      <c r="Z823" t="s">
        <v>65</v>
      </c>
      <c r="AA823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47980000</v>
      </c>
      <c r="AB823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200139659</v>
      </c>
      <c r="AC823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-152159659</v>
      </c>
      <c r="AD823" s="5">
        <f>VALUE(FIXED((SLEP[[#This Row],[EjecutadoCLP]]/SLEP[[#This Row],[MontoCLP]]),4,TRUE))</f>
        <v>4.1712999999999996</v>
      </c>
      <c r="AE823" s="1">
        <f>IF(SLEP[[#This Row],[Termino]]=0,DATE(1992,10,11),SLEP[[#This Row],[Termino]]-SLEP[[#This Row],[Días de vigencia]])</f>
        <v>45639</v>
      </c>
      <c r="AF823" s="1">
        <f>IF(SLEP[[#This Row],[Días restantes]]&lt;1,DATE(1992,10,11),DATE(2025,8,8)+SLEP[[#This Row],[Días restantes]])</f>
        <v>45940</v>
      </c>
      <c r="AG823">
        <f ca="1">IF(SLEP[[#This Row],[Termino]]=0,0,SLEP[[#This Row],[Termino]]-TODAY())</f>
        <v>-19</v>
      </c>
      <c r="AH823" s="7" t="str">
        <f ca="1">IF(SLEP[[#This Row],[Dias]]&gt;0,"Vigente","Vencido")</f>
        <v>Vencido</v>
      </c>
      <c r="AI823" t="str">
        <f>_xlfn.XLOOKUP(SLEP[[#This Row],[Source.Name]],Tabla3[Nombre archivo],Tabla3[BASESLEP],"N/A",0,1)</f>
        <v>Costa Araucanía</v>
      </c>
      <c r="AJ823" t="s">
        <v>4193</v>
      </c>
    </row>
    <row r="824" spans="1:36" x14ac:dyDescent="0.3">
      <c r="A824" t="s">
        <v>3684</v>
      </c>
      <c r="B824" t="s">
        <v>3822</v>
      </c>
      <c r="C824" t="s">
        <v>3823</v>
      </c>
      <c r="D824" t="s">
        <v>3750</v>
      </c>
      <c r="E824" t="s">
        <v>3769</v>
      </c>
      <c r="F824" t="s">
        <v>3770</v>
      </c>
      <c r="G824" t="s">
        <v>44</v>
      </c>
      <c r="H824" t="s">
        <v>45</v>
      </c>
      <c r="I824" t="s">
        <v>60</v>
      </c>
      <c r="J824" t="s">
        <v>3690</v>
      </c>
      <c r="K824" t="s">
        <v>48</v>
      </c>
      <c r="L824" s="3">
        <v>63080000</v>
      </c>
      <c r="M824" s="4">
        <v>142739098</v>
      </c>
      <c r="N824" s="4">
        <v>-79659098</v>
      </c>
      <c r="O824" t="s">
        <v>103</v>
      </c>
      <c r="P824" t="s">
        <v>169</v>
      </c>
      <c r="Q824" t="s">
        <v>64</v>
      </c>
      <c r="R824">
        <v>2</v>
      </c>
      <c r="S824">
        <v>0</v>
      </c>
      <c r="T824">
        <v>0</v>
      </c>
      <c r="U824">
        <v>0</v>
      </c>
      <c r="V824">
        <v>0</v>
      </c>
      <c r="W824">
        <v>0</v>
      </c>
      <c r="X824">
        <v>301</v>
      </c>
      <c r="Y824">
        <v>63</v>
      </c>
      <c r="Z824" t="s">
        <v>65</v>
      </c>
      <c r="AA824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63080000</v>
      </c>
      <c r="AB824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142739098</v>
      </c>
      <c r="AC824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-79659098</v>
      </c>
      <c r="AD824" s="5">
        <f>VALUE(FIXED((SLEP[[#This Row],[EjecutadoCLP]]/SLEP[[#This Row],[MontoCLP]]),4,TRUE))</f>
        <v>2.2627999999999999</v>
      </c>
      <c r="AE824" s="1">
        <f>IF(SLEP[[#This Row],[Termino]]=0,DATE(1992,10,11),SLEP[[#This Row],[Termino]]-SLEP[[#This Row],[Días de vigencia]])</f>
        <v>45639</v>
      </c>
      <c r="AF824" s="1">
        <f>IF(SLEP[[#This Row],[Días restantes]]&lt;1,DATE(1992,10,11),DATE(2025,8,8)+SLEP[[#This Row],[Días restantes]])</f>
        <v>45940</v>
      </c>
      <c r="AG824">
        <f ca="1">IF(SLEP[[#This Row],[Termino]]=0,0,SLEP[[#This Row],[Termino]]-TODAY())</f>
        <v>-19</v>
      </c>
      <c r="AH824" s="7" t="str">
        <f ca="1">IF(SLEP[[#This Row],[Dias]]&gt;0,"Vigente","Vencido")</f>
        <v>Vencido</v>
      </c>
      <c r="AI824" t="str">
        <f>_xlfn.XLOOKUP(SLEP[[#This Row],[Source.Name]],Tabla3[Nombre archivo],Tabla3[BASESLEP],"N/A",0,1)</f>
        <v>Costa Araucanía</v>
      </c>
      <c r="AJ824" t="s">
        <v>4199</v>
      </c>
    </row>
    <row r="825" spans="1:36" x14ac:dyDescent="0.3">
      <c r="A825" t="s">
        <v>3684</v>
      </c>
      <c r="B825" t="s">
        <v>3796</v>
      </c>
      <c r="C825" t="s">
        <v>3797</v>
      </c>
      <c r="D825" t="s">
        <v>3750</v>
      </c>
      <c r="E825" t="s">
        <v>3798</v>
      </c>
      <c r="F825" t="s">
        <v>3799</v>
      </c>
      <c r="G825" t="s">
        <v>44</v>
      </c>
      <c r="H825" t="s">
        <v>45</v>
      </c>
      <c r="I825" t="s">
        <v>60</v>
      </c>
      <c r="J825" t="s">
        <v>3690</v>
      </c>
      <c r="K825" t="s">
        <v>48</v>
      </c>
      <c r="L825" s="3">
        <v>81285000</v>
      </c>
      <c r="M825" s="4">
        <v>200139659</v>
      </c>
      <c r="N825" s="4">
        <v>-118854659</v>
      </c>
      <c r="O825" t="s">
        <v>103</v>
      </c>
      <c r="P825" t="s">
        <v>169</v>
      </c>
      <c r="Q825" t="s">
        <v>64</v>
      </c>
      <c r="R825">
        <v>9</v>
      </c>
      <c r="S825">
        <v>0</v>
      </c>
      <c r="T825">
        <v>0</v>
      </c>
      <c r="U825">
        <v>0</v>
      </c>
      <c r="V825">
        <v>0</v>
      </c>
      <c r="W825">
        <v>0</v>
      </c>
      <c r="X825">
        <v>301</v>
      </c>
      <c r="Y825">
        <v>63</v>
      </c>
      <c r="Z825" t="s">
        <v>65</v>
      </c>
      <c r="AA825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81285000</v>
      </c>
      <c r="AB825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200139659</v>
      </c>
      <c r="AC825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-118854659</v>
      </c>
      <c r="AD825" s="5">
        <f>VALUE(FIXED((SLEP[[#This Row],[EjecutadoCLP]]/SLEP[[#This Row],[MontoCLP]]),4,TRUE))</f>
        <v>2.4622000000000002</v>
      </c>
      <c r="AE825" s="1">
        <f>IF(SLEP[[#This Row],[Termino]]=0,DATE(1992,10,11),SLEP[[#This Row],[Termino]]-SLEP[[#This Row],[Días de vigencia]])</f>
        <v>45639</v>
      </c>
      <c r="AF825" s="1">
        <f>IF(SLEP[[#This Row],[Días restantes]]&lt;1,DATE(1992,10,11),DATE(2025,8,8)+SLEP[[#This Row],[Días restantes]])</f>
        <v>45940</v>
      </c>
      <c r="AG825">
        <f ca="1">IF(SLEP[[#This Row],[Termino]]=0,0,SLEP[[#This Row],[Termino]]-TODAY())</f>
        <v>-19</v>
      </c>
      <c r="AH825" s="7" t="str">
        <f ca="1">IF(SLEP[[#This Row],[Dias]]&gt;0,"Vigente","Vencido")</f>
        <v>Vencido</v>
      </c>
      <c r="AI825" t="str">
        <f>_xlfn.XLOOKUP(SLEP[[#This Row],[Source.Name]],Tabla3[Nombre archivo],Tabla3[BASESLEP],"N/A",0,1)</f>
        <v>Costa Araucanía</v>
      </c>
      <c r="AJ825" t="s">
        <v>4205</v>
      </c>
    </row>
    <row r="826" spans="1:36" x14ac:dyDescent="0.3">
      <c r="A826" t="s">
        <v>3684</v>
      </c>
      <c r="B826" t="s">
        <v>3801</v>
      </c>
      <c r="C826" t="s">
        <v>3802</v>
      </c>
      <c r="D826" t="s">
        <v>3750</v>
      </c>
      <c r="E826" t="s">
        <v>3798</v>
      </c>
      <c r="F826" t="s">
        <v>3799</v>
      </c>
      <c r="G826" t="s">
        <v>44</v>
      </c>
      <c r="H826" t="s">
        <v>45</v>
      </c>
      <c r="I826" t="s">
        <v>60</v>
      </c>
      <c r="J826" t="s">
        <v>3690</v>
      </c>
      <c r="K826" t="s">
        <v>48</v>
      </c>
      <c r="L826" s="3">
        <v>106000000</v>
      </c>
      <c r="M826" s="4">
        <v>200139659</v>
      </c>
      <c r="N826" s="4">
        <v>-94139659</v>
      </c>
      <c r="O826" t="s">
        <v>103</v>
      </c>
      <c r="P826" t="s">
        <v>169</v>
      </c>
      <c r="Q826" t="s">
        <v>64</v>
      </c>
      <c r="R826">
        <v>9</v>
      </c>
      <c r="S826">
        <v>0</v>
      </c>
      <c r="T826">
        <v>0</v>
      </c>
      <c r="U826">
        <v>0</v>
      </c>
      <c r="V826">
        <v>0</v>
      </c>
      <c r="W826">
        <v>0</v>
      </c>
      <c r="X826">
        <v>301</v>
      </c>
      <c r="Y826">
        <v>63</v>
      </c>
      <c r="Z826" t="s">
        <v>65</v>
      </c>
      <c r="AA826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106000000</v>
      </c>
      <c r="AB826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200139659</v>
      </c>
      <c r="AC826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-94139659</v>
      </c>
      <c r="AD826" s="5">
        <f>VALUE(FIXED((SLEP[[#This Row],[EjecutadoCLP]]/SLEP[[#This Row],[MontoCLP]]),4,TRUE))</f>
        <v>1.8880999999999999</v>
      </c>
      <c r="AE826" s="1">
        <f>IF(SLEP[[#This Row],[Termino]]=0,DATE(1992,10,11),SLEP[[#This Row],[Termino]]-SLEP[[#This Row],[Días de vigencia]])</f>
        <v>45639</v>
      </c>
      <c r="AF826" s="1">
        <f>IF(SLEP[[#This Row],[Días restantes]]&lt;1,DATE(1992,10,11),DATE(2025,8,8)+SLEP[[#This Row],[Días restantes]])</f>
        <v>45940</v>
      </c>
      <c r="AG826">
        <f ca="1">IF(SLEP[[#This Row],[Termino]]=0,0,SLEP[[#This Row],[Termino]]-TODAY())</f>
        <v>-19</v>
      </c>
      <c r="AH826" s="7" t="str">
        <f ca="1">IF(SLEP[[#This Row],[Dias]]&gt;0,"Vigente","Vencido")</f>
        <v>Vencido</v>
      </c>
      <c r="AI826" t="str">
        <f>_xlfn.XLOOKUP(SLEP[[#This Row],[Source.Name]],Tabla3[Nombre archivo],Tabla3[BASESLEP],"N/A",0,1)</f>
        <v>Costa Araucanía</v>
      </c>
      <c r="AJ826" t="s">
        <v>4209</v>
      </c>
    </row>
    <row r="827" spans="1:36" x14ac:dyDescent="0.3">
      <c r="A827" t="s">
        <v>3684</v>
      </c>
      <c r="B827" t="s">
        <v>3804</v>
      </c>
      <c r="C827" t="s">
        <v>3805</v>
      </c>
      <c r="D827" t="s">
        <v>3750</v>
      </c>
      <c r="E827" t="s">
        <v>3798</v>
      </c>
      <c r="F827" t="s">
        <v>3799</v>
      </c>
      <c r="G827" t="s">
        <v>44</v>
      </c>
      <c r="H827" t="s">
        <v>45</v>
      </c>
      <c r="I827" t="s">
        <v>60</v>
      </c>
      <c r="J827" t="s">
        <v>3690</v>
      </c>
      <c r="K827" t="s">
        <v>48</v>
      </c>
      <c r="L827" s="3">
        <v>125466060</v>
      </c>
      <c r="M827" s="4">
        <v>200139659</v>
      </c>
      <c r="N827" s="4">
        <v>-74673599</v>
      </c>
      <c r="O827" t="s">
        <v>103</v>
      </c>
      <c r="P827" t="s">
        <v>169</v>
      </c>
      <c r="Q827" t="s">
        <v>64</v>
      </c>
      <c r="R827">
        <v>9</v>
      </c>
      <c r="S827">
        <v>0</v>
      </c>
      <c r="T827">
        <v>0</v>
      </c>
      <c r="U827">
        <v>0</v>
      </c>
      <c r="V827">
        <v>0</v>
      </c>
      <c r="W827">
        <v>0</v>
      </c>
      <c r="X827">
        <v>301</v>
      </c>
      <c r="Y827">
        <v>63</v>
      </c>
      <c r="Z827" t="s">
        <v>65</v>
      </c>
      <c r="AA827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125466060</v>
      </c>
      <c r="AB827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200139659</v>
      </c>
      <c r="AC827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-74673599</v>
      </c>
      <c r="AD827" s="5">
        <f>VALUE(FIXED((SLEP[[#This Row],[EjecutadoCLP]]/SLEP[[#This Row],[MontoCLP]]),4,TRUE))</f>
        <v>1.5952</v>
      </c>
      <c r="AE827" s="1">
        <f>IF(SLEP[[#This Row],[Termino]]=0,DATE(1992,10,11),SLEP[[#This Row],[Termino]]-SLEP[[#This Row],[Días de vigencia]])</f>
        <v>45639</v>
      </c>
      <c r="AF827" s="1">
        <f>IF(SLEP[[#This Row],[Días restantes]]&lt;1,DATE(1992,10,11),DATE(2025,8,8)+SLEP[[#This Row],[Días restantes]])</f>
        <v>45940</v>
      </c>
      <c r="AG827">
        <f ca="1">IF(SLEP[[#This Row],[Termino]]=0,0,SLEP[[#This Row],[Termino]]-TODAY())</f>
        <v>-19</v>
      </c>
      <c r="AH827" s="7" t="str">
        <f ca="1">IF(SLEP[[#This Row],[Dias]]&gt;0,"Vigente","Vencido")</f>
        <v>Vencido</v>
      </c>
      <c r="AI827" t="str">
        <f>_xlfn.XLOOKUP(SLEP[[#This Row],[Source.Name]],Tabla3[Nombre archivo],Tabla3[BASESLEP],"N/A",0,1)</f>
        <v>Costa Araucanía</v>
      </c>
      <c r="AJ827" t="s">
        <v>4215</v>
      </c>
    </row>
    <row r="828" spans="1:36" x14ac:dyDescent="0.3">
      <c r="A828" t="s">
        <v>3684</v>
      </c>
      <c r="B828" t="s">
        <v>3807</v>
      </c>
      <c r="C828" t="s">
        <v>3808</v>
      </c>
      <c r="D828" t="s">
        <v>3750</v>
      </c>
      <c r="E828" t="s">
        <v>3745</v>
      </c>
      <c r="F828" t="s">
        <v>3746</v>
      </c>
      <c r="G828" t="s">
        <v>44</v>
      </c>
      <c r="H828" t="s">
        <v>45</v>
      </c>
      <c r="I828" t="s">
        <v>60</v>
      </c>
      <c r="J828" t="s">
        <v>3690</v>
      </c>
      <c r="K828" t="s">
        <v>48</v>
      </c>
      <c r="L828" s="3">
        <v>122640000</v>
      </c>
      <c r="M828" s="4">
        <v>343172177</v>
      </c>
      <c r="N828" s="4">
        <v>-220532177</v>
      </c>
      <c r="O828" t="s">
        <v>103</v>
      </c>
      <c r="P828" t="s">
        <v>169</v>
      </c>
      <c r="Q828" t="s">
        <v>64</v>
      </c>
      <c r="R828">
        <v>8</v>
      </c>
      <c r="S828">
        <v>0</v>
      </c>
      <c r="T828">
        <v>0</v>
      </c>
      <c r="U828">
        <v>0</v>
      </c>
      <c r="V828">
        <v>0</v>
      </c>
      <c r="W828">
        <v>0</v>
      </c>
      <c r="X828">
        <v>301</v>
      </c>
      <c r="Y828">
        <v>63</v>
      </c>
      <c r="Z828" t="s">
        <v>65</v>
      </c>
      <c r="AA828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122640000</v>
      </c>
      <c r="AB828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343172177</v>
      </c>
      <c r="AC828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-220532177</v>
      </c>
      <c r="AD828" s="5">
        <f>VALUE(FIXED((SLEP[[#This Row],[EjecutadoCLP]]/SLEP[[#This Row],[MontoCLP]]),4,TRUE))</f>
        <v>2.7982</v>
      </c>
      <c r="AE828" s="1">
        <f>IF(SLEP[[#This Row],[Termino]]=0,DATE(1992,10,11),SLEP[[#This Row],[Termino]]-SLEP[[#This Row],[Días de vigencia]])</f>
        <v>45639</v>
      </c>
      <c r="AF828" s="1">
        <f>IF(SLEP[[#This Row],[Días restantes]]&lt;1,DATE(1992,10,11),DATE(2025,8,8)+SLEP[[#This Row],[Días restantes]])</f>
        <v>45940</v>
      </c>
      <c r="AG828">
        <f ca="1">IF(SLEP[[#This Row],[Termino]]=0,0,SLEP[[#This Row],[Termino]]-TODAY())</f>
        <v>-19</v>
      </c>
      <c r="AH828" s="7" t="str">
        <f ca="1">IF(SLEP[[#This Row],[Dias]]&gt;0,"Vigente","Vencido")</f>
        <v>Vencido</v>
      </c>
      <c r="AI828" t="str">
        <f>_xlfn.XLOOKUP(SLEP[[#This Row],[Source.Name]],Tabla3[Nombre archivo],Tabla3[BASESLEP],"N/A",0,1)</f>
        <v>Costa Araucanía</v>
      </c>
      <c r="AJ828" t="s">
        <v>4219</v>
      </c>
    </row>
    <row r="829" spans="1:36" x14ac:dyDescent="0.3">
      <c r="A829" t="s">
        <v>3684</v>
      </c>
      <c r="B829" t="s">
        <v>3810</v>
      </c>
      <c r="C829" t="s">
        <v>3811</v>
      </c>
      <c r="D829" t="s">
        <v>3750</v>
      </c>
      <c r="E829" t="s">
        <v>3745</v>
      </c>
      <c r="F829" t="s">
        <v>3746</v>
      </c>
      <c r="G829" t="s">
        <v>44</v>
      </c>
      <c r="H829" t="s">
        <v>45</v>
      </c>
      <c r="I829" t="s">
        <v>60</v>
      </c>
      <c r="J829" t="s">
        <v>3690</v>
      </c>
      <c r="K829" t="s">
        <v>48</v>
      </c>
      <c r="L829" s="3">
        <v>23790000</v>
      </c>
      <c r="M829" s="4">
        <v>343172177</v>
      </c>
      <c r="N829" s="4">
        <v>-319382177</v>
      </c>
      <c r="O829" t="s">
        <v>103</v>
      </c>
      <c r="P829" t="s">
        <v>169</v>
      </c>
      <c r="Q829" t="s">
        <v>64</v>
      </c>
      <c r="R829">
        <v>8</v>
      </c>
      <c r="S829">
        <v>0</v>
      </c>
      <c r="T829">
        <v>0</v>
      </c>
      <c r="U829">
        <v>0</v>
      </c>
      <c r="V829">
        <v>0</v>
      </c>
      <c r="W829">
        <v>0</v>
      </c>
      <c r="X829">
        <v>301</v>
      </c>
      <c r="Y829">
        <v>63</v>
      </c>
      <c r="Z829" t="s">
        <v>65</v>
      </c>
      <c r="AA829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23790000</v>
      </c>
      <c r="AB829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343172177</v>
      </c>
      <c r="AC829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-319382177</v>
      </c>
      <c r="AD829" s="5">
        <f>VALUE(FIXED((SLEP[[#This Row],[EjecutadoCLP]]/SLEP[[#This Row],[MontoCLP]]),4,TRUE))</f>
        <v>14.4251</v>
      </c>
      <c r="AE829" s="1">
        <f>IF(SLEP[[#This Row],[Termino]]=0,DATE(1992,10,11),SLEP[[#This Row],[Termino]]-SLEP[[#This Row],[Días de vigencia]])</f>
        <v>45639</v>
      </c>
      <c r="AF829" s="1">
        <f>IF(SLEP[[#This Row],[Días restantes]]&lt;1,DATE(1992,10,11),DATE(2025,8,8)+SLEP[[#This Row],[Días restantes]])</f>
        <v>45940</v>
      </c>
      <c r="AG829">
        <f ca="1">IF(SLEP[[#This Row],[Termino]]=0,0,SLEP[[#This Row],[Termino]]-TODAY())</f>
        <v>-19</v>
      </c>
      <c r="AH829" s="7" t="str">
        <f ca="1">IF(SLEP[[#This Row],[Dias]]&gt;0,"Vigente","Vencido")</f>
        <v>Vencido</v>
      </c>
      <c r="AI829" t="str">
        <f>_xlfn.XLOOKUP(SLEP[[#This Row],[Source.Name]],Tabla3[Nombre archivo],Tabla3[BASESLEP],"N/A",0,1)</f>
        <v>Costa Araucanía</v>
      </c>
      <c r="AJ829" t="s">
        <v>4223</v>
      </c>
    </row>
    <row r="830" spans="1:36" x14ac:dyDescent="0.3">
      <c r="A830" t="s">
        <v>3684</v>
      </c>
      <c r="B830" t="s">
        <v>3813</v>
      </c>
      <c r="C830" t="s">
        <v>3814</v>
      </c>
      <c r="D830" t="s">
        <v>3750</v>
      </c>
      <c r="E830" t="s">
        <v>3745</v>
      </c>
      <c r="F830" t="s">
        <v>3746</v>
      </c>
      <c r="G830" t="s">
        <v>44</v>
      </c>
      <c r="H830" t="s">
        <v>45</v>
      </c>
      <c r="I830" t="s">
        <v>60</v>
      </c>
      <c r="J830" t="s">
        <v>3690</v>
      </c>
      <c r="K830" t="s">
        <v>48</v>
      </c>
      <c r="L830" s="3">
        <v>79835450</v>
      </c>
      <c r="M830" s="4">
        <v>343172177</v>
      </c>
      <c r="N830" s="4">
        <v>-263336727</v>
      </c>
      <c r="O830" t="s">
        <v>103</v>
      </c>
      <c r="P830" t="s">
        <v>169</v>
      </c>
      <c r="Q830" t="s">
        <v>64</v>
      </c>
      <c r="R830">
        <v>8</v>
      </c>
      <c r="S830">
        <v>0</v>
      </c>
      <c r="T830">
        <v>0</v>
      </c>
      <c r="U830">
        <v>0</v>
      </c>
      <c r="V830">
        <v>0</v>
      </c>
      <c r="W830">
        <v>0</v>
      </c>
      <c r="X830">
        <v>301</v>
      </c>
      <c r="Y830">
        <v>63</v>
      </c>
      <c r="Z830" t="s">
        <v>65</v>
      </c>
      <c r="AA830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79835450</v>
      </c>
      <c r="AB830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343172177</v>
      </c>
      <c r="AC830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-263336727</v>
      </c>
      <c r="AD830" s="5">
        <f>VALUE(FIXED((SLEP[[#This Row],[EjecutadoCLP]]/SLEP[[#This Row],[MontoCLP]]),4,TRUE))</f>
        <v>4.2984999999999998</v>
      </c>
      <c r="AE830" s="1">
        <f>IF(SLEP[[#This Row],[Termino]]=0,DATE(1992,10,11),SLEP[[#This Row],[Termino]]-SLEP[[#This Row],[Días de vigencia]])</f>
        <v>45639</v>
      </c>
      <c r="AF830" s="1">
        <f>IF(SLEP[[#This Row],[Días restantes]]&lt;1,DATE(1992,10,11),DATE(2025,8,8)+SLEP[[#This Row],[Días restantes]])</f>
        <v>45940</v>
      </c>
      <c r="AG830">
        <f ca="1">IF(SLEP[[#This Row],[Termino]]=0,0,SLEP[[#This Row],[Termino]]-TODAY())</f>
        <v>-19</v>
      </c>
      <c r="AH830" s="7" t="str">
        <f ca="1">IF(SLEP[[#This Row],[Dias]]&gt;0,"Vigente","Vencido")</f>
        <v>Vencido</v>
      </c>
      <c r="AI830" t="str">
        <f>_xlfn.XLOOKUP(SLEP[[#This Row],[Source.Name]],Tabla3[Nombre archivo],Tabla3[BASESLEP],"N/A",0,1)</f>
        <v>Costa Araucanía</v>
      </c>
      <c r="AJ830" t="s">
        <v>4229</v>
      </c>
    </row>
    <row r="831" spans="1:36" x14ac:dyDescent="0.3">
      <c r="A831" t="s">
        <v>3684</v>
      </c>
      <c r="B831" t="s">
        <v>3834</v>
      </c>
      <c r="C831" t="s">
        <v>3835</v>
      </c>
      <c r="D831" t="s">
        <v>3687</v>
      </c>
      <c r="E831" t="s">
        <v>3698</v>
      </c>
      <c r="F831" t="s">
        <v>3699</v>
      </c>
      <c r="G831" t="s">
        <v>44</v>
      </c>
      <c r="H831" t="s">
        <v>178</v>
      </c>
      <c r="I831" t="s">
        <v>601</v>
      </c>
      <c r="J831" t="s">
        <v>3690</v>
      </c>
      <c r="K831" t="s">
        <v>48</v>
      </c>
      <c r="L831" s="3">
        <v>19500000</v>
      </c>
      <c r="M831" s="4">
        <v>92985558</v>
      </c>
      <c r="N831" s="4">
        <v>-73485558</v>
      </c>
      <c r="O831" t="s">
        <v>223</v>
      </c>
      <c r="P831" t="s">
        <v>169</v>
      </c>
      <c r="Q831" t="s">
        <v>64</v>
      </c>
      <c r="R831">
        <v>1</v>
      </c>
      <c r="S831">
        <v>0</v>
      </c>
      <c r="T831">
        <v>0</v>
      </c>
      <c r="U831">
        <v>0</v>
      </c>
      <c r="V831">
        <v>0</v>
      </c>
      <c r="W831">
        <v>0</v>
      </c>
      <c r="X831">
        <v>303</v>
      </c>
      <c r="Y831">
        <v>63</v>
      </c>
      <c r="Z831" t="s">
        <v>65</v>
      </c>
      <c r="AA831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19500000</v>
      </c>
      <c r="AB831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92985558</v>
      </c>
      <c r="AC831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-73485558</v>
      </c>
      <c r="AD831" s="5">
        <f>VALUE(FIXED((SLEP[[#This Row],[EjecutadoCLP]]/SLEP[[#This Row],[MontoCLP]]),4,TRUE))</f>
        <v>4.7685000000000004</v>
      </c>
      <c r="AE831" s="1">
        <f>IF(SLEP[[#This Row],[Termino]]=0,DATE(1992,10,11),SLEP[[#This Row],[Termino]]-SLEP[[#This Row],[Días de vigencia]])</f>
        <v>45637</v>
      </c>
      <c r="AF831" s="1">
        <f>IF(SLEP[[#This Row],[Días restantes]]&lt;1,DATE(1992,10,11),DATE(2025,8,8)+SLEP[[#This Row],[Días restantes]])</f>
        <v>45940</v>
      </c>
      <c r="AG831">
        <f ca="1">IF(SLEP[[#This Row],[Termino]]=0,0,SLEP[[#This Row],[Termino]]-TODAY())</f>
        <v>-19</v>
      </c>
      <c r="AH831" s="7" t="str">
        <f ca="1">IF(SLEP[[#This Row],[Dias]]&gt;0,"Vigente","Vencido")</f>
        <v>Vencido</v>
      </c>
      <c r="AI831" t="str">
        <f>_xlfn.XLOOKUP(SLEP[[#This Row],[Source.Name]],Tabla3[Nombre archivo],Tabla3[BASESLEP],"N/A",0,1)</f>
        <v>Costa Araucanía</v>
      </c>
      <c r="AJ831" t="s">
        <v>4233</v>
      </c>
    </row>
    <row r="832" spans="1:36" x14ac:dyDescent="0.3">
      <c r="A832" t="s">
        <v>3684</v>
      </c>
      <c r="B832" t="s">
        <v>3837</v>
      </c>
      <c r="C832" t="s">
        <v>3838</v>
      </c>
      <c r="D832" t="s">
        <v>3750</v>
      </c>
      <c r="E832" t="s">
        <v>3751</v>
      </c>
      <c r="F832" t="s">
        <v>3752</v>
      </c>
      <c r="G832" t="s">
        <v>44</v>
      </c>
      <c r="H832" t="s">
        <v>45</v>
      </c>
      <c r="I832" t="s">
        <v>60</v>
      </c>
      <c r="J832" t="s">
        <v>3690</v>
      </c>
      <c r="K832" t="s">
        <v>48</v>
      </c>
      <c r="L832" s="3">
        <v>23800000</v>
      </c>
      <c r="M832" s="4">
        <v>195457492</v>
      </c>
      <c r="N832" s="4">
        <v>-171657492</v>
      </c>
      <c r="O832" t="s">
        <v>223</v>
      </c>
      <c r="P832" t="s">
        <v>169</v>
      </c>
      <c r="Q832" t="s">
        <v>64</v>
      </c>
      <c r="R832">
        <v>1</v>
      </c>
      <c r="S832">
        <v>1</v>
      </c>
      <c r="T832">
        <v>0</v>
      </c>
      <c r="U832">
        <v>0</v>
      </c>
      <c r="V832">
        <v>0</v>
      </c>
      <c r="W832">
        <v>0</v>
      </c>
      <c r="X832">
        <v>206</v>
      </c>
      <c r="Y832">
        <v>39</v>
      </c>
      <c r="Z832" t="s">
        <v>65</v>
      </c>
      <c r="AA832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23800000</v>
      </c>
      <c r="AB832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195457492</v>
      </c>
      <c r="AC832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-171657492</v>
      </c>
      <c r="AD832" s="5">
        <f>VALUE(FIXED((SLEP[[#This Row],[EjecutadoCLP]]/SLEP[[#This Row],[MontoCLP]]),4,TRUE))</f>
        <v>8.2125000000000004</v>
      </c>
      <c r="AE832" s="1">
        <f>IF(SLEP[[#This Row],[Termino]]=0,DATE(1992,10,11),SLEP[[#This Row],[Termino]]-SLEP[[#This Row],[Días de vigencia]])</f>
        <v>45710</v>
      </c>
      <c r="AF832" s="1">
        <f>IF(SLEP[[#This Row],[Días restantes]]&lt;1,DATE(1992,10,11),DATE(2025,8,8)+SLEP[[#This Row],[Días restantes]])</f>
        <v>45916</v>
      </c>
      <c r="AG832">
        <f ca="1">IF(SLEP[[#This Row],[Termino]]=0,0,SLEP[[#This Row],[Termino]]-TODAY())</f>
        <v>-43</v>
      </c>
      <c r="AH832" s="7" t="str">
        <f ca="1">IF(SLEP[[#This Row],[Dias]]&gt;0,"Vigente","Vencido")</f>
        <v>Vencido</v>
      </c>
      <c r="AI832" t="str">
        <f>_xlfn.XLOOKUP(SLEP[[#This Row],[Source.Name]],Tabla3[Nombre archivo],Tabla3[BASESLEP],"N/A",0,1)</f>
        <v>Costa Araucanía</v>
      </c>
      <c r="AJ832" t="s">
        <v>4239</v>
      </c>
    </row>
    <row r="833" spans="1:36" x14ac:dyDescent="0.3">
      <c r="A833" t="s">
        <v>3684</v>
      </c>
      <c r="B833" t="s">
        <v>3840</v>
      </c>
      <c r="C833" t="s">
        <v>3841</v>
      </c>
      <c r="D833" t="s">
        <v>3842</v>
      </c>
      <c r="E833" t="s">
        <v>3739</v>
      </c>
      <c r="F833" t="s">
        <v>3740</v>
      </c>
      <c r="G833" t="s">
        <v>44</v>
      </c>
      <c r="H833" t="s">
        <v>45</v>
      </c>
      <c r="I833" t="s">
        <v>60</v>
      </c>
      <c r="J833" t="s">
        <v>3690</v>
      </c>
      <c r="K833" t="s">
        <v>48</v>
      </c>
      <c r="L833" s="3">
        <v>41070000</v>
      </c>
      <c r="M833" s="4">
        <v>39733595</v>
      </c>
      <c r="N833" s="4">
        <v>1336405</v>
      </c>
      <c r="O833" t="s">
        <v>223</v>
      </c>
      <c r="P833" t="s">
        <v>169</v>
      </c>
      <c r="Q833" t="s">
        <v>51</v>
      </c>
      <c r="R833">
        <v>0</v>
      </c>
      <c r="S833">
        <v>0</v>
      </c>
      <c r="T833">
        <v>1</v>
      </c>
      <c r="U833">
        <v>0</v>
      </c>
      <c r="V833">
        <v>0</v>
      </c>
      <c r="W833">
        <v>0</v>
      </c>
      <c r="X833">
        <v>89</v>
      </c>
      <c r="Y833">
        <v>-1</v>
      </c>
      <c r="Z833" t="s">
        <v>52</v>
      </c>
      <c r="AA833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41070000</v>
      </c>
      <c r="AB833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39733595</v>
      </c>
      <c r="AC833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1336405</v>
      </c>
      <c r="AD833" s="5">
        <f>VALUE(FIXED((SLEP[[#This Row],[EjecutadoCLP]]/SLEP[[#This Row],[MontoCLP]]),4,TRUE))</f>
        <v>0.96750000000000003</v>
      </c>
      <c r="AE833" s="1">
        <f>IF(SLEP[[#This Row],[Termino]]=0,DATE(1992,10,11),SLEP[[#This Row],[Termino]]-SLEP[[#This Row],[Días de vigencia]])</f>
        <v>33799</v>
      </c>
      <c r="AF833" s="1">
        <f>IF(SLEP[[#This Row],[Días restantes]]&lt;1,DATE(1992,10,11),DATE(2025,8,8)+SLEP[[#This Row],[Días restantes]])</f>
        <v>33888</v>
      </c>
      <c r="AG833">
        <f ca="1">IF(SLEP[[#This Row],[Termino]]=0,0,SLEP[[#This Row],[Termino]]-TODAY())</f>
        <v>-12071</v>
      </c>
      <c r="AH833" s="7" t="str">
        <f ca="1">IF(SLEP[[#This Row],[Dias]]&gt;0,"Vigente","Vencido")</f>
        <v>Vencido</v>
      </c>
      <c r="AI833" t="str">
        <f>_xlfn.XLOOKUP(SLEP[[#This Row],[Source.Name]],Tabla3[Nombre archivo],Tabla3[BASESLEP],"N/A",0,1)</f>
        <v>Costa Araucanía</v>
      </c>
      <c r="AJ833" t="s">
        <v>4244</v>
      </c>
    </row>
    <row r="834" spans="1:36" x14ac:dyDescent="0.3">
      <c r="A834" t="s">
        <v>3684</v>
      </c>
      <c r="B834" t="s">
        <v>3844</v>
      </c>
      <c r="C834" t="s">
        <v>3845</v>
      </c>
      <c r="D834" t="s">
        <v>3846</v>
      </c>
      <c r="E834" t="s">
        <v>3847</v>
      </c>
      <c r="F834" t="s">
        <v>3848</v>
      </c>
      <c r="G834" t="s">
        <v>44</v>
      </c>
      <c r="H834" t="s">
        <v>178</v>
      </c>
      <c r="I834" t="s">
        <v>207</v>
      </c>
      <c r="J834" t="s">
        <v>3690</v>
      </c>
      <c r="K834" t="s">
        <v>48</v>
      </c>
      <c r="L834" s="3">
        <v>100000000</v>
      </c>
      <c r="M834" s="4">
        <v>93062500</v>
      </c>
      <c r="N834" s="4">
        <v>6937500</v>
      </c>
      <c r="O834" t="s">
        <v>189</v>
      </c>
      <c r="P834" t="s">
        <v>239</v>
      </c>
      <c r="Q834" t="s">
        <v>64</v>
      </c>
      <c r="R834">
        <v>0</v>
      </c>
      <c r="S834">
        <v>0</v>
      </c>
      <c r="T834">
        <v>1</v>
      </c>
      <c r="U834">
        <v>0</v>
      </c>
      <c r="V834">
        <v>0</v>
      </c>
      <c r="W834">
        <v>0</v>
      </c>
      <c r="X834">
        <v>365</v>
      </c>
      <c r="Y834">
        <v>111</v>
      </c>
      <c r="Z834" t="s">
        <v>65</v>
      </c>
      <c r="AA834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100000000</v>
      </c>
      <c r="AB834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93062500</v>
      </c>
      <c r="AC834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6937500</v>
      </c>
      <c r="AD834" s="5">
        <f>VALUE(FIXED((SLEP[[#This Row],[EjecutadoCLP]]/SLEP[[#This Row],[MontoCLP]]),4,TRUE))</f>
        <v>0.93059999999999998</v>
      </c>
      <c r="AE834" s="1">
        <f>IF(SLEP[[#This Row],[Termino]]=0,DATE(1992,10,11),SLEP[[#This Row],[Termino]]-SLEP[[#This Row],[Días de vigencia]])</f>
        <v>45623</v>
      </c>
      <c r="AF834" s="1">
        <f>IF(SLEP[[#This Row],[Días restantes]]&lt;1,DATE(1992,10,11),DATE(2025,8,8)+SLEP[[#This Row],[Días restantes]])</f>
        <v>45988</v>
      </c>
      <c r="AG834">
        <f ca="1">IF(SLEP[[#This Row],[Termino]]=0,0,SLEP[[#This Row],[Termino]]-TODAY())</f>
        <v>29</v>
      </c>
      <c r="AH834" s="7" t="str">
        <f ca="1">IF(SLEP[[#This Row],[Dias]]&gt;0,"Vigente","Vencido")</f>
        <v>Vigente</v>
      </c>
      <c r="AI834" t="str">
        <f>_xlfn.XLOOKUP(SLEP[[#This Row],[Source.Name]],Tabla3[Nombre archivo],Tabla3[BASESLEP],"N/A",0,1)</f>
        <v>Costa Araucanía</v>
      </c>
      <c r="AJ834" t="s">
        <v>4248</v>
      </c>
    </row>
    <row r="835" spans="1:36" x14ac:dyDescent="0.3">
      <c r="A835" t="s">
        <v>3684</v>
      </c>
      <c r="B835" t="s">
        <v>3850</v>
      </c>
      <c r="C835" t="s">
        <v>3851</v>
      </c>
      <c r="D835" t="s">
        <v>3852</v>
      </c>
      <c r="E835" t="s">
        <v>2810</v>
      </c>
      <c r="F835" t="s">
        <v>2811</v>
      </c>
      <c r="G835" t="s">
        <v>44</v>
      </c>
      <c r="H835" t="s">
        <v>178</v>
      </c>
      <c r="I835" t="s">
        <v>207</v>
      </c>
      <c r="J835" t="s">
        <v>3690</v>
      </c>
      <c r="K835" t="s">
        <v>48</v>
      </c>
      <c r="L835" s="3">
        <v>100000000</v>
      </c>
      <c r="M835" s="4">
        <v>24114541</v>
      </c>
      <c r="N835" s="4">
        <v>75885459</v>
      </c>
      <c r="O835" t="s">
        <v>499</v>
      </c>
      <c r="P835" t="s">
        <v>872</v>
      </c>
      <c r="Q835" t="s">
        <v>64</v>
      </c>
      <c r="R835">
        <v>0</v>
      </c>
      <c r="S835">
        <v>0</v>
      </c>
      <c r="T835">
        <v>0</v>
      </c>
      <c r="U835">
        <v>0</v>
      </c>
      <c r="V835">
        <v>0</v>
      </c>
      <c r="W835">
        <v>0</v>
      </c>
      <c r="X835">
        <v>365</v>
      </c>
      <c r="Y835">
        <v>43</v>
      </c>
      <c r="Z835" t="s">
        <v>65</v>
      </c>
      <c r="AA835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100000000</v>
      </c>
      <c r="AB835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24114541</v>
      </c>
      <c r="AC835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75885459</v>
      </c>
      <c r="AD835" s="5">
        <f>VALUE(FIXED((SLEP[[#This Row],[EjecutadoCLP]]/SLEP[[#This Row],[MontoCLP]]),4,TRUE))</f>
        <v>0.24110000000000001</v>
      </c>
      <c r="AE835" s="1">
        <f>IF(SLEP[[#This Row],[Termino]]=0,DATE(1992,10,11),SLEP[[#This Row],[Termino]]-SLEP[[#This Row],[Días de vigencia]])</f>
        <v>45555</v>
      </c>
      <c r="AF835" s="1">
        <f>IF(SLEP[[#This Row],[Días restantes]]&lt;1,DATE(1992,10,11),DATE(2025,8,8)+SLEP[[#This Row],[Días restantes]])</f>
        <v>45920</v>
      </c>
      <c r="AG835">
        <f ca="1">IF(SLEP[[#This Row],[Termino]]=0,0,SLEP[[#This Row],[Termino]]-TODAY())</f>
        <v>-39</v>
      </c>
      <c r="AH835" s="7" t="str">
        <f ca="1">IF(SLEP[[#This Row],[Dias]]&gt;0,"Vigente","Vencido")</f>
        <v>Vencido</v>
      </c>
      <c r="AI835" t="str">
        <f>_xlfn.XLOOKUP(SLEP[[#This Row],[Source.Name]],Tabla3[Nombre archivo],Tabla3[BASESLEP],"N/A",0,1)</f>
        <v>Costa Araucanía</v>
      </c>
      <c r="AJ835" t="s">
        <v>4251</v>
      </c>
    </row>
    <row r="836" spans="1:36" x14ac:dyDescent="0.3">
      <c r="A836" t="s">
        <v>3684</v>
      </c>
      <c r="B836" t="s">
        <v>3854</v>
      </c>
      <c r="C836" t="s">
        <v>3855</v>
      </c>
      <c r="D836" t="s">
        <v>3856</v>
      </c>
      <c r="E836" t="s">
        <v>3857</v>
      </c>
      <c r="F836" t="s">
        <v>3858</v>
      </c>
      <c r="G836" t="s">
        <v>44</v>
      </c>
      <c r="H836" t="s">
        <v>45</v>
      </c>
      <c r="I836" t="s">
        <v>3306</v>
      </c>
      <c r="J836" t="s">
        <v>3690</v>
      </c>
      <c r="K836" t="s">
        <v>48</v>
      </c>
      <c r="L836" s="3">
        <v>195000000</v>
      </c>
      <c r="M836" s="4">
        <v>330004507</v>
      </c>
      <c r="N836" s="4">
        <v>-135004507</v>
      </c>
      <c r="O836" t="s">
        <v>574</v>
      </c>
      <c r="P836" t="s">
        <v>3859</v>
      </c>
      <c r="Q836" t="s">
        <v>64</v>
      </c>
      <c r="R836">
        <v>0</v>
      </c>
      <c r="S836">
        <v>0</v>
      </c>
      <c r="T836">
        <v>1</v>
      </c>
      <c r="U836">
        <v>0</v>
      </c>
      <c r="V836">
        <v>0</v>
      </c>
      <c r="W836">
        <v>0</v>
      </c>
      <c r="X836">
        <v>546</v>
      </c>
      <c r="Y836">
        <v>196</v>
      </c>
      <c r="Z836" t="s">
        <v>65</v>
      </c>
      <c r="AA836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195000000</v>
      </c>
      <c r="AB836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330004507</v>
      </c>
      <c r="AC836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-135004507</v>
      </c>
      <c r="AD836" s="5">
        <f>VALUE(FIXED((SLEP[[#This Row],[EjecutadoCLP]]/SLEP[[#This Row],[MontoCLP]]),4,TRUE))</f>
        <v>1.6922999999999999</v>
      </c>
      <c r="AE836" s="1">
        <f>IF(SLEP[[#This Row],[Termino]]=0,DATE(1992,10,11),SLEP[[#This Row],[Termino]]-SLEP[[#This Row],[Días de vigencia]])</f>
        <v>45527</v>
      </c>
      <c r="AF836" s="1">
        <f>IF(SLEP[[#This Row],[Días restantes]]&lt;1,DATE(1992,10,11),DATE(2025,8,8)+SLEP[[#This Row],[Días restantes]])</f>
        <v>46073</v>
      </c>
      <c r="AG836">
        <f ca="1">IF(SLEP[[#This Row],[Termino]]=0,0,SLEP[[#This Row],[Termino]]-TODAY())</f>
        <v>114</v>
      </c>
      <c r="AH836" s="7" t="str">
        <f ca="1">IF(SLEP[[#This Row],[Dias]]&gt;0,"Vigente","Vencido")</f>
        <v>Vigente</v>
      </c>
      <c r="AI836" t="str">
        <f>_xlfn.XLOOKUP(SLEP[[#This Row],[Source.Name]],Tabla3[Nombre archivo],Tabla3[BASESLEP],"N/A",0,1)</f>
        <v>Costa Araucanía</v>
      </c>
      <c r="AJ836" t="s">
        <v>4255</v>
      </c>
    </row>
    <row r="837" spans="1:36" x14ac:dyDescent="0.3">
      <c r="A837" t="s">
        <v>3684</v>
      </c>
      <c r="B837" t="s">
        <v>3861</v>
      </c>
      <c r="C837" t="s">
        <v>3862</v>
      </c>
      <c r="D837" t="s">
        <v>3863</v>
      </c>
      <c r="E837" t="s">
        <v>3864</v>
      </c>
      <c r="F837" t="s">
        <v>3865</v>
      </c>
      <c r="G837" t="s">
        <v>44</v>
      </c>
      <c r="H837" t="s">
        <v>45</v>
      </c>
      <c r="I837" t="s">
        <v>254</v>
      </c>
      <c r="J837" t="s">
        <v>3690</v>
      </c>
      <c r="K837" t="s">
        <v>48</v>
      </c>
      <c r="L837" s="3">
        <v>121599830</v>
      </c>
      <c r="M837" s="4">
        <v>55564361</v>
      </c>
      <c r="N837" s="4">
        <v>66035469</v>
      </c>
      <c r="O837" t="s">
        <v>668</v>
      </c>
      <c r="P837" t="s">
        <v>288</v>
      </c>
      <c r="Q837" t="s">
        <v>64</v>
      </c>
      <c r="R837">
        <v>0</v>
      </c>
      <c r="S837">
        <v>0</v>
      </c>
      <c r="T837">
        <v>0</v>
      </c>
      <c r="U837">
        <v>0</v>
      </c>
      <c r="V837">
        <v>0</v>
      </c>
      <c r="W837">
        <v>0</v>
      </c>
      <c r="X837">
        <v>730</v>
      </c>
      <c r="Y837">
        <v>372</v>
      </c>
      <c r="Z837" t="s">
        <v>65</v>
      </c>
      <c r="AA837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121599830</v>
      </c>
      <c r="AB837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55564361</v>
      </c>
      <c r="AC837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66035469</v>
      </c>
      <c r="AD837" s="5">
        <f>VALUE(FIXED((SLEP[[#This Row],[EjecutadoCLP]]/SLEP[[#This Row],[MontoCLP]]),4,TRUE))</f>
        <v>0.45689999999999997</v>
      </c>
      <c r="AE837" s="1">
        <f>IF(SLEP[[#This Row],[Termino]]=0,DATE(1992,10,11),SLEP[[#This Row],[Termino]]-SLEP[[#This Row],[Días de vigencia]])</f>
        <v>45519</v>
      </c>
      <c r="AF837" s="1">
        <f>IF(SLEP[[#This Row],[Días restantes]]&lt;1,DATE(1992,10,11),DATE(2025,8,8)+SLEP[[#This Row],[Días restantes]])</f>
        <v>46249</v>
      </c>
      <c r="AG837">
        <f ca="1">IF(SLEP[[#This Row],[Termino]]=0,0,SLEP[[#This Row],[Termino]]-TODAY())</f>
        <v>290</v>
      </c>
      <c r="AH837" s="7" t="str">
        <f ca="1">IF(SLEP[[#This Row],[Dias]]&gt;0,"Vigente","Vencido")</f>
        <v>Vigente</v>
      </c>
      <c r="AI837" t="str">
        <f>_xlfn.XLOOKUP(SLEP[[#This Row],[Source.Name]],Tabla3[Nombre archivo],Tabla3[BASESLEP],"N/A",0,1)</f>
        <v>Costa Araucanía</v>
      </c>
      <c r="AJ837" t="s">
        <v>4261</v>
      </c>
    </row>
    <row r="838" spans="1:36" x14ac:dyDescent="0.3">
      <c r="A838" t="s">
        <v>3684</v>
      </c>
      <c r="B838" t="s">
        <v>3867</v>
      </c>
      <c r="C838" t="s">
        <v>3868</v>
      </c>
      <c r="D838" t="s">
        <v>3869</v>
      </c>
      <c r="E838" t="s">
        <v>192</v>
      </c>
      <c r="F838" t="s">
        <v>193</v>
      </c>
      <c r="G838" t="s">
        <v>44</v>
      </c>
      <c r="H838" t="s">
        <v>45</v>
      </c>
      <c r="I838" t="s">
        <v>188</v>
      </c>
      <c r="J838" t="s">
        <v>3690</v>
      </c>
      <c r="K838" t="s">
        <v>48</v>
      </c>
      <c r="L838" s="3">
        <v>63620892</v>
      </c>
      <c r="M838" s="4">
        <v>11589003</v>
      </c>
      <c r="N838" s="4">
        <v>52031889</v>
      </c>
      <c r="O838" t="s">
        <v>641</v>
      </c>
      <c r="P838" t="s">
        <v>3870</v>
      </c>
      <c r="Q838" t="s">
        <v>64</v>
      </c>
      <c r="R838">
        <v>2</v>
      </c>
      <c r="S838">
        <v>0</v>
      </c>
      <c r="T838">
        <v>0</v>
      </c>
      <c r="U838">
        <v>0</v>
      </c>
      <c r="V838">
        <v>0</v>
      </c>
      <c r="W838">
        <v>0</v>
      </c>
      <c r="X838">
        <v>1095</v>
      </c>
      <c r="Y838">
        <v>662</v>
      </c>
      <c r="Z838" t="s">
        <v>65</v>
      </c>
      <c r="AA838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63620892</v>
      </c>
      <c r="AB838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11589003</v>
      </c>
      <c r="AC838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52031889</v>
      </c>
      <c r="AD838" s="5">
        <f>VALUE(FIXED((SLEP[[#This Row],[EjecutadoCLP]]/SLEP[[#This Row],[MontoCLP]]),4,TRUE))</f>
        <v>0.1822</v>
      </c>
      <c r="AE838" s="1">
        <f>IF(SLEP[[#This Row],[Termino]]=0,DATE(1992,10,11),SLEP[[#This Row],[Termino]]-SLEP[[#This Row],[Días de vigencia]])</f>
        <v>45444</v>
      </c>
      <c r="AF838" s="1">
        <f>IF(SLEP[[#This Row],[Días restantes]]&lt;1,DATE(1992,10,11),DATE(2025,8,8)+SLEP[[#This Row],[Días restantes]])</f>
        <v>46539</v>
      </c>
      <c r="AG838">
        <f ca="1">IF(SLEP[[#This Row],[Termino]]=0,0,SLEP[[#This Row],[Termino]]-TODAY())</f>
        <v>580</v>
      </c>
      <c r="AH838" s="7" t="str">
        <f ca="1">IF(SLEP[[#This Row],[Dias]]&gt;0,"Vigente","Vencido")</f>
        <v>Vigente</v>
      </c>
      <c r="AI838" t="str">
        <f>_xlfn.XLOOKUP(SLEP[[#This Row],[Source.Name]],Tabla3[Nombre archivo],Tabla3[BASESLEP],"N/A",0,1)</f>
        <v>Costa Araucanía</v>
      </c>
      <c r="AJ838" t="s">
        <v>4265</v>
      </c>
    </row>
    <row r="839" spans="1:36" x14ac:dyDescent="0.3">
      <c r="A839" t="s">
        <v>3684</v>
      </c>
      <c r="B839" t="s">
        <v>3872</v>
      </c>
      <c r="C839" t="s">
        <v>3873</v>
      </c>
      <c r="D839" t="s">
        <v>3874</v>
      </c>
      <c r="E839" t="s">
        <v>3847</v>
      </c>
      <c r="F839" t="s">
        <v>3848</v>
      </c>
      <c r="G839" t="s">
        <v>44</v>
      </c>
      <c r="H839" t="s">
        <v>45</v>
      </c>
      <c r="I839" t="s">
        <v>207</v>
      </c>
      <c r="J839" t="s">
        <v>3690</v>
      </c>
      <c r="K839" t="s">
        <v>48</v>
      </c>
      <c r="L839" s="3">
        <v>100000000</v>
      </c>
      <c r="M839" s="4">
        <v>100000001</v>
      </c>
      <c r="N839" s="4"/>
      <c r="O839" t="s">
        <v>1289</v>
      </c>
      <c r="P839" t="s">
        <v>735</v>
      </c>
      <c r="Q839" t="s">
        <v>51</v>
      </c>
      <c r="R839">
        <v>0</v>
      </c>
      <c r="S839">
        <v>0</v>
      </c>
      <c r="T839">
        <v>1</v>
      </c>
      <c r="U839">
        <v>0</v>
      </c>
      <c r="V839">
        <v>0</v>
      </c>
      <c r="W839">
        <v>0</v>
      </c>
      <c r="X839">
        <v>730</v>
      </c>
      <c r="Y839">
        <v>-1</v>
      </c>
      <c r="Z839" t="s">
        <v>52</v>
      </c>
      <c r="AA839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100000000</v>
      </c>
      <c r="AB839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100000001</v>
      </c>
      <c r="AC839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0</v>
      </c>
      <c r="AD839" s="5">
        <f>VALUE(FIXED((SLEP[[#This Row],[EjecutadoCLP]]/SLEP[[#This Row],[MontoCLP]]),4,TRUE))</f>
        <v>1</v>
      </c>
      <c r="AE839" s="1">
        <f>IF(SLEP[[#This Row],[Termino]]=0,DATE(1992,10,11),SLEP[[#This Row],[Termino]]-SLEP[[#This Row],[Días de vigencia]])</f>
        <v>33158</v>
      </c>
      <c r="AF839" s="1">
        <f>IF(SLEP[[#This Row],[Días restantes]]&lt;1,DATE(1992,10,11),DATE(2025,8,8)+SLEP[[#This Row],[Días restantes]])</f>
        <v>33888</v>
      </c>
      <c r="AG839">
        <f ca="1">IF(SLEP[[#This Row],[Termino]]=0,0,SLEP[[#This Row],[Termino]]-TODAY())</f>
        <v>-12071</v>
      </c>
      <c r="AH839" s="7" t="str">
        <f ca="1">IF(SLEP[[#This Row],[Dias]]&gt;0,"Vigente","Vencido")</f>
        <v>Vencido</v>
      </c>
      <c r="AI839" t="str">
        <f>_xlfn.XLOOKUP(SLEP[[#This Row],[Source.Name]],Tabla3[Nombre archivo],Tabla3[BASESLEP],"N/A",0,1)</f>
        <v>Costa Araucanía</v>
      </c>
      <c r="AJ839" t="s">
        <v>4270</v>
      </c>
    </row>
    <row r="840" spans="1:36" x14ac:dyDescent="0.3">
      <c r="A840" t="s">
        <v>3684</v>
      </c>
      <c r="B840" t="s">
        <v>3882</v>
      </c>
      <c r="C840" t="s">
        <v>3883</v>
      </c>
      <c r="D840" t="s">
        <v>3884</v>
      </c>
      <c r="E840" t="s">
        <v>3885</v>
      </c>
      <c r="F840" t="s">
        <v>3886</v>
      </c>
      <c r="G840" t="s">
        <v>44</v>
      </c>
      <c r="H840" t="s">
        <v>45</v>
      </c>
      <c r="I840" t="s">
        <v>1978</v>
      </c>
      <c r="J840" t="s">
        <v>3690</v>
      </c>
      <c r="K840" t="s">
        <v>48</v>
      </c>
      <c r="L840" s="3">
        <v>263071575</v>
      </c>
      <c r="M840" s="4">
        <v>0</v>
      </c>
      <c r="N840" s="4">
        <v>263071575</v>
      </c>
      <c r="O840" t="s">
        <v>1384</v>
      </c>
      <c r="P840" t="s">
        <v>1055</v>
      </c>
      <c r="Q840" t="s">
        <v>51</v>
      </c>
      <c r="R840">
        <v>0</v>
      </c>
      <c r="S840">
        <v>0</v>
      </c>
      <c r="T840">
        <v>0</v>
      </c>
      <c r="U840">
        <v>0</v>
      </c>
      <c r="V840">
        <v>0</v>
      </c>
      <c r="W840">
        <v>0</v>
      </c>
      <c r="X840">
        <v>120</v>
      </c>
      <c r="Y840">
        <v>-121</v>
      </c>
      <c r="Z840" t="s">
        <v>52</v>
      </c>
      <c r="AA840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263071575</v>
      </c>
      <c r="AB840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0</v>
      </c>
      <c r="AC840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263071575</v>
      </c>
      <c r="AD840" s="5">
        <f>VALUE(FIXED((SLEP[[#This Row],[EjecutadoCLP]]/SLEP[[#This Row],[MontoCLP]]),4,TRUE))</f>
        <v>0</v>
      </c>
      <c r="AE840" s="1">
        <f>IF(SLEP[[#This Row],[Termino]]=0,DATE(1992,10,11),SLEP[[#This Row],[Termino]]-SLEP[[#This Row],[Días de vigencia]])</f>
        <v>33768</v>
      </c>
      <c r="AF840" s="1">
        <f>IF(SLEP[[#This Row],[Días restantes]]&lt;1,DATE(1992,10,11),DATE(2025,8,8)+SLEP[[#This Row],[Días restantes]])</f>
        <v>33888</v>
      </c>
      <c r="AG840">
        <f ca="1">IF(SLEP[[#This Row],[Termino]]=0,0,SLEP[[#This Row],[Termino]]-TODAY())</f>
        <v>-12071</v>
      </c>
      <c r="AH840" s="7" t="str">
        <f ca="1">IF(SLEP[[#This Row],[Dias]]&gt;0,"Vigente","Vencido")</f>
        <v>Vencido</v>
      </c>
      <c r="AI840" t="str">
        <f>_xlfn.XLOOKUP(SLEP[[#This Row],[Source.Name]],Tabla3[Nombre archivo],Tabla3[BASESLEP],"N/A",0,1)</f>
        <v>Costa Araucanía</v>
      </c>
      <c r="AJ840" t="s">
        <v>4274</v>
      </c>
    </row>
    <row r="841" spans="1:36" x14ac:dyDescent="0.3">
      <c r="A841" t="s">
        <v>3684</v>
      </c>
      <c r="B841" t="s">
        <v>3876</v>
      </c>
      <c r="C841" t="s">
        <v>3877</v>
      </c>
      <c r="D841" t="s">
        <v>3878</v>
      </c>
      <c r="E841" t="s">
        <v>3879</v>
      </c>
      <c r="F841" t="s">
        <v>3880</v>
      </c>
      <c r="G841" t="s">
        <v>44</v>
      </c>
      <c r="H841" t="s">
        <v>45</v>
      </c>
      <c r="I841" t="s">
        <v>1978</v>
      </c>
      <c r="J841" t="s">
        <v>3690</v>
      </c>
      <c r="K841" t="s">
        <v>48</v>
      </c>
      <c r="L841" s="3">
        <v>263071575</v>
      </c>
      <c r="M841" s="4">
        <v>263071575</v>
      </c>
      <c r="N841" s="4">
        <v>0</v>
      </c>
      <c r="O841" t="s">
        <v>1384</v>
      </c>
      <c r="P841" t="s">
        <v>1284</v>
      </c>
      <c r="Q841" t="s">
        <v>51</v>
      </c>
      <c r="R841">
        <v>3</v>
      </c>
      <c r="S841">
        <v>0</v>
      </c>
      <c r="T841">
        <v>0</v>
      </c>
      <c r="U841">
        <v>0</v>
      </c>
      <c r="V841">
        <v>0</v>
      </c>
      <c r="W841">
        <v>0</v>
      </c>
      <c r="X841">
        <v>180</v>
      </c>
      <c r="Y841">
        <v>-61</v>
      </c>
      <c r="Z841" t="s">
        <v>52</v>
      </c>
      <c r="AA841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263071575</v>
      </c>
      <c r="AB841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263071575</v>
      </c>
      <c r="AC841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0</v>
      </c>
      <c r="AD841" s="5">
        <f>VALUE(FIXED((SLEP[[#This Row],[EjecutadoCLP]]/SLEP[[#This Row],[MontoCLP]]),4,TRUE))</f>
        <v>1</v>
      </c>
      <c r="AE841" s="1">
        <f>IF(SLEP[[#This Row],[Termino]]=0,DATE(1992,10,11),SLEP[[#This Row],[Termino]]-SLEP[[#This Row],[Días de vigencia]])</f>
        <v>33708</v>
      </c>
      <c r="AF841" s="1">
        <f>IF(SLEP[[#This Row],[Días restantes]]&lt;1,DATE(1992,10,11),DATE(2025,8,8)+SLEP[[#This Row],[Días restantes]])</f>
        <v>33888</v>
      </c>
      <c r="AG841">
        <f ca="1">IF(SLEP[[#This Row],[Termino]]=0,0,SLEP[[#This Row],[Termino]]-TODAY())</f>
        <v>-12071</v>
      </c>
      <c r="AH841" s="7" t="str">
        <f ca="1">IF(SLEP[[#This Row],[Dias]]&gt;0,"Vigente","Vencido")</f>
        <v>Vencido</v>
      </c>
      <c r="AI841" t="str">
        <f>_xlfn.XLOOKUP(SLEP[[#This Row],[Source.Name]],Tabla3[Nombre archivo],Tabla3[BASESLEP],"N/A",0,1)</f>
        <v>Costa Araucanía</v>
      </c>
      <c r="AJ841" t="s">
        <v>4278</v>
      </c>
    </row>
    <row r="842" spans="1:36" x14ac:dyDescent="0.3">
      <c r="A842" t="s">
        <v>3684</v>
      </c>
      <c r="B842" t="s">
        <v>3888</v>
      </c>
      <c r="C842" t="s">
        <v>3889</v>
      </c>
      <c r="D842" t="s">
        <v>3890</v>
      </c>
      <c r="E842" t="s">
        <v>3711</v>
      </c>
      <c r="F842" t="s">
        <v>3712</v>
      </c>
      <c r="G842" t="s">
        <v>44</v>
      </c>
      <c r="H842" t="s">
        <v>45</v>
      </c>
      <c r="I842" t="s">
        <v>207</v>
      </c>
      <c r="J842" t="s">
        <v>3690</v>
      </c>
      <c r="K842" t="s">
        <v>48</v>
      </c>
      <c r="L842" s="3">
        <v>325000000</v>
      </c>
      <c r="M842" s="4">
        <v>324182994</v>
      </c>
      <c r="N842" s="4">
        <v>817006</v>
      </c>
      <c r="O842" t="s">
        <v>1619</v>
      </c>
      <c r="P842" t="s">
        <v>831</v>
      </c>
      <c r="Q842" t="s">
        <v>51</v>
      </c>
      <c r="R842">
        <v>12</v>
      </c>
      <c r="S842">
        <v>0</v>
      </c>
      <c r="T842">
        <v>0</v>
      </c>
      <c r="U842">
        <v>0</v>
      </c>
      <c r="V842">
        <v>0</v>
      </c>
      <c r="W842">
        <v>0</v>
      </c>
      <c r="X842">
        <v>730</v>
      </c>
      <c r="Y842">
        <v>-18</v>
      </c>
      <c r="Z842" t="s">
        <v>52</v>
      </c>
      <c r="AA842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325000000</v>
      </c>
      <c r="AB842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324182994</v>
      </c>
      <c r="AC842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817006</v>
      </c>
      <c r="AD842" s="5">
        <f>VALUE(FIXED((SLEP[[#This Row],[EjecutadoCLP]]/SLEP[[#This Row],[MontoCLP]]),4,TRUE))</f>
        <v>0.99750000000000005</v>
      </c>
      <c r="AE842" s="1">
        <f>IF(SLEP[[#This Row],[Termino]]=0,DATE(1992,10,11),SLEP[[#This Row],[Termino]]-SLEP[[#This Row],[Días de vigencia]])</f>
        <v>33158</v>
      </c>
      <c r="AF842" s="1">
        <f>IF(SLEP[[#This Row],[Días restantes]]&lt;1,DATE(1992,10,11),DATE(2025,8,8)+SLEP[[#This Row],[Días restantes]])</f>
        <v>33888</v>
      </c>
      <c r="AG842">
        <f ca="1">IF(SLEP[[#This Row],[Termino]]=0,0,SLEP[[#This Row],[Termino]]-TODAY())</f>
        <v>-12071</v>
      </c>
      <c r="AH842" s="7" t="str">
        <f ca="1">IF(SLEP[[#This Row],[Dias]]&gt;0,"Vigente","Vencido")</f>
        <v>Vencido</v>
      </c>
      <c r="AI842" t="str">
        <f>_xlfn.XLOOKUP(SLEP[[#This Row],[Source.Name]],Tabla3[Nombre archivo],Tabla3[BASESLEP],"N/A",0,1)</f>
        <v>Costa Araucanía</v>
      </c>
      <c r="AJ842" t="s">
        <v>4284</v>
      </c>
    </row>
    <row r="843" spans="1:36" x14ac:dyDescent="0.3">
      <c r="A843" t="s">
        <v>3684</v>
      </c>
      <c r="B843" t="s">
        <v>3892</v>
      </c>
      <c r="C843" t="s">
        <v>3893</v>
      </c>
      <c r="D843" t="s">
        <v>3894</v>
      </c>
      <c r="E843" t="s">
        <v>3895</v>
      </c>
      <c r="F843" t="s">
        <v>3896</v>
      </c>
      <c r="G843" t="s">
        <v>44</v>
      </c>
      <c r="H843" t="s">
        <v>45</v>
      </c>
      <c r="I843" t="s">
        <v>60</v>
      </c>
      <c r="J843" t="s">
        <v>3690</v>
      </c>
      <c r="K843" t="s">
        <v>48</v>
      </c>
      <c r="L843" s="3">
        <v>275790394</v>
      </c>
      <c r="M843" s="4">
        <v>248211354</v>
      </c>
      <c r="N843" s="4">
        <v>27579040</v>
      </c>
      <c r="O843" t="s">
        <v>1257</v>
      </c>
      <c r="P843" t="s">
        <v>1033</v>
      </c>
      <c r="Q843" t="s">
        <v>51</v>
      </c>
      <c r="R843">
        <v>2</v>
      </c>
      <c r="S843">
        <v>0</v>
      </c>
      <c r="T843">
        <v>0</v>
      </c>
      <c r="U843">
        <v>0</v>
      </c>
      <c r="V843">
        <v>0</v>
      </c>
      <c r="W843">
        <v>0</v>
      </c>
      <c r="X843">
        <v>150</v>
      </c>
      <c r="Y843">
        <v>-108</v>
      </c>
      <c r="Z843" t="s">
        <v>52</v>
      </c>
      <c r="AA843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275790394</v>
      </c>
      <c r="AB843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248211354</v>
      </c>
      <c r="AC843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27579040</v>
      </c>
      <c r="AD843" s="5">
        <f>VALUE(FIXED((SLEP[[#This Row],[EjecutadoCLP]]/SLEP[[#This Row],[MontoCLP]]),4,TRUE))</f>
        <v>0.9</v>
      </c>
      <c r="AE843" s="1">
        <f>IF(SLEP[[#This Row],[Termino]]=0,DATE(1992,10,11),SLEP[[#This Row],[Termino]]-SLEP[[#This Row],[Días de vigencia]])</f>
        <v>33738</v>
      </c>
      <c r="AF843" s="1">
        <f>IF(SLEP[[#This Row],[Días restantes]]&lt;1,DATE(1992,10,11),DATE(2025,8,8)+SLEP[[#This Row],[Días restantes]])</f>
        <v>33888</v>
      </c>
      <c r="AG843">
        <f ca="1">IF(SLEP[[#This Row],[Termino]]=0,0,SLEP[[#This Row],[Termino]]-TODAY())</f>
        <v>-12071</v>
      </c>
      <c r="AH843" s="7" t="str">
        <f ca="1">IF(SLEP[[#This Row],[Dias]]&gt;0,"Vigente","Vencido")</f>
        <v>Vencido</v>
      </c>
      <c r="AI843" t="str">
        <f>_xlfn.XLOOKUP(SLEP[[#This Row],[Source.Name]],Tabla3[Nombre archivo],Tabla3[BASESLEP],"N/A",0,1)</f>
        <v>Costa Araucanía</v>
      </c>
      <c r="AJ843" t="s">
        <v>4290</v>
      </c>
    </row>
    <row r="844" spans="1:36" x14ac:dyDescent="0.3">
      <c r="A844" t="s">
        <v>3684</v>
      </c>
      <c r="B844" t="s">
        <v>3898</v>
      </c>
      <c r="C844" t="s">
        <v>3899</v>
      </c>
      <c r="D844" t="s">
        <v>3900</v>
      </c>
      <c r="E844" t="s">
        <v>3885</v>
      </c>
      <c r="F844" t="s">
        <v>3886</v>
      </c>
      <c r="G844" t="s">
        <v>44</v>
      </c>
      <c r="H844" t="s">
        <v>45</v>
      </c>
      <c r="I844" t="s">
        <v>60</v>
      </c>
      <c r="J844" t="s">
        <v>3690</v>
      </c>
      <c r="K844" t="s">
        <v>48</v>
      </c>
      <c r="L844" s="3">
        <v>422790891</v>
      </c>
      <c r="M844" s="4">
        <v>362935378</v>
      </c>
      <c r="N844" s="4">
        <v>59855513</v>
      </c>
      <c r="O844" t="s">
        <v>1178</v>
      </c>
      <c r="P844" t="s">
        <v>1006</v>
      </c>
      <c r="Q844" t="s">
        <v>51</v>
      </c>
      <c r="R844">
        <v>1</v>
      </c>
      <c r="S844">
        <v>0</v>
      </c>
      <c r="T844">
        <v>0</v>
      </c>
      <c r="U844">
        <v>0</v>
      </c>
      <c r="V844">
        <v>0</v>
      </c>
      <c r="W844">
        <v>0</v>
      </c>
      <c r="X844">
        <v>180</v>
      </c>
      <c r="Y844">
        <v>-81</v>
      </c>
      <c r="Z844" t="s">
        <v>52</v>
      </c>
      <c r="AA844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422790891</v>
      </c>
      <c r="AB844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362935378</v>
      </c>
      <c r="AC844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59855513</v>
      </c>
      <c r="AD844" s="5">
        <f>VALUE(FIXED((SLEP[[#This Row],[EjecutadoCLP]]/SLEP[[#This Row],[MontoCLP]]),4,TRUE))</f>
        <v>0.85840000000000005</v>
      </c>
      <c r="AE844" s="1">
        <f>IF(SLEP[[#This Row],[Termino]]=0,DATE(1992,10,11),SLEP[[#This Row],[Termino]]-SLEP[[#This Row],[Días de vigencia]])</f>
        <v>33708</v>
      </c>
      <c r="AF844" s="1">
        <f>IF(SLEP[[#This Row],[Días restantes]]&lt;1,DATE(1992,10,11),DATE(2025,8,8)+SLEP[[#This Row],[Días restantes]])</f>
        <v>33888</v>
      </c>
      <c r="AG844">
        <f ca="1">IF(SLEP[[#This Row],[Termino]]=0,0,SLEP[[#This Row],[Termino]]-TODAY())</f>
        <v>-12071</v>
      </c>
      <c r="AH844" s="7" t="str">
        <f ca="1">IF(SLEP[[#This Row],[Dias]]&gt;0,"Vigente","Vencido")</f>
        <v>Vencido</v>
      </c>
      <c r="AI844" t="str">
        <f>_xlfn.XLOOKUP(SLEP[[#This Row],[Source.Name]],Tabla3[Nombre archivo],Tabla3[BASESLEP],"N/A",0,1)</f>
        <v>Costa Araucanía</v>
      </c>
      <c r="AJ844" t="s">
        <v>4295</v>
      </c>
    </row>
    <row r="845" spans="1:36" x14ac:dyDescent="0.3">
      <c r="A845" t="s">
        <v>3684</v>
      </c>
      <c r="B845" t="s">
        <v>3902</v>
      </c>
      <c r="C845" t="s">
        <v>3903</v>
      </c>
      <c r="D845" t="s">
        <v>3904</v>
      </c>
      <c r="E845" t="s">
        <v>3885</v>
      </c>
      <c r="F845" t="s">
        <v>3886</v>
      </c>
      <c r="G845" t="s">
        <v>44</v>
      </c>
      <c r="H845" t="s">
        <v>45</v>
      </c>
      <c r="I845" t="s">
        <v>60</v>
      </c>
      <c r="J845" t="s">
        <v>3690</v>
      </c>
      <c r="K845" t="s">
        <v>48</v>
      </c>
      <c r="L845" s="3">
        <v>592441158</v>
      </c>
      <c r="M845" s="4">
        <v>592441157</v>
      </c>
      <c r="N845" s="4">
        <v>1</v>
      </c>
      <c r="O845" t="s">
        <v>1178</v>
      </c>
      <c r="P845" t="s">
        <v>1050</v>
      </c>
      <c r="Q845" t="s">
        <v>51</v>
      </c>
      <c r="R845">
        <v>1</v>
      </c>
      <c r="S845">
        <v>0</v>
      </c>
      <c r="T845">
        <v>0</v>
      </c>
      <c r="U845">
        <v>0</v>
      </c>
      <c r="V845">
        <v>0</v>
      </c>
      <c r="W845">
        <v>0</v>
      </c>
      <c r="X845">
        <v>180</v>
      </c>
      <c r="Y845">
        <v>-112</v>
      </c>
      <c r="Z845" t="s">
        <v>52</v>
      </c>
      <c r="AA845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592441158</v>
      </c>
      <c r="AB845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592441157</v>
      </c>
      <c r="AC845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1</v>
      </c>
      <c r="AD845" s="5">
        <f>VALUE(FIXED((SLEP[[#This Row],[EjecutadoCLP]]/SLEP[[#This Row],[MontoCLP]]),4,TRUE))</f>
        <v>1</v>
      </c>
      <c r="AE845" s="1">
        <f>IF(SLEP[[#This Row],[Termino]]=0,DATE(1992,10,11),SLEP[[#This Row],[Termino]]-SLEP[[#This Row],[Días de vigencia]])</f>
        <v>33708</v>
      </c>
      <c r="AF845" s="1">
        <f>IF(SLEP[[#This Row],[Días restantes]]&lt;1,DATE(1992,10,11),DATE(2025,8,8)+SLEP[[#This Row],[Días restantes]])</f>
        <v>33888</v>
      </c>
      <c r="AG845">
        <f ca="1">IF(SLEP[[#This Row],[Termino]]=0,0,SLEP[[#This Row],[Termino]]-TODAY())</f>
        <v>-12071</v>
      </c>
      <c r="AH845" s="7" t="str">
        <f ca="1">IF(SLEP[[#This Row],[Dias]]&gt;0,"Vigente","Vencido")</f>
        <v>Vencido</v>
      </c>
      <c r="AI845" t="str">
        <f>_xlfn.XLOOKUP(SLEP[[#This Row],[Source.Name]],Tabla3[Nombre archivo],Tabla3[BASESLEP],"N/A",0,1)</f>
        <v>Costa Araucanía</v>
      </c>
      <c r="AJ845" t="s">
        <v>4299</v>
      </c>
    </row>
    <row r="846" spans="1:36" x14ac:dyDescent="0.3">
      <c r="A846" t="s">
        <v>3684</v>
      </c>
      <c r="B846" t="s">
        <v>3906</v>
      </c>
      <c r="C846" t="s">
        <v>3907</v>
      </c>
      <c r="D846" t="s">
        <v>3908</v>
      </c>
      <c r="E846" t="s">
        <v>3895</v>
      </c>
      <c r="F846" t="s">
        <v>3896</v>
      </c>
      <c r="G846" t="s">
        <v>44</v>
      </c>
      <c r="H846" t="s">
        <v>45</v>
      </c>
      <c r="I846" t="s">
        <v>1978</v>
      </c>
      <c r="J846" t="s">
        <v>3690</v>
      </c>
      <c r="K846" t="s">
        <v>48</v>
      </c>
      <c r="L846" s="3">
        <v>216083496</v>
      </c>
      <c r="M846" s="4">
        <v>206892441</v>
      </c>
      <c r="N846" s="4">
        <v>9191055</v>
      </c>
      <c r="O846" t="s">
        <v>1257</v>
      </c>
      <c r="P846" t="s">
        <v>1178</v>
      </c>
      <c r="Q846" t="s">
        <v>51</v>
      </c>
      <c r="R846">
        <v>2</v>
      </c>
      <c r="S846">
        <v>0</v>
      </c>
      <c r="T846">
        <v>0</v>
      </c>
      <c r="U846">
        <v>0</v>
      </c>
      <c r="V846">
        <v>0</v>
      </c>
      <c r="W846">
        <v>0</v>
      </c>
      <c r="X846">
        <v>150</v>
      </c>
      <c r="Y846">
        <v>-170</v>
      </c>
      <c r="Z846" t="s">
        <v>52</v>
      </c>
      <c r="AA846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216083496</v>
      </c>
      <c r="AB846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206892441</v>
      </c>
      <c r="AC846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9191055</v>
      </c>
      <c r="AD846" s="5">
        <f>VALUE(FIXED((SLEP[[#This Row],[EjecutadoCLP]]/SLEP[[#This Row],[MontoCLP]]),4,TRUE))</f>
        <v>0.95750000000000002</v>
      </c>
      <c r="AE846" s="1">
        <f>IF(SLEP[[#This Row],[Termino]]=0,DATE(1992,10,11),SLEP[[#This Row],[Termino]]-SLEP[[#This Row],[Días de vigencia]])</f>
        <v>33738</v>
      </c>
      <c r="AF846" s="1">
        <f>IF(SLEP[[#This Row],[Días restantes]]&lt;1,DATE(1992,10,11),DATE(2025,8,8)+SLEP[[#This Row],[Días restantes]])</f>
        <v>33888</v>
      </c>
      <c r="AG846">
        <f ca="1">IF(SLEP[[#This Row],[Termino]]=0,0,SLEP[[#This Row],[Termino]]-TODAY())</f>
        <v>-12071</v>
      </c>
      <c r="AH846" s="7" t="str">
        <f ca="1">IF(SLEP[[#This Row],[Dias]]&gt;0,"Vigente","Vencido")</f>
        <v>Vencido</v>
      </c>
      <c r="AI846" t="str">
        <f>_xlfn.XLOOKUP(SLEP[[#This Row],[Source.Name]],Tabla3[Nombre archivo],Tabla3[BASESLEP],"N/A",0,1)</f>
        <v>Costa Araucanía</v>
      </c>
      <c r="AJ846" t="s">
        <v>4302</v>
      </c>
    </row>
    <row r="847" spans="1:36" x14ac:dyDescent="0.3">
      <c r="A847" t="s">
        <v>3684</v>
      </c>
      <c r="B847" t="s">
        <v>3910</v>
      </c>
      <c r="C847" t="s">
        <v>3911</v>
      </c>
      <c r="D847" t="s">
        <v>3912</v>
      </c>
      <c r="E847" t="s">
        <v>3913</v>
      </c>
      <c r="F847" t="s">
        <v>3914</v>
      </c>
      <c r="G847" t="s">
        <v>44</v>
      </c>
      <c r="H847" t="s">
        <v>45</v>
      </c>
      <c r="I847" t="s">
        <v>60</v>
      </c>
      <c r="J847" t="s">
        <v>3690</v>
      </c>
      <c r="K847" t="s">
        <v>48</v>
      </c>
      <c r="L847" s="3">
        <v>218644623</v>
      </c>
      <c r="M847" s="4">
        <v>153051237</v>
      </c>
      <c r="N847" s="4">
        <v>65593386</v>
      </c>
      <c r="O847" t="s">
        <v>1384</v>
      </c>
      <c r="P847" t="s">
        <v>1311</v>
      </c>
      <c r="Q847" t="s">
        <v>51</v>
      </c>
      <c r="R847">
        <v>2</v>
      </c>
      <c r="S847">
        <v>0</v>
      </c>
      <c r="T847">
        <v>1</v>
      </c>
      <c r="U847">
        <v>0</v>
      </c>
      <c r="V847">
        <v>0</v>
      </c>
      <c r="W847">
        <v>0</v>
      </c>
      <c r="X847">
        <v>142</v>
      </c>
      <c r="Y847">
        <v>-221</v>
      </c>
      <c r="Z847" t="s">
        <v>52</v>
      </c>
      <c r="AA847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218644623</v>
      </c>
      <c r="AB847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153051237</v>
      </c>
      <c r="AC847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65593386</v>
      </c>
      <c r="AD847" s="5">
        <f>VALUE(FIXED((SLEP[[#This Row],[EjecutadoCLP]]/SLEP[[#This Row],[MontoCLP]]),4,TRUE))</f>
        <v>0.7</v>
      </c>
      <c r="AE847" s="1">
        <f>IF(SLEP[[#This Row],[Termino]]=0,DATE(1992,10,11),SLEP[[#This Row],[Termino]]-SLEP[[#This Row],[Días de vigencia]])</f>
        <v>33746</v>
      </c>
      <c r="AF847" s="1">
        <f>IF(SLEP[[#This Row],[Días restantes]]&lt;1,DATE(1992,10,11),DATE(2025,8,8)+SLEP[[#This Row],[Días restantes]])</f>
        <v>33888</v>
      </c>
      <c r="AG847">
        <f ca="1">IF(SLEP[[#This Row],[Termino]]=0,0,SLEP[[#This Row],[Termino]]-TODAY())</f>
        <v>-12071</v>
      </c>
      <c r="AH847" s="7" t="str">
        <f ca="1">IF(SLEP[[#This Row],[Dias]]&gt;0,"Vigente","Vencido")</f>
        <v>Vencido</v>
      </c>
      <c r="AI847" t="str">
        <f>_xlfn.XLOOKUP(SLEP[[#This Row],[Source.Name]],Tabla3[Nombre archivo],Tabla3[BASESLEP],"N/A",0,1)</f>
        <v>Costa Araucanía</v>
      </c>
      <c r="AJ847" t="s">
        <v>4306</v>
      </c>
    </row>
    <row r="848" spans="1:36" x14ac:dyDescent="0.3">
      <c r="A848" t="s">
        <v>3684</v>
      </c>
      <c r="B848" t="s">
        <v>3916</v>
      </c>
      <c r="C848" t="s">
        <v>3917</v>
      </c>
      <c r="D848" t="s">
        <v>3918</v>
      </c>
      <c r="E848" t="s">
        <v>3895</v>
      </c>
      <c r="F848" t="s">
        <v>3896</v>
      </c>
      <c r="G848" t="s">
        <v>44</v>
      </c>
      <c r="H848" t="s">
        <v>45</v>
      </c>
      <c r="I848" t="s">
        <v>1978</v>
      </c>
      <c r="J848" t="s">
        <v>3690</v>
      </c>
      <c r="K848" t="s">
        <v>48</v>
      </c>
      <c r="L848" s="3">
        <v>148697433</v>
      </c>
      <c r="M848" s="4">
        <v>148697433</v>
      </c>
      <c r="N848" s="4">
        <v>0</v>
      </c>
      <c r="O848" t="s">
        <v>1228</v>
      </c>
      <c r="P848" t="s">
        <v>1229</v>
      </c>
      <c r="Q848" t="s">
        <v>51</v>
      </c>
      <c r="R848">
        <v>1</v>
      </c>
      <c r="S848">
        <v>0</v>
      </c>
      <c r="T848">
        <v>1</v>
      </c>
      <c r="U848">
        <v>0</v>
      </c>
      <c r="V848">
        <v>0</v>
      </c>
      <c r="W848">
        <v>0</v>
      </c>
      <c r="X848">
        <v>142</v>
      </c>
      <c r="Y848">
        <v>-226</v>
      </c>
      <c r="Z848" t="s">
        <v>52</v>
      </c>
      <c r="AA848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148697433</v>
      </c>
      <c r="AB848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148697433</v>
      </c>
      <c r="AC848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0</v>
      </c>
      <c r="AD848" s="5">
        <f>VALUE(FIXED((SLEP[[#This Row],[EjecutadoCLP]]/SLEP[[#This Row],[MontoCLP]]),4,TRUE))</f>
        <v>1</v>
      </c>
      <c r="AE848" s="1">
        <f>IF(SLEP[[#This Row],[Termino]]=0,DATE(1992,10,11),SLEP[[#This Row],[Termino]]-SLEP[[#This Row],[Días de vigencia]])</f>
        <v>33746</v>
      </c>
      <c r="AF848" s="1">
        <f>IF(SLEP[[#This Row],[Días restantes]]&lt;1,DATE(1992,10,11),DATE(2025,8,8)+SLEP[[#This Row],[Días restantes]])</f>
        <v>33888</v>
      </c>
      <c r="AG848">
        <f ca="1">IF(SLEP[[#This Row],[Termino]]=0,0,SLEP[[#This Row],[Termino]]-TODAY())</f>
        <v>-12071</v>
      </c>
      <c r="AH848" s="7" t="str">
        <f ca="1">IF(SLEP[[#This Row],[Dias]]&gt;0,"Vigente","Vencido")</f>
        <v>Vencido</v>
      </c>
      <c r="AI848" t="str">
        <f>_xlfn.XLOOKUP(SLEP[[#This Row],[Source.Name]],Tabla3[Nombre archivo],Tabla3[BASESLEP],"N/A",0,1)</f>
        <v>Costa Araucanía</v>
      </c>
      <c r="AJ848" t="s">
        <v>4312</v>
      </c>
    </row>
    <row r="849" spans="1:36" x14ac:dyDescent="0.3">
      <c r="A849" t="s">
        <v>3684</v>
      </c>
      <c r="B849" t="s">
        <v>3920</v>
      </c>
      <c r="C849" t="s">
        <v>3921</v>
      </c>
      <c r="D849" t="s">
        <v>3922</v>
      </c>
      <c r="E849" t="s">
        <v>3885</v>
      </c>
      <c r="F849" t="s">
        <v>3886</v>
      </c>
      <c r="G849" t="s">
        <v>44</v>
      </c>
      <c r="H849" t="s">
        <v>45</v>
      </c>
      <c r="I849" t="s">
        <v>46</v>
      </c>
      <c r="J849" t="s">
        <v>3690</v>
      </c>
      <c r="K849" t="s">
        <v>48</v>
      </c>
      <c r="L849" s="3">
        <v>317748951</v>
      </c>
      <c r="M849" s="4">
        <v>190649370</v>
      </c>
      <c r="N849" s="4">
        <v>127099581</v>
      </c>
      <c r="O849" t="s">
        <v>3923</v>
      </c>
      <c r="P849" t="s">
        <v>3923</v>
      </c>
      <c r="Q849" t="s">
        <v>51</v>
      </c>
      <c r="R849">
        <v>0</v>
      </c>
      <c r="S849">
        <v>0</v>
      </c>
      <c r="T849">
        <v>1</v>
      </c>
      <c r="U849">
        <v>0</v>
      </c>
      <c r="V849">
        <v>0</v>
      </c>
      <c r="W849">
        <v>0</v>
      </c>
      <c r="X849">
        <v>183</v>
      </c>
      <c r="Y849">
        <v>-192</v>
      </c>
      <c r="Z849" t="s">
        <v>52</v>
      </c>
      <c r="AA849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317748951</v>
      </c>
      <c r="AB849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190649370</v>
      </c>
      <c r="AC849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127099581</v>
      </c>
      <c r="AD849" s="5">
        <f>VALUE(FIXED((SLEP[[#This Row],[EjecutadoCLP]]/SLEP[[#This Row],[MontoCLP]]),4,TRUE))</f>
        <v>0.6</v>
      </c>
      <c r="AE849" s="1">
        <f>IF(SLEP[[#This Row],[Termino]]=0,DATE(1992,10,11),SLEP[[#This Row],[Termino]]-SLEP[[#This Row],[Días de vigencia]])</f>
        <v>33705</v>
      </c>
      <c r="AF849" s="1">
        <f>IF(SLEP[[#This Row],[Días restantes]]&lt;1,DATE(1992,10,11),DATE(2025,8,8)+SLEP[[#This Row],[Días restantes]])</f>
        <v>33888</v>
      </c>
      <c r="AG849">
        <f ca="1">IF(SLEP[[#This Row],[Termino]]=0,0,SLEP[[#This Row],[Termino]]-TODAY())</f>
        <v>-12071</v>
      </c>
      <c r="AH849" s="7" t="str">
        <f ca="1">IF(SLEP[[#This Row],[Dias]]&gt;0,"Vigente","Vencido")</f>
        <v>Vencido</v>
      </c>
      <c r="AI849" t="str">
        <f>_xlfn.XLOOKUP(SLEP[[#This Row],[Source.Name]],Tabla3[Nombre archivo],Tabla3[BASESLEP],"N/A",0,1)</f>
        <v>Costa Araucanía</v>
      </c>
      <c r="AJ849" t="s">
        <v>4316</v>
      </c>
    </row>
    <row r="850" spans="1:36" x14ac:dyDescent="0.3">
      <c r="A850" t="s">
        <v>3684</v>
      </c>
      <c r="B850" t="s">
        <v>3925</v>
      </c>
      <c r="C850" t="s">
        <v>3926</v>
      </c>
      <c r="D850" t="s">
        <v>3927</v>
      </c>
      <c r="E850" t="s">
        <v>1376</v>
      </c>
      <c r="F850" t="s">
        <v>1377</v>
      </c>
      <c r="G850" t="s">
        <v>44</v>
      </c>
      <c r="H850" t="s">
        <v>178</v>
      </c>
      <c r="I850" t="s">
        <v>230</v>
      </c>
      <c r="J850" t="s">
        <v>3690</v>
      </c>
      <c r="K850" t="s">
        <v>48</v>
      </c>
      <c r="L850" s="3">
        <v>4324735</v>
      </c>
      <c r="M850" s="4">
        <v>333332197</v>
      </c>
      <c r="N850" s="4">
        <v>-329007462</v>
      </c>
      <c r="O850" t="s">
        <v>1356</v>
      </c>
      <c r="P850" t="s">
        <v>836</v>
      </c>
      <c r="Q850" t="s">
        <v>51</v>
      </c>
      <c r="R850">
        <v>170</v>
      </c>
      <c r="S850">
        <v>0</v>
      </c>
      <c r="T850">
        <v>2</v>
      </c>
      <c r="U850">
        <v>0</v>
      </c>
      <c r="V850">
        <v>0</v>
      </c>
      <c r="W850">
        <v>0</v>
      </c>
      <c r="X850">
        <v>720</v>
      </c>
      <c r="Y850">
        <v>-1</v>
      </c>
      <c r="Z850" t="s">
        <v>52</v>
      </c>
      <c r="AA850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4324735</v>
      </c>
      <c r="AB850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333332197</v>
      </c>
      <c r="AC850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-329007462</v>
      </c>
      <c r="AD850" s="5">
        <f>VALUE(FIXED((SLEP[[#This Row],[EjecutadoCLP]]/SLEP[[#This Row],[MontoCLP]]),4,TRUE))</f>
        <v>77.075800000000001</v>
      </c>
      <c r="AE850" s="1">
        <f>IF(SLEP[[#This Row],[Termino]]=0,DATE(1992,10,11),SLEP[[#This Row],[Termino]]-SLEP[[#This Row],[Días de vigencia]])</f>
        <v>33168</v>
      </c>
      <c r="AF850" s="1">
        <f>IF(SLEP[[#This Row],[Días restantes]]&lt;1,DATE(1992,10,11),DATE(2025,8,8)+SLEP[[#This Row],[Días restantes]])</f>
        <v>33888</v>
      </c>
      <c r="AG850">
        <f ca="1">IF(SLEP[[#This Row],[Termino]]=0,0,SLEP[[#This Row],[Termino]]-TODAY())</f>
        <v>-12071</v>
      </c>
      <c r="AH850" s="7" t="str">
        <f ca="1">IF(SLEP[[#This Row],[Dias]]&gt;0,"Vigente","Vencido")</f>
        <v>Vencido</v>
      </c>
      <c r="AI850" t="str">
        <f>_xlfn.XLOOKUP(SLEP[[#This Row],[Source.Name]],Tabla3[Nombre archivo],Tabla3[BASESLEP],"N/A",0,1)</f>
        <v>Costa Araucanía</v>
      </c>
      <c r="AJ850" t="s">
        <v>4320</v>
      </c>
    </row>
    <row r="851" spans="1:36" x14ac:dyDescent="0.3">
      <c r="A851" t="s">
        <v>3684</v>
      </c>
      <c r="B851" t="s">
        <v>3929</v>
      </c>
      <c r="C851" t="s">
        <v>3930</v>
      </c>
      <c r="D851" t="s">
        <v>3931</v>
      </c>
      <c r="E851" t="s">
        <v>3932</v>
      </c>
      <c r="F851" t="s">
        <v>3933</v>
      </c>
      <c r="G851" t="s">
        <v>74</v>
      </c>
      <c r="H851" t="s">
        <v>178</v>
      </c>
      <c r="I851" t="s">
        <v>533</v>
      </c>
      <c r="J851" t="s">
        <v>3690</v>
      </c>
      <c r="K851" t="s">
        <v>48</v>
      </c>
      <c r="L851" s="3">
        <v>94022550</v>
      </c>
      <c r="M851" s="4">
        <v>93295949</v>
      </c>
      <c r="N851" s="4">
        <v>726601</v>
      </c>
      <c r="O851" t="s">
        <v>1251</v>
      </c>
      <c r="P851" t="s">
        <v>1217</v>
      </c>
      <c r="Q851" t="s">
        <v>51</v>
      </c>
      <c r="R851">
        <v>79</v>
      </c>
      <c r="S851">
        <v>0</v>
      </c>
      <c r="T851">
        <v>0</v>
      </c>
      <c r="U851">
        <v>0</v>
      </c>
      <c r="V851">
        <v>0</v>
      </c>
      <c r="W851">
        <v>0</v>
      </c>
      <c r="X851">
        <v>290</v>
      </c>
      <c r="Y851">
        <v>-178</v>
      </c>
      <c r="Z851" t="s">
        <v>52</v>
      </c>
      <c r="AA851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94022550</v>
      </c>
      <c r="AB851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93295949</v>
      </c>
      <c r="AC851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726601</v>
      </c>
      <c r="AD851" s="5">
        <f>VALUE(FIXED((SLEP[[#This Row],[EjecutadoCLP]]/SLEP[[#This Row],[MontoCLP]]),4,TRUE))</f>
        <v>0.99229999999999996</v>
      </c>
      <c r="AE851" s="1">
        <f>IF(SLEP[[#This Row],[Termino]]=0,DATE(1992,10,11),SLEP[[#This Row],[Termino]]-SLEP[[#This Row],[Días de vigencia]])</f>
        <v>33598</v>
      </c>
      <c r="AF851" s="1">
        <f>IF(SLEP[[#This Row],[Días restantes]]&lt;1,DATE(1992,10,11),DATE(2025,8,8)+SLEP[[#This Row],[Días restantes]])</f>
        <v>33888</v>
      </c>
      <c r="AG851">
        <f ca="1">IF(SLEP[[#This Row],[Termino]]=0,0,SLEP[[#This Row],[Termino]]-TODAY())</f>
        <v>-12071</v>
      </c>
      <c r="AH851" s="7" t="str">
        <f ca="1">IF(SLEP[[#This Row],[Dias]]&gt;0,"Vigente","Vencido")</f>
        <v>Vencido</v>
      </c>
      <c r="AI851" t="str">
        <f>_xlfn.XLOOKUP(SLEP[[#This Row],[Source.Name]],Tabla3[Nombre archivo],Tabla3[BASESLEP],"N/A",0,1)</f>
        <v>Costa Araucanía</v>
      </c>
      <c r="AJ851" t="s">
        <v>4326</v>
      </c>
    </row>
    <row r="852" spans="1:36" x14ac:dyDescent="0.3">
      <c r="A852" t="s">
        <v>3935</v>
      </c>
      <c r="B852" t="s">
        <v>3936</v>
      </c>
      <c r="C852" t="s">
        <v>3937</v>
      </c>
      <c r="D852" t="s">
        <v>3938</v>
      </c>
      <c r="E852" t="s">
        <v>3939</v>
      </c>
      <c r="F852" t="s">
        <v>3940</v>
      </c>
      <c r="G852" t="s">
        <v>44</v>
      </c>
      <c r="H852" t="s">
        <v>45</v>
      </c>
      <c r="I852" t="s">
        <v>89</v>
      </c>
      <c r="J852" t="s">
        <v>3941</v>
      </c>
      <c r="K852" t="s">
        <v>303</v>
      </c>
      <c r="L852" s="3">
        <v>4362.54</v>
      </c>
      <c r="M852" s="4">
        <v>3322.9560000000001</v>
      </c>
      <c r="N852" s="4">
        <v>1039.5840000000001</v>
      </c>
      <c r="O852" t="s">
        <v>169</v>
      </c>
      <c r="P852" t="s">
        <v>98</v>
      </c>
      <c r="Q852" t="s">
        <v>64</v>
      </c>
      <c r="R852">
        <v>0</v>
      </c>
      <c r="S852">
        <v>0</v>
      </c>
      <c r="T852">
        <v>0</v>
      </c>
      <c r="U852">
        <v>0</v>
      </c>
      <c r="V852">
        <v>0</v>
      </c>
      <c r="W852">
        <v>0</v>
      </c>
      <c r="X852">
        <v>365</v>
      </c>
      <c r="Y852">
        <v>94</v>
      </c>
      <c r="Z852" t="s">
        <v>65</v>
      </c>
      <c r="AA852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172257728</v>
      </c>
      <c r="AB852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131209078</v>
      </c>
      <c r="AC852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41048650</v>
      </c>
      <c r="AD852" s="5">
        <f>VALUE(FIXED((SLEP[[#This Row],[EjecutadoCLP]]/SLEP[[#This Row],[MontoCLP]]),4,TRUE))</f>
        <v>0.76170000000000004</v>
      </c>
      <c r="AE852" s="1">
        <f>IF(SLEP[[#This Row],[Termino]]=0,DATE(1992,10,11),SLEP[[#This Row],[Termino]]-SLEP[[#This Row],[Días de vigencia]])</f>
        <v>45606</v>
      </c>
      <c r="AF852" s="1">
        <f>IF(SLEP[[#This Row],[Días restantes]]&lt;1,DATE(1992,10,11),DATE(2025,8,8)+SLEP[[#This Row],[Días restantes]])</f>
        <v>45971</v>
      </c>
      <c r="AG852">
        <f ca="1">IF(SLEP[[#This Row],[Termino]]=0,0,SLEP[[#This Row],[Termino]]-TODAY())</f>
        <v>12</v>
      </c>
      <c r="AH852" s="7" t="str">
        <f ca="1">IF(SLEP[[#This Row],[Dias]]&gt;0,"Vigente","Vencido")</f>
        <v>Vigente</v>
      </c>
      <c r="AI852" t="str">
        <f>_xlfn.XLOOKUP(SLEP[[#This Row],[Source.Name]],Tabla3[Nombre archivo],Tabla3[BASESLEP],"N/A",0,1)</f>
        <v>Del Pino</v>
      </c>
      <c r="AJ852" t="s">
        <v>4332</v>
      </c>
    </row>
    <row r="853" spans="1:36" x14ac:dyDescent="0.3">
      <c r="A853" t="s">
        <v>3935</v>
      </c>
      <c r="B853" t="s">
        <v>3944</v>
      </c>
      <c r="C853" t="s">
        <v>3945</v>
      </c>
      <c r="D853" t="s">
        <v>3946</v>
      </c>
      <c r="E853" t="s">
        <v>3947</v>
      </c>
      <c r="F853" t="s">
        <v>3948</v>
      </c>
      <c r="G853" t="s">
        <v>44</v>
      </c>
      <c r="H853" t="s">
        <v>45</v>
      </c>
      <c r="I853" t="s">
        <v>222</v>
      </c>
      <c r="J853" t="s">
        <v>3949</v>
      </c>
      <c r="K853" t="s">
        <v>48</v>
      </c>
      <c r="L853" s="3">
        <v>102804100</v>
      </c>
      <c r="M853" s="4">
        <v>102804100</v>
      </c>
      <c r="N853" s="4">
        <v>0</v>
      </c>
      <c r="O853" t="s">
        <v>256</v>
      </c>
      <c r="P853" t="s">
        <v>139</v>
      </c>
      <c r="Q853" t="s">
        <v>51</v>
      </c>
      <c r="R853">
        <v>0</v>
      </c>
      <c r="S853">
        <v>0</v>
      </c>
      <c r="T853">
        <v>1</v>
      </c>
      <c r="U853">
        <v>0</v>
      </c>
      <c r="V853">
        <v>0</v>
      </c>
      <c r="W853">
        <v>0</v>
      </c>
      <c r="X853">
        <v>58</v>
      </c>
      <c r="Y853">
        <v>0</v>
      </c>
      <c r="Z853" t="s">
        <v>65</v>
      </c>
      <c r="AA853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102804100</v>
      </c>
      <c r="AB853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102804100</v>
      </c>
      <c r="AC853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0</v>
      </c>
      <c r="AD853" s="5">
        <f>VALUE(FIXED((SLEP[[#This Row],[EjecutadoCLP]]/SLEP[[#This Row],[MontoCLP]]),4,TRUE))</f>
        <v>1</v>
      </c>
      <c r="AE853" s="1">
        <f>IF(SLEP[[#This Row],[Termino]]=0,DATE(1992,10,11),SLEP[[#This Row],[Termino]]-SLEP[[#This Row],[Días de vigencia]])</f>
        <v>33830</v>
      </c>
      <c r="AF853" s="1">
        <f>IF(SLEP[[#This Row],[Días restantes]]&lt;1,DATE(1992,10,11),DATE(2025,8,8)+SLEP[[#This Row],[Días restantes]])</f>
        <v>33888</v>
      </c>
      <c r="AG853">
        <f ca="1">IF(SLEP[[#This Row],[Termino]]=0,0,SLEP[[#This Row],[Termino]]-TODAY())</f>
        <v>-12071</v>
      </c>
      <c r="AH853" s="7" t="str">
        <f ca="1">IF(SLEP[[#This Row],[Dias]]&gt;0,"Vigente","Vencido")</f>
        <v>Vencido</v>
      </c>
      <c r="AI853" t="str">
        <f>_xlfn.XLOOKUP(SLEP[[#This Row],[Source.Name]],Tabla3[Nombre archivo],Tabla3[BASESLEP],"N/A",0,1)</f>
        <v>Del Pino</v>
      </c>
      <c r="AJ853" t="s">
        <v>4336</v>
      </c>
    </row>
    <row r="854" spans="1:36" x14ac:dyDescent="0.3">
      <c r="A854" t="s">
        <v>3935</v>
      </c>
      <c r="B854" t="s">
        <v>3951</v>
      </c>
      <c r="C854" t="s">
        <v>3952</v>
      </c>
      <c r="D854" t="s">
        <v>3953</v>
      </c>
      <c r="E854" t="s">
        <v>3954</v>
      </c>
      <c r="F854" t="s">
        <v>3955</v>
      </c>
      <c r="G854" t="s">
        <v>44</v>
      </c>
      <c r="H854" t="s">
        <v>45</v>
      </c>
      <c r="I854" t="s">
        <v>89</v>
      </c>
      <c r="J854" t="s">
        <v>3941</v>
      </c>
      <c r="K854" t="s">
        <v>48</v>
      </c>
      <c r="L854" s="3">
        <v>17999976</v>
      </c>
      <c r="M854" s="4">
        <v>17999976</v>
      </c>
      <c r="N854" s="4">
        <v>0</v>
      </c>
      <c r="O854" t="s">
        <v>1793</v>
      </c>
      <c r="P854" t="s">
        <v>513</v>
      </c>
      <c r="Q854" t="s">
        <v>51</v>
      </c>
      <c r="R854">
        <v>0</v>
      </c>
      <c r="S854">
        <v>0</v>
      </c>
      <c r="T854">
        <v>1</v>
      </c>
      <c r="U854">
        <v>0</v>
      </c>
      <c r="V854">
        <v>0</v>
      </c>
      <c r="W854">
        <v>0</v>
      </c>
      <c r="X854">
        <v>41</v>
      </c>
      <c r="Y854">
        <v>0</v>
      </c>
      <c r="Z854" t="s">
        <v>65</v>
      </c>
      <c r="AA854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17999976</v>
      </c>
      <c r="AB854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17999976</v>
      </c>
      <c r="AC854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0</v>
      </c>
      <c r="AD854" s="5">
        <f>VALUE(FIXED((SLEP[[#This Row],[EjecutadoCLP]]/SLEP[[#This Row],[MontoCLP]]),4,TRUE))</f>
        <v>1</v>
      </c>
      <c r="AE854" s="1">
        <f>IF(SLEP[[#This Row],[Termino]]=0,DATE(1992,10,11),SLEP[[#This Row],[Termino]]-SLEP[[#This Row],[Días de vigencia]])</f>
        <v>33847</v>
      </c>
      <c r="AF854" s="1">
        <f>IF(SLEP[[#This Row],[Días restantes]]&lt;1,DATE(1992,10,11),DATE(2025,8,8)+SLEP[[#This Row],[Días restantes]])</f>
        <v>33888</v>
      </c>
      <c r="AG854">
        <f ca="1">IF(SLEP[[#This Row],[Termino]]=0,0,SLEP[[#This Row],[Termino]]-TODAY())</f>
        <v>-12071</v>
      </c>
      <c r="AH854" s="7" t="str">
        <f ca="1">IF(SLEP[[#This Row],[Dias]]&gt;0,"Vigente","Vencido")</f>
        <v>Vencido</v>
      </c>
      <c r="AI854" t="str">
        <f>_xlfn.XLOOKUP(SLEP[[#This Row],[Source.Name]],Tabla3[Nombre archivo],Tabla3[BASESLEP],"N/A",0,1)</f>
        <v>Del Pino</v>
      </c>
      <c r="AJ854" t="s">
        <v>4342</v>
      </c>
    </row>
    <row r="855" spans="1:36" x14ac:dyDescent="0.3">
      <c r="A855" t="s">
        <v>8429</v>
      </c>
      <c r="B855" t="s">
        <v>8430</v>
      </c>
      <c r="C855" t="s">
        <v>8431</v>
      </c>
      <c r="D855" t="s">
        <v>8432</v>
      </c>
      <c r="E855" t="s">
        <v>8433</v>
      </c>
      <c r="F855" t="s">
        <v>8434</v>
      </c>
      <c r="G855" t="s">
        <v>44</v>
      </c>
      <c r="H855" t="s">
        <v>45</v>
      </c>
      <c r="I855" t="s">
        <v>207</v>
      </c>
      <c r="J855" t="s">
        <v>8435</v>
      </c>
      <c r="K855" t="s">
        <v>48</v>
      </c>
      <c r="L855" s="3">
        <v>121600000</v>
      </c>
      <c r="M855" s="4">
        <v>14758380</v>
      </c>
      <c r="N855" s="4">
        <v>106841620</v>
      </c>
      <c r="O855" t="s">
        <v>652</v>
      </c>
      <c r="P855" t="s">
        <v>1813</v>
      </c>
      <c r="Q855" t="s">
        <v>64</v>
      </c>
      <c r="R855">
        <v>2</v>
      </c>
      <c r="S855">
        <v>0</v>
      </c>
      <c r="T855">
        <v>0</v>
      </c>
      <c r="U855">
        <v>0</v>
      </c>
      <c r="V855">
        <v>0</v>
      </c>
      <c r="W855">
        <v>0</v>
      </c>
      <c r="X855">
        <v>540</v>
      </c>
      <c r="Y855">
        <v>463</v>
      </c>
      <c r="Z855" t="s">
        <v>65</v>
      </c>
      <c r="AA855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121600000</v>
      </c>
      <c r="AB855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14758380</v>
      </c>
      <c r="AC855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106841620</v>
      </c>
      <c r="AD855" s="5">
        <f>VALUE(FIXED((SLEP[[#This Row],[EjecutadoCLP]]/SLEP[[#This Row],[MontoCLP]]),4,TRUE))</f>
        <v>0.12139999999999999</v>
      </c>
      <c r="AE855" s="1">
        <f>IF(SLEP[[#This Row],[Termino]]=0,DATE(1992,10,11),SLEP[[#This Row],[Termino]]-SLEP[[#This Row],[Días de vigencia]])</f>
        <v>45800</v>
      </c>
      <c r="AF855" s="1">
        <f>IF(SLEP[[#This Row],[Días restantes]]&lt;1,DATE(1992,10,11),DATE(2025,8,8)+SLEP[[#This Row],[Días restantes]])</f>
        <v>46340</v>
      </c>
      <c r="AG855">
        <f ca="1">IF(SLEP[[#This Row],[Termino]]=0,0,SLEP[[#This Row],[Termino]]-TODAY())</f>
        <v>381</v>
      </c>
      <c r="AH855" s="7" t="str">
        <f ca="1">IF(SLEP[[#This Row],[Dias]]&gt;0,"Vigente","Vencido")</f>
        <v>Vigente</v>
      </c>
      <c r="AI855" t="str">
        <f>_xlfn.XLOOKUP(SLEP[[#This Row],[Source.Name]],Tabla3[Nombre archivo],Tabla3[BASESLEP],"N/A",0,1)</f>
        <v>Elqui</v>
      </c>
      <c r="AJ855" t="s">
        <v>4346</v>
      </c>
    </row>
    <row r="856" spans="1:36" x14ac:dyDescent="0.3">
      <c r="A856" t="s">
        <v>8429</v>
      </c>
      <c r="B856" t="s">
        <v>8436</v>
      </c>
      <c r="C856" t="s">
        <v>8437</v>
      </c>
      <c r="D856" t="s">
        <v>8438</v>
      </c>
      <c r="E856" t="s">
        <v>8439</v>
      </c>
      <c r="F856" t="s">
        <v>8440</v>
      </c>
      <c r="G856" t="s">
        <v>44</v>
      </c>
      <c r="H856" t="s">
        <v>45</v>
      </c>
      <c r="I856" t="s">
        <v>207</v>
      </c>
      <c r="J856" t="s">
        <v>8435</v>
      </c>
      <c r="K856" t="s">
        <v>48</v>
      </c>
      <c r="L856" s="3">
        <v>130678110</v>
      </c>
      <c r="M856" s="4">
        <v>8243453</v>
      </c>
      <c r="N856" s="4">
        <v>122434657</v>
      </c>
      <c r="O856" t="s">
        <v>427</v>
      </c>
      <c r="P856" t="s">
        <v>6114</v>
      </c>
      <c r="Q856" t="s">
        <v>64</v>
      </c>
      <c r="R856">
        <v>0</v>
      </c>
      <c r="S856">
        <v>0</v>
      </c>
      <c r="T856">
        <v>0</v>
      </c>
      <c r="U856">
        <v>0</v>
      </c>
      <c r="V856">
        <v>0</v>
      </c>
      <c r="W856">
        <v>0</v>
      </c>
      <c r="X856">
        <v>540</v>
      </c>
      <c r="Y856">
        <v>458</v>
      </c>
      <c r="Z856" t="s">
        <v>65</v>
      </c>
      <c r="AA856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130678110</v>
      </c>
      <c r="AB856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8243453</v>
      </c>
      <c r="AC856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122434657</v>
      </c>
      <c r="AD856" s="5">
        <f>VALUE(FIXED((SLEP[[#This Row],[EjecutadoCLP]]/SLEP[[#This Row],[MontoCLP]]),4,TRUE))</f>
        <v>6.3100000000000003E-2</v>
      </c>
      <c r="AE856" s="1">
        <f>IF(SLEP[[#This Row],[Termino]]=0,DATE(1992,10,11),SLEP[[#This Row],[Termino]]-SLEP[[#This Row],[Días de vigencia]])</f>
        <v>45795</v>
      </c>
      <c r="AF856" s="1">
        <f>IF(SLEP[[#This Row],[Días restantes]]&lt;1,DATE(1992,10,11),DATE(2025,8,8)+SLEP[[#This Row],[Días restantes]])</f>
        <v>46335</v>
      </c>
      <c r="AG856">
        <f ca="1">IF(SLEP[[#This Row],[Termino]]=0,0,SLEP[[#This Row],[Termino]]-TODAY())</f>
        <v>376</v>
      </c>
      <c r="AH856" s="7" t="str">
        <f ca="1">IF(SLEP[[#This Row],[Dias]]&gt;0,"Vigente","Vencido")</f>
        <v>Vigente</v>
      </c>
      <c r="AI856" t="str">
        <f>_xlfn.XLOOKUP(SLEP[[#This Row],[Source.Name]],Tabla3[Nombre archivo],Tabla3[BASESLEP],"N/A",0,1)</f>
        <v>Elqui</v>
      </c>
      <c r="AJ856" t="s">
        <v>4350</v>
      </c>
    </row>
    <row r="857" spans="1:36" x14ac:dyDescent="0.3">
      <c r="A857" t="s">
        <v>8429</v>
      </c>
      <c r="B857" t="s">
        <v>8441</v>
      </c>
      <c r="C857" t="s">
        <v>8442</v>
      </c>
      <c r="D857" t="s">
        <v>8443</v>
      </c>
      <c r="E857" t="s">
        <v>8444</v>
      </c>
      <c r="F857" t="s">
        <v>8445</v>
      </c>
      <c r="G857" t="s">
        <v>44</v>
      </c>
      <c r="H857" t="s">
        <v>45</v>
      </c>
      <c r="I857" t="s">
        <v>207</v>
      </c>
      <c r="J857" t="s">
        <v>8435</v>
      </c>
      <c r="K857" t="s">
        <v>48</v>
      </c>
      <c r="L857" s="3">
        <v>86870000</v>
      </c>
      <c r="M857" s="4">
        <v>38622416</v>
      </c>
      <c r="N857" s="4">
        <v>48247584</v>
      </c>
      <c r="O857" t="s">
        <v>256</v>
      </c>
      <c r="P857" t="s">
        <v>169</v>
      </c>
      <c r="Q857" t="s">
        <v>64</v>
      </c>
      <c r="R857">
        <v>1</v>
      </c>
      <c r="S857">
        <v>0</v>
      </c>
      <c r="T857">
        <v>0</v>
      </c>
      <c r="U857">
        <v>0</v>
      </c>
      <c r="V857">
        <v>0</v>
      </c>
      <c r="W857">
        <v>0</v>
      </c>
      <c r="X857">
        <v>183</v>
      </c>
      <c r="Y857">
        <v>63</v>
      </c>
      <c r="Z857" t="s">
        <v>65</v>
      </c>
      <c r="AA857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86870000</v>
      </c>
      <c r="AB857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38622416</v>
      </c>
      <c r="AC857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48247584</v>
      </c>
      <c r="AD857" s="5">
        <f>VALUE(FIXED((SLEP[[#This Row],[EjecutadoCLP]]/SLEP[[#This Row],[MontoCLP]]),4,TRUE))</f>
        <v>0.4446</v>
      </c>
      <c r="AE857" s="1">
        <f>IF(SLEP[[#This Row],[Termino]]=0,DATE(1992,10,11),SLEP[[#This Row],[Termino]]-SLEP[[#This Row],[Días de vigencia]])</f>
        <v>45757</v>
      </c>
      <c r="AF857" s="1">
        <f>IF(SLEP[[#This Row],[Días restantes]]&lt;1,DATE(1992,10,11),DATE(2025,8,8)+SLEP[[#This Row],[Días restantes]])</f>
        <v>45940</v>
      </c>
      <c r="AG857">
        <f ca="1">IF(SLEP[[#This Row],[Termino]]=0,0,SLEP[[#This Row],[Termino]]-TODAY())</f>
        <v>-19</v>
      </c>
      <c r="AH857" s="7" t="str">
        <f ca="1">IF(SLEP[[#This Row],[Dias]]&gt;0,"Vigente","Vencido")</f>
        <v>Vencido</v>
      </c>
      <c r="AI857" t="str">
        <f>_xlfn.XLOOKUP(SLEP[[#This Row],[Source.Name]],Tabla3[Nombre archivo],Tabla3[BASESLEP],"N/A",0,1)</f>
        <v>Elqui</v>
      </c>
      <c r="AJ857" t="s">
        <v>4356</v>
      </c>
    </row>
    <row r="858" spans="1:36" x14ac:dyDescent="0.3">
      <c r="A858" t="s">
        <v>8429</v>
      </c>
      <c r="B858" t="s">
        <v>8446</v>
      </c>
      <c r="C858" t="s">
        <v>8447</v>
      </c>
      <c r="D858" t="s">
        <v>8448</v>
      </c>
      <c r="E858" t="s">
        <v>6091</v>
      </c>
      <c r="F858" t="s">
        <v>6092</v>
      </c>
      <c r="G858" t="s">
        <v>44</v>
      </c>
      <c r="H858" t="s">
        <v>45</v>
      </c>
      <c r="I858" t="s">
        <v>60</v>
      </c>
      <c r="J858" t="s">
        <v>5783</v>
      </c>
      <c r="K858" t="s">
        <v>303</v>
      </c>
      <c r="L858" s="3">
        <v>5783.4</v>
      </c>
      <c r="M858" s="4">
        <v>1072.19</v>
      </c>
      <c r="N858" s="4">
        <v>4711.21</v>
      </c>
      <c r="O858" t="s">
        <v>594</v>
      </c>
      <c r="P858" t="s">
        <v>951</v>
      </c>
      <c r="Q858" t="s">
        <v>64</v>
      </c>
      <c r="R858">
        <v>0</v>
      </c>
      <c r="S858">
        <v>0</v>
      </c>
      <c r="T858">
        <v>0</v>
      </c>
      <c r="U858">
        <v>0</v>
      </c>
      <c r="V858">
        <v>0</v>
      </c>
      <c r="W858">
        <v>0</v>
      </c>
      <c r="X858">
        <v>1128</v>
      </c>
      <c r="Y858">
        <v>793</v>
      </c>
      <c r="Z858" t="s">
        <v>65</v>
      </c>
      <c r="AA858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228361308</v>
      </c>
      <c r="AB858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42336119</v>
      </c>
      <c r="AC858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186025189</v>
      </c>
      <c r="AD858" s="5">
        <f>VALUE(FIXED((SLEP[[#This Row],[EjecutadoCLP]]/SLEP[[#This Row],[MontoCLP]]),4,TRUE))</f>
        <v>0.18540000000000001</v>
      </c>
      <c r="AE858" s="1">
        <f>IF(SLEP[[#This Row],[Termino]]=0,DATE(1992,10,11),SLEP[[#This Row],[Termino]]-SLEP[[#This Row],[Días de vigencia]])</f>
        <v>45542</v>
      </c>
      <c r="AF858" s="1">
        <f>IF(SLEP[[#This Row],[Días restantes]]&lt;1,DATE(1992,10,11),DATE(2025,8,8)+SLEP[[#This Row],[Días restantes]])</f>
        <v>46670</v>
      </c>
      <c r="AG858">
        <f ca="1">IF(SLEP[[#This Row],[Termino]]=0,0,SLEP[[#This Row],[Termino]]-TODAY())</f>
        <v>711</v>
      </c>
      <c r="AH858" s="7" t="str">
        <f ca="1">IF(SLEP[[#This Row],[Dias]]&gt;0,"Vigente","Vencido")</f>
        <v>Vigente</v>
      </c>
      <c r="AI858" t="str">
        <f>_xlfn.XLOOKUP(SLEP[[#This Row],[Source.Name]],Tabla3[Nombre archivo],Tabla3[BASESLEP],"N/A",0,1)</f>
        <v>Elqui</v>
      </c>
      <c r="AJ858" t="s">
        <v>4360</v>
      </c>
    </row>
    <row r="859" spans="1:36" x14ac:dyDescent="0.3">
      <c r="A859" t="s">
        <v>3957</v>
      </c>
      <c r="B859" t="s">
        <v>8449</v>
      </c>
      <c r="C859" t="s">
        <v>8450</v>
      </c>
      <c r="D859" t="s">
        <v>8451</v>
      </c>
      <c r="E859" t="s">
        <v>8452</v>
      </c>
      <c r="F859" t="s">
        <v>8453</v>
      </c>
      <c r="G859" t="s">
        <v>44</v>
      </c>
      <c r="H859" t="s">
        <v>45</v>
      </c>
      <c r="I859" t="s">
        <v>60</v>
      </c>
      <c r="J859" t="s">
        <v>3963</v>
      </c>
      <c r="K859" t="s">
        <v>48</v>
      </c>
      <c r="L859" s="3">
        <v>224993657</v>
      </c>
      <c r="M859" s="4">
        <v>0</v>
      </c>
      <c r="N859" s="4">
        <v>224993657</v>
      </c>
      <c r="O859" t="s">
        <v>104</v>
      </c>
      <c r="P859" t="s">
        <v>2899</v>
      </c>
      <c r="Q859" t="s">
        <v>64</v>
      </c>
      <c r="R859">
        <v>0</v>
      </c>
      <c r="S859">
        <v>0</v>
      </c>
      <c r="T859">
        <v>0</v>
      </c>
      <c r="U859">
        <v>0</v>
      </c>
      <c r="V859">
        <v>0</v>
      </c>
      <c r="W859">
        <v>0</v>
      </c>
      <c r="X859">
        <v>1095</v>
      </c>
      <c r="Y859">
        <v>993</v>
      </c>
      <c r="Z859" t="s">
        <v>65</v>
      </c>
      <c r="AA859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224993657</v>
      </c>
      <c r="AB859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0</v>
      </c>
      <c r="AC859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224993657</v>
      </c>
      <c r="AD859" s="5">
        <f>VALUE(FIXED((SLEP[[#This Row],[EjecutadoCLP]]/SLEP[[#This Row],[MontoCLP]]),4,TRUE))</f>
        <v>0</v>
      </c>
      <c r="AE859" s="1">
        <f>IF(SLEP[[#This Row],[Termino]]=0,DATE(1992,10,11),SLEP[[#This Row],[Termino]]-SLEP[[#This Row],[Días de vigencia]])</f>
        <v>45775</v>
      </c>
      <c r="AF859" s="1">
        <f>IF(SLEP[[#This Row],[Días restantes]]&lt;1,DATE(1992,10,11),DATE(2025,8,8)+SLEP[[#This Row],[Días restantes]])</f>
        <v>46870</v>
      </c>
      <c r="AG859">
        <f ca="1">IF(SLEP[[#This Row],[Termino]]=0,0,SLEP[[#This Row],[Termino]]-TODAY())</f>
        <v>911</v>
      </c>
      <c r="AH859" s="7" t="str">
        <f ca="1">IF(SLEP[[#This Row],[Dias]]&gt;0,"Vigente","Vencido")</f>
        <v>Vigente</v>
      </c>
      <c r="AI859" t="str">
        <f>_xlfn.XLOOKUP(SLEP[[#This Row],[Source.Name]],Tabla3[Nombre archivo],Tabla3[BASESLEP],"N/A",0,1)</f>
        <v>Gabriela Mistral</v>
      </c>
      <c r="AJ859" t="s">
        <v>4364</v>
      </c>
    </row>
    <row r="860" spans="1:36" x14ac:dyDescent="0.3">
      <c r="A860" t="s">
        <v>3957</v>
      </c>
      <c r="B860" t="s">
        <v>3958</v>
      </c>
      <c r="C860" t="s">
        <v>3959</v>
      </c>
      <c r="D860" t="s">
        <v>3960</v>
      </c>
      <c r="E860" t="s">
        <v>3961</v>
      </c>
      <c r="F860" t="s">
        <v>3962</v>
      </c>
      <c r="G860" t="s">
        <v>74</v>
      </c>
      <c r="H860" t="s">
        <v>45</v>
      </c>
      <c r="I860" t="s">
        <v>60</v>
      </c>
      <c r="J860" t="s">
        <v>3963</v>
      </c>
      <c r="K860" t="s">
        <v>48</v>
      </c>
      <c r="L860" s="3">
        <v>1100000</v>
      </c>
      <c r="M860" s="4">
        <v>254442</v>
      </c>
      <c r="N860" s="4">
        <v>845558</v>
      </c>
      <c r="O860" t="s">
        <v>189</v>
      </c>
      <c r="P860" t="s">
        <v>239</v>
      </c>
      <c r="Q860" t="s">
        <v>64</v>
      </c>
      <c r="R860">
        <v>0</v>
      </c>
      <c r="S860">
        <v>0</v>
      </c>
      <c r="T860">
        <v>0</v>
      </c>
      <c r="U860">
        <v>0</v>
      </c>
      <c r="V860">
        <v>0</v>
      </c>
      <c r="W860">
        <v>0</v>
      </c>
      <c r="X860">
        <v>365</v>
      </c>
      <c r="Y860">
        <v>170</v>
      </c>
      <c r="Z860" t="s">
        <v>65</v>
      </c>
      <c r="AA860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1100000</v>
      </c>
      <c r="AB860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254442</v>
      </c>
      <c r="AC860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845558</v>
      </c>
      <c r="AD860" s="5">
        <f>VALUE(FIXED((SLEP[[#This Row],[EjecutadoCLP]]/SLEP[[#This Row],[MontoCLP]]),4,TRUE))</f>
        <v>0.23130000000000001</v>
      </c>
      <c r="AE860" s="1">
        <f>IF(SLEP[[#This Row],[Termino]]=0,DATE(1992,10,11),SLEP[[#This Row],[Termino]]-SLEP[[#This Row],[Días de vigencia]])</f>
        <v>45682</v>
      </c>
      <c r="AF860" s="1">
        <f>IF(SLEP[[#This Row],[Días restantes]]&lt;1,DATE(1992,10,11),DATE(2025,8,8)+SLEP[[#This Row],[Días restantes]])</f>
        <v>46047</v>
      </c>
      <c r="AG860">
        <f ca="1">IF(SLEP[[#This Row],[Termino]]=0,0,SLEP[[#This Row],[Termino]]-TODAY())</f>
        <v>88</v>
      </c>
      <c r="AH860" s="7" t="str">
        <f ca="1">IF(SLEP[[#This Row],[Dias]]&gt;0,"Vigente","Vencido")</f>
        <v>Vigente</v>
      </c>
      <c r="AI860" t="str">
        <f>_xlfn.XLOOKUP(SLEP[[#This Row],[Source.Name]],Tabla3[Nombre archivo],Tabla3[BASESLEP],"N/A",0,1)</f>
        <v>Gabriela Mistral</v>
      </c>
      <c r="AJ860" t="s">
        <v>4368</v>
      </c>
    </row>
    <row r="861" spans="1:36" x14ac:dyDescent="0.3">
      <c r="A861" t="s">
        <v>3957</v>
      </c>
      <c r="B861" t="s">
        <v>3966</v>
      </c>
      <c r="C861" t="s">
        <v>3967</v>
      </c>
      <c r="D861" t="s">
        <v>3968</v>
      </c>
      <c r="E861" t="s">
        <v>3503</v>
      </c>
      <c r="F861" t="s">
        <v>3504</v>
      </c>
      <c r="G861" t="s">
        <v>74</v>
      </c>
      <c r="H861" t="s">
        <v>45</v>
      </c>
      <c r="I861" t="s">
        <v>46</v>
      </c>
      <c r="J861" t="s">
        <v>3969</v>
      </c>
      <c r="K861" t="s">
        <v>48</v>
      </c>
      <c r="L861" s="3">
        <v>42138421</v>
      </c>
      <c r="M861" s="4">
        <v>11358550</v>
      </c>
      <c r="N861" s="4">
        <v>30779871</v>
      </c>
      <c r="O861" t="s">
        <v>317</v>
      </c>
      <c r="P861" t="s">
        <v>344</v>
      </c>
      <c r="Q861" t="s">
        <v>64</v>
      </c>
      <c r="R861">
        <v>0</v>
      </c>
      <c r="S861">
        <v>0</v>
      </c>
      <c r="T861">
        <v>0</v>
      </c>
      <c r="U861">
        <v>0</v>
      </c>
      <c r="V861">
        <v>0</v>
      </c>
      <c r="W861">
        <v>0</v>
      </c>
      <c r="X861">
        <v>729</v>
      </c>
      <c r="Y861">
        <v>492</v>
      </c>
      <c r="Z861" t="s">
        <v>65</v>
      </c>
      <c r="AA861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42138421</v>
      </c>
      <c r="AB861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11358550</v>
      </c>
      <c r="AC861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30779871</v>
      </c>
      <c r="AD861" s="5">
        <f>VALUE(FIXED((SLEP[[#This Row],[EjecutadoCLP]]/SLEP[[#This Row],[MontoCLP]]),4,TRUE))</f>
        <v>0.26960000000000001</v>
      </c>
      <c r="AE861" s="1">
        <f>IF(SLEP[[#This Row],[Termino]]=0,DATE(1992,10,11),SLEP[[#This Row],[Termino]]-SLEP[[#This Row],[Días de vigencia]])</f>
        <v>45640</v>
      </c>
      <c r="AF861" s="1">
        <f>IF(SLEP[[#This Row],[Días restantes]]&lt;1,DATE(1992,10,11),DATE(2025,8,8)+SLEP[[#This Row],[Días restantes]])</f>
        <v>46369</v>
      </c>
      <c r="AG861">
        <f ca="1">IF(SLEP[[#This Row],[Termino]]=0,0,SLEP[[#This Row],[Termino]]-TODAY())</f>
        <v>410</v>
      </c>
      <c r="AH861" s="7" t="str">
        <f ca="1">IF(SLEP[[#This Row],[Dias]]&gt;0,"Vigente","Vencido")</f>
        <v>Vigente</v>
      </c>
      <c r="AI861" t="str">
        <f>_xlfn.XLOOKUP(SLEP[[#This Row],[Source.Name]],Tabla3[Nombre archivo],Tabla3[BASESLEP],"N/A",0,1)</f>
        <v>Gabriela Mistral</v>
      </c>
      <c r="AJ861" t="s">
        <v>4372</v>
      </c>
    </row>
    <row r="862" spans="1:36" x14ac:dyDescent="0.3">
      <c r="A862" t="s">
        <v>3957</v>
      </c>
      <c r="B862" t="s">
        <v>8454</v>
      </c>
      <c r="C862" t="s">
        <v>8455</v>
      </c>
      <c r="D862" t="s">
        <v>8456</v>
      </c>
      <c r="E862" t="s">
        <v>8457</v>
      </c>
      <c r="F862" t="s">
        <v>8458</v>
      </c>
      <c r="G862" t="s">
        <v>44</v>
      </c>
      <c r="H862" t="s">
        <v>45</v>
      </c>
      <c r="I862" t="s">
        <v>60</v>
      </c>
      <c r="J862" t="s">
        <v>3969</v>
      </c>
      <c r="K862" t="s">
        <v>48</v>
      </c>
      <c r="L862" s="3">
        <v>301134485</v>
      </c>
      <c r="M862" s="4">
        <v>214244483</v>
      </c>
      <c r="N862" s="4">
        <v>86890002</v>
      </c>
      <c r="O862" t="s">
        <v>715</v>
      </c>
      <c r="P862" t="s">
        <v>246</v>
      </c>
      <c r="Q862" t="s">
        <v>51</v>
      </c>
      <c r="R862">
        <v>2</v>
      </c>
      <c r="S862">
        <v>0</v>
      </c>
      <c r="T862">
        <v>1</v>
      </c>
      <c r="U862">
        <v>0</v>
      </c>
      <c r="V862">
        <v>0</v>
      </c>
      <c r="W862">
        <v>0</v>
      </c>
      <c r="X862">
        <v>90</v>
      </c>
      <c r="Y862">
        <v>-152</v>
      </c>
      <c r="Z862" t="s">
        <v>52</v>
      </c>
      <c r="AA862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301134485</v>
      </c>
      <c r="AB862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214244483</v>
      </c>
      <c r="AC862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86890002</v>
      </c>
      <c r="AD862" s="5">
        <f>VALUE(FIXED((SLEP[[#This Row],[EjecutadoCLP]]/SLEP[[#This Row],[MontoCLP]]),4,TRUE))</f>
        <v>0.71150000000000002</v>
      </c>
      <c r="AE862" s="1">
        <f>IF(SLEP[[#This Row],[Termino]]=0,DATE(1992,10,11),SLEP[[#This Row],[Termino]]-SLEP[[#This Row],[Días de vigencia]])</f>
        <v>33798</v>
      </c>
      <c r="AF862" s="1">
        <f>IF(SLEP[[#This Row],[Días restantes]]&lt;1,DATE(1992,10,11),DATE(2025,8,8)+SLEP[[#This Row],[Días restantes]])</f>
        <v>33888</v>
      </c>
      <c r="AG862">
        <f ca="1">IF(SLEP[[#This Row],[Termino]]=0,0,SLEP[[#This Row],[Termino]]-TODAY())</f>
        <v>-12071</v>
      </c>
      <c r="AH862" s="7" t="str">
        <f ca="1">IF(SLEP[[#This Row],[Dias]]&gt;0,"Vigente","Vencido")</f>
        <v>Vencido</v>
      </c>
      <c r="AI862" t="str">
        <f>_xlfn.XLOOKUP(SLEP[[#This Row],[Source.Name]],Tabla3[Nombre archivo],Tabla3[BASESLEP],"N/A",0,1)</f>
        <v>Gabriela Mistral</v>
      </c>
      <c r="AJ862" t="s">
        <v>4376</v>
      </c>
    </row>
    <row r="863" spans="1:36" x14ac:dyDescent="0.3">
      <c r="A863" t="s">
        <v>3957</v>
      </c>
      <c r="B863" t="s">
        <v>3971</v>
      </c>
      <c r="C863" t="s">
        <v>3972</v>
      </c>
      <c r="D863" t="s">
        <v>3973</v>
      </c>
      <c r="E863" t="s">
        <v>3974</v>
      </c>
      <c r="F863" t="s">
        <v>3975</v>
      </c>
      <c r="G863" t="s">
        <v>74</v>
      </c>
      <c r="H863" t="s">
        <v>45</v>
      </c>
      <c r="I863" t="s">
        <v>60</v>
      </c>
      <c r="J863" t="s">
        <v>3963</v>
      </c>
      <c r="K863" t="s">
        <v>48</v>
      </c>
      <c r="L863" s="3">
        <v>11995200</v>
      </c>
      <c r="M863" s="4">
        <v>3754053</v>
      </c>
      <c r="N863" s="4">
        <v>8241147</v>
      </c>
      <c r="O863" t="s">
        <v>641</v>
      </c>
      <c r="P863" t="s">
        <v>3870</v>
      </c>
      <c r="Q863" t="s">
        <v>64</v>
      </c>
      <c r="R863">
        <v>1</v>
      </c>
      <c r="S863">
        <v>0</v>
      </c>
      <c r="T863">
        <v>0</v>
      </c>
      <c r="U863">
        <v>0</v>
      </c>
      <c r="V863">
        <v>0</v>
      </c>
      <c r="W863">
        <v>0</v>
      </c>
      <c r="X863">
        <v>1095</v>
      </c>
      <c r="Y863">
        <v>723</v>
      </c>
      <c r="Z863" t="s">
        <v>65</v>
      </c>
      <c r="AA863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11995200</v>
      </c>
      <c r="AB863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3754053</v>
      </c>
      <c r="AC863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8241147</v>
      </c>
      <c r="AD863" s="5">
        <f>VALUE(FIXED((SLEP[[#This Row],[EjecutadoCLP]]/SLEP[[#This Row],[MontoCLP]]),4,TRUE))</f>
        <v>0.313</v>
      </c>
      <c r="AE863" s="1">
        <f>IF(SLEP[[#This Row],[Termino]]=0,DATE(1992,10,11),SLEP[[#This Row],[Termino]]-SLEP[[#This Row],[Días de vigencia]])</f>
        <v>45505</v>
      </c>
      <c r="AF863" s="1">
        <f>IF(SLEP[[#This Row],[Días restantes]]&lt;1,DATE(1992,10,11),DATE(2025,8,8)+SLEP[[#This Row],[Días restantes]])</f>
        <v>46600</v>
      </c>
      <c r="AG863">
        <f ca="1">IF(SLEP[[#This Row],[Termino]]=0,0,SLEP[[#This Row],[Termino]]-TODAY())</f>
        <v>641</v>
      </c>
      <c r="AH863" s="7" t="str">
        <f ca="1">IF(SLEP[[#This Row],[Dias]]&gt;0,"Vigente","Vencido")</f>
        <v>Vigente</v>
      </c>
      <c r="AI863" t="str">
        <f>_xlfn.XLOOKUP(SLEP[[#This Row],[Source.Name]],Tabla3[Nombre archivo],Tabla3[BASESLEP],"N/A",0,1)</f>
        <v>Gabriela Mistral</v>
      </c>
      <c r="AJ863" t="s">
        <v>4382</v>
      </c>
    </row>
    <row r="864" spans="1:36" x14ac:dyDescent="0.3">
      <c r="A864" t="s">
        <v>3957</v>
      </c>
      <c r="B864" t="s">
        <v>3977</v>
      </c>
      <c r="C864" t="s">
        <v>3978</v>
      </c>
      <c r="D864" t="s">
        <v>3979</v>
      </c>
      <c r="E864" t="s">
        <v>3980</v>
      </c>
      <c r="F864" t="s">
        <v>3981</v>
      </c>
      <c r="G864" t="s">
        <v>74</v>
      </c>
      <c r="H864" t="s">
        <v>45</v>
      </c>
      <c r="I864" t="s">
        <v>254</v>
      </c>
      <c r="J864" t="s">
        <v>3963</v>
      </c>
      <c r="K864" t="s">
        <v>48</v>
      </c>
      <c r="L864" s="3">
        <v>50160000</v>
      </c>
      <c r="M864" s="4">
        <v>49161676</v>
      </c>
      <c r="N864" s="4">
        <v>998324</v>
      </c>
      <c r="O864" t="s">
        <v>493</v>
      </c>
      <c r="P864" t="s">
        <v>494</v>
      </c>
      <c r="Q864" t="s">
        <v>64</v>
      </c>
      <c r="R864">
        <v>2</v>
      </c>
      <c r="S864">
        <v>0</v>
      </c>
      <c r="T864">
        <v>0</v>
      </c>
      <c r="U864">
        <v>0</v>
      </c>
      <c r="V864">
        <v>0</v>
      </c>
      <c r="W864">
        <v>0</v>
      </c>
      <c r="X864">
        <v>730</v>
      </c>
      <c r="Y864">
        <v>161</v>
      </c>
      <c r="Z864" t="s">
        <v>65</v>
      </c>
      <c r="AA864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50160000</v>
      </c>
      <c r="AB864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49161676</v>
      </c>
      <c r="AC864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998324</v>
      </c>
      <c r="AD864" s="5">
        <f>VALUE(FIXED((SLEP[[#This Row],[EjecutadoCLP]]/SLEP[[#This Row],[MontoCLP]]),4,TRUE))</f>
        <v>0.98009999999999997</v>
      </c>
      <c r="AE864" s="1">
        <f>IF(SLEP[[#This Row],[Termino]]=0,DATE(1992,10,11),SLEP[[#This Row],[Termino]]-SLEP[[#This Row],[Días de vigencia]])</f>
        <v>45308</v>
      </c>
      <c r="AF864" s="1">
        <f>IF(SLEP[[#This Row],[Días restantes]]&lt;1,DATE(1992,10,11),DATE(2025,8,8)+SLEP[[#This Row],[Días restantes]])</f>
        <v>46038</v>
      </c>
      <c r="AG864">
        <f ca="1">IF(SLEP[[#This Row],[Termino]]=0,0,SLEP[[#This Row],[Termino]]-TODAY())</f>
        <v>79</v>
      </c>
      <c r="AH864" s="7" t="str">
        <f ca="1">IF(SLEP[[#This Row],[Dias]]&gt;0,"Vigente","Vencido")</f>
        <v>Vigente</v>
      </c>
      <c r="AI864" t="str">
        <f>_xlfn.XLOOKUP(SLEP[[#This Row],[Source.Name]],Tabla3[Nombre archivo],Tabla3[BASESLEP],"N/A",0,1)</f>
        <v>Gabriela Mistral</v>
      </c>
      <c r="AJ864" t="s">
        <v>4386</v>
      </c>
    </row>
    <row r="865" spans="1:36" x14ac:dyDescent="0.3">
      <c r="A865" t="s">
        <v>3957</v>
      </c>
      <c r="B865" t="s">
        <v>3983</v>
      </c>
      <c r="C865" t="s">
        <v>3984</v>
      </c>
      <c r="D865" t="s">
        <v>3985</v>
      </c>
      <c r="E865" t="s">
        <v>3986</v>
      </c>
      <c r="F865" t="s">
        <v>3987</v>
      </c>
      <c r="G865" t="s">
        <v>44</v>
      </c>
      <c r="H865" t="s">
        <v>45</v>
      </c>
      <c r="I865" t="s">
        <v>222</v>
      </c>
      <c r="J865" t="s">
        <v>3963</v>
      </c>
      <c r="K865" t="s">
        <v>48</v>
      </c>
      <c r="L865" s="3">
        <v>163124995</v>
      </c>
      <c r="M865" s="4">
        <v>104218750</v>
      </c>
      <c r="N865" s="4">
        <v>58906245</v>
      </c>
      <c r="O865" t="s">
        <v>735</v>
      </c>
      <c r="P865" t="s">
        <v>215</v>
      </c>
      <c r="Q865" t="s">
        <v>64</v>
      </c>
      <c r="R865">
        <v>3</v>
      </c>
      <c r="S865">
        <v>0</v>
      </c>
      <c r="T865">
        <v>0</v>
      </c>
      <c r="U865">
        <v>0</v>
      </c>
      <c r="V865">
        <v>0</v>
      </c>
      <c r="W865">
        <v>0</v>
      </c>
      <c r="X865">
        <v>1096</v>
      </c>
      <c r="Y865">
        <v>394</v>
      </c>
      <c r="Z865" t="s">
        <v>65</v>
      </c>
      <c r="AA865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163124995</v>
      </c>
      <c r="AB865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104218750</v>
      </c>
      <c r="AC865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58906245</v>
      </c>
      <c r="AD865" s="5">
        <f>VALUE(FIXED((SLEP[[#This Row],[EjecutadoCLP]]/SLEP[[#This Row],[MontoCLP]]),4,TRUE))</f>
        <v>0.63890000000000002</v>
      </c>
      <c r="AE865" s="1">
        <f>IF(SLEP[[#This Row],[Termino]]=0,DATE(1992,10,11),SLEP[[#This Row],[Termino]]-SLEP[[#This Row],[Días de vigencia]])</f>
        <v>45175</v>
      </c>
      <c r="AF865" s="1">
        <f>IF(SLEP[[#This Row],[Días restantes]]&lt;1,DATE(1992,10,11),DATE(2025,8,8)+SLEP[[#This Row],[Días restantes]])</f>
        <v>46271</v>
      </c>
      <c r="AG865">
        <f ca="1">IF(SLEP[[#This Row],[Termino]]=0,0,SLEP[[#This Row],[Termino]]-TODAY())</f>
        <v>312</v>
      </c>
      <c r="AH865" s="7" t="str">
        <f ca="1">IF(SLEP[[#This Row],[Dias]]&gt;0,"Vigente","Vencido")</f>
        <v>Vigente</v>
      </c>
      <c r="AI865" t="str">
        <f>_xlfn.XLOOKUP(SLEP[[#This Row],[Source.Name]],Tabla3[Nombre archivo],Tabla3[BASESLEP],"N/A",0,1)</f>
        <v>Gabriela Mistral</v>
      </c>
      <c r="AJ865" t="s">
        <v>4391</v>
      </c>
    </row>
    <row r="866" spans="1:36" x14ac:dyDescent="0.3">
      <c r="A866" t="s">
        <v>3957</v>
      </c>
      <c r="B866" t="s">
        <v>3989</v>
      </c>
      <c r="C866" t="s">
        <v>3990</v>
      </c>
      <c r="D866" t="s">
        <v>3991</v>
      </c>
      <c r="E866" t="s">
        <v>3992</v>
      </c>
      <c r="F866" t="s">
        <v>3993</v>
      </c>
      <c r="G866" t="s">
        <v>44</v>
      </c>
      <c r="H866" t="s">
        <v>45</v>
      </c>
      <c r="I866" t="s">
        <v>1655</v>
      </c>
      <c r="J866" t="s">
        <v>3963</v>
      </c>
      <c r="K866" t="s">
        <v>48</v>
      </c>
      <c r="L866" s="3">
        <v>25704000</v>
      </c>
      <c r="M866" s="4">
        <v>27600706</v>
      </c>
      <c r="N866" s="4">
        <v>-1896706</v>
      </c>
      <c r="O866" t="s">
        <v>906</v>
      </c>
      <c r="P866" t="s">
        <v>223</v>
      </c>
      <c r="Q866" t="s">
        <v>51</v>
      </c>
      <c r="R866">
        <v>9</v>
      </c>
      <c r="S866">
        <v>0</v>
      </c>
      <c r="T866">
        <v>0</v>
      </c>
      <c r="U866">
        <v>0</v>
      </c>
      <c r="V866">
        <v>0</v>
      </c>
      <c r="W866">
        <v>0</v>
      </c>
      <c r="X866">
        <v>731</v>
      </c>
      <c r="Y866">
        <v>-1</v>
      </c>
      <c r="Z866" t="s">
        <v>52</v>
      </c>
      <c r="AA866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25704000</v>
      </c>
      <c r="AB866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27600706</v>
      </c>
      <c r="AC866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-1896706</v>
      </c>
      <c r="AD866" s="5">
        <f>VALUE(FIXED((SLEP[[#This Row],[EjecutadoCLP]]/SLEP[[#This Row],[MontoCLP]]),4,TRUE))</f>
        <v>1.0738000000000001</v>
      </c>
      <c r="AE866" s="1">
        <f>IF(SLEP[[#This Row],[Termino]]=0,DATE(1992,10,11),SLEP[[#This Row],[Termino]]-SLEP[[#This Row],[Días de vigencia]])</f>
        <v>33157</v>
      </c>
      <c r="AF866" s="1">
        <f>IF(SLEP[[#This Row],[Días restantes]]&lt;1,DATE(1992,10,11),DATE(2025,8,8)+SLEP[[#This Row],[Días restantes]])</f>
        <v>33888</v>
      </c>
      <c r="AG866">
        <f ca="1">IF(SLEP[[#This Row],[Termino]]=0,0,SLEP[[#This Row],[Termino]]-TODAY())</f>
        <v>-12071</v>
      </c>
      <c r="AH866" s="7" t="str">
        <f ca="1">IF(SLEP[[#This Row],[Dias]]&gt;0,"Vigente","Vencido")</f>
        <v>Vencido</v>
      </c>
      <c r="AI866" t="str">
        <f>_xlfn.XLOOKUP(SLEP[[#This Row],[Source.Name]],Tabla3[Nombre archivo],Tabla3[BASESLEP],"N/A",0,1)</f>
        <v>Gabriela Mistral</v>
      </c>
      <c r="AJ866" t="s">
        <v>4395</v>
      </c>
    </row>
    <row r="867" spans="1:36" x14ac:dyDescent="0.3">
      <c r="A867" t="s">
        <v>3957</v>
      </c>
      <c r="B867" t="s">
        <v>3995</v>
      </c>
      <c r="C867" t="s">
        <v>3996</v>
      </c>
      <c r="D867" t="s">
        <v>3997</v>
      </c>
      <c r="E867" t="s">
        <v>3998</v>
      </c>
      <c r="F867" t="s">
        <v>3999</v>
      </c>
      <c r="G867" t="s">
        <v>74</v>
      </c>
      <c r="H867" t="s">
        <v>178</v>
      </c>
      <c r="I867" t="s">
        <v>230</v>
      </c>
      <c r="J867" t="s">
        <v>3963</v>
      </c>
      <c r="K867" t="s">
        <v>48</v>
      </c>
      <c r="L867" s="3">
        <v>11780280</v>
      </c>
      <c r="M867" s="4">
        <v>11780280</v>
      </c>
      <c r="N867" s="4">
        <v>0</v>
      </c>
      <c r="O867" t="s">
        <v>867</v>
      </c>
      <c r="P867" t="s">
        <v>804</v>
      </c>
      <c r="Q867" t="s">
        <v>51</v>
      </c>
      <c r="R867">
        <v>0</v>
      </c>
      <c r="S867">
        <v>0</v>
      </c>
      <c r="T867">
        <v>0</v>
      </c>
      <c r="U867">
        <v>0</v>
      </c>
      <c r="V867">
        <v>0</v>
      </c>
      <c r="W867">
        <v>0</v>
      </c>
      <c r="X867">
        <v>1</v>
      </c>
      <c r="Y867">
        <v>0</v>
      </c>
      <c r="Z867" t="s">
        <v>52</v>
      </c>
      <c r="AA867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11780280</v>
      </c>
      <c r="AB867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11780280</v>
      </c>
      <c r="AC867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0</v>
      </c>
      <c r="AD867" s="5">
        <f>VALUE(FIXED((SLEP[[#This Row],[EjecutadoCLP]]/SLEP[[#This Row],[MontoCLP]]),4,TRUE))</f>
        <v>1</v>
      </c>
      <c r="AE867" s="1">
        <f>IF(SLEP[[#This Row],[Termino]]=0,DATE(1992,10,11),SLEP[[#This Row],[Termino]]-SLEP[[#This Row],[Días de vigencia]])</f>
        <v>33887</v>
      </c>
      <c r="AF867" s="1">
        <f>IF(SLEP[[#This Row],[Días restantes]]&lt;1,DATE(1992,10,11),DATE(2025,8,8)+SLEP[[#This Row],[Días restantes]])</f>
        <v>33888</v>
      </c>
      <c r="AG867">
        <f ca="1">IF(SLEP[[#This Row],[Termino]]=0,0,SLEP[[#This Row],[Termino]]-TODAY())</f>
        <v>-12071</v>
      </c>
      <c r="AH867" s="7" t="str">
        <f ca="1">IF(SLEP[[#This Row],[Dias]]&gt;0,"Vigente","Vencido")</f>
        <v>Vencido</v>
      </c>
      <c r="AI867" t="str">
        <f>_xlfn.XLOOKUP(SLEP[[#This Row],[Source.Name]],Tabla3[Nombre archivo],Tabla3[BASESLEP],"N/A",0,1)</f>
        <v>Gabriela Mistral</v>
      </c>
      <c r="AJ867" t="s">
        <v>4401</v>
      </c>
    </row>
    <row r="868" spans="1:36" x14ac:dyDescent="0.3">
      <c r="A868" t="s">
        <v>3957</v>
      </c>
      <c r="B868" t="s">
        <v>8459</v>
      </c>
      <c r="C868" t="s">
        <v>8460</v>
      </c>
      <c r="D868" t="s">
        <v>8461</v>
      </c>
      <c r="E868" t="s">
        <v>8462</v>
      </c>
      <c r="F868" t="s">
        <v>8463</v>
      </c>
      <c r="G868" t="s">
        <v>44</v>
      </c>
      <c r="H868" t="s">
        <v>45</v>
      </c>
      <c r="I868" t="s">
        <v>60</v>
      </c>
      <c r="J868" t="s">
        <v>3969</v>
      </c>
      <c r="K868" t="s">
        <v>48</v>
      </c>
      <c r="L868" s="3">
        <v>790793141</v>
      </c>
      <c r="M868" s="4">
        <v>919339863</v>
      </c>
      <c r="N868" s="4">
        <v>-128546722</v>
      </c>
      <c r="O868" t="s">
        <v>891</v>
      </c>
      <c r="P868" t="s">
        <v>231</v>
      </c>
      <c r="Q868" t="s">
        <v>51</v>
      </c>
      <c r="R868">
        <v>39</v>
      </c>
      <c r="S868">
        <v>0</v>
      </c>
      <c r="T868">
        <v>1</v>
      </c>
      <c r="U868">
        <v>0</v>
      </c>
      <c r="V868">
        <v>0</v>
      </c>
      <c r="W868">
        <v>0</v>
      </c>
      <c r="X868">
        <v>730</v>
      </c>
      <c r="Y868">
        <v>-93</v>
      </c>
      <c r="Z868" t="s">
        <v>52</v>
      </c>
      <c r="AA868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790793141</v>
      </c>
      <c r="AB868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919339863</v>
      </c>
      <c r="AC868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-128546722</v>
      </c>
      <c r="AD868" s="5">
        <f>VALUE(FIXED((SLEP[[#This Row],[EjecutadoCLP]]/SLEP[[#This Row],[MontoCLP]]),4,TRUE))</f>
        <v>1.1626000000000001</v>
      </c>
      <c r="AE868" s="1">
        <f>IF(SLEP[[#This Row],[Termino]]=0,DATE(1992,10,11),SLEP[[#This Row],[Termino]]-SLEP[[#This Row],[Días de vigencia]])</f>
        <v>33158</v>
      </c>
      <c r="AF868" s="1">
        <f>IF(SLEP[[#This Row],[Días restantes]]&lt;1,DATE(1992,10,11),DATE(2025,8,8)+SLEP[[#This Row],[Días restantes]])</f>
        <v>33888</v>
      </c>
      <c r="AG868">
        <f ca="1">IF(SLEP[[#This Row],[Termino]]=0,0,SLEP[[#This Row],[Termino]]-TODAY())</f>
        <v>-12071</v>
      </c>
      <c r="AH868" s="7" t="str">
        <f ca="1">IF(SLEP[[#This Row],[Dias]]&gt;0,"Vigente","Vencido")</f>
        <v>Vencido</v>
      </c>
      <c r="AI868" t="str">
        <f>_xlfn.XLOOKUP(SLEP[[#This Row],[Source.Name]],Tabla3[Nombre archivo],Tabla3[BASESLEP],"N/A",0,1)</f>
        <v>Gabriela Mistral</v>
      </c>
      <c r="AJ868" t="s">
        <v>4407</v>
      </c>
    </row>
    <row r="869" spans="1:36" x14ac:dyDescent="0.3">
      <c r="A869" t="s">
        <v>3957</v>
      </c>
      <c r="B869" t="s">
        <v>4001</v>
      </c>
      <c r="C869" t="s">
        <v>4002</v>
      </c>
      <c r="D869" t="s">
        <v>4003</v>
      </c>
      <c r="E869" t="s">
        <v>4004</v>
      </c>
      <c r="F869" t="s">
        <v>4005</v>
      </c>
      <c r="G869" t="s">
        <v>74</v>
      </c>
      <c r="H869" t="s">
        <v>178</v>
      </c>
      <c r="I869" t="s">
        <v>533</v>
      </c>
      <c r="J869" t="s">
        <v>3963</v>
      </c>
      <c r="K869" t="s">
        <v>48</v>
      </c>
      <c r="L869" s="3">
        <v>32011</v>
      </c>
      <c r="M869" s="4">
        <v>32011</v>
      </c>
      <c r="N869" s="4">
        <v>0</v>
      </c>
      <c r="O869" t="s">
        <v>1552</v>
      </c>
      <c r="P869" t="s">
        <v>950</v>
      </c>
      <c r="Q869" t="s">
        <v>51</v>
      </c>
      <c r="R869">
        <v>0</v>
      </c>
      <c r="S869">
        <v>0</v>
      </c>
      <c r="T869">
        <v>0</v>
      </c>
      <c r="U869">
        <v>0</v>
      </c>
      <c r="V869">
        <v>0</v>
      </c>
      <c r="W869">
        <v>0</v>
      </c>
      <c r="X869">
        <v>15</v>
      </c>
      <c r="Y869">
        <v>0</v>
      </c>
      <c r="Z869" t="s">
        <v>52</v>
      </c>
      <c r="AA869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32011</v>
      </c>
      <c r="AB869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32011</v>
      </c>
      <c r="AC869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0</v>
      </c>
      <c r="AD869" s="5">
        <f>VALUE(FIXED((SLEP[[#This Row],[EjecutadoCLP]]/SLEP[[#This Row],[MontoCLP]]),4,TRUE))</f>
        <v>1</v>
      </c>
      <c r="AE869" s="1">
        <f>IF(SLEP[[#This Row],[Termino]]=0,DATE(1992,10,11),SLEP[[#This Row],[Termino]]-SLEP[[#This Row],[Días de vigencia]])</f>
        <v>33873</v>
      </c>
      <c r="AF869" s="1">
        <f>IF(SLEP[[#This Row],[Días restantes]]&lt;1,DATE(1992,10,11),DATE(2025,8,8)+SLEP[[#This Row],[Días restantes]])</f>
        <v>33888</v>
      </c>
      <c r="AG869">
        <f ca="1">IF(SLEP[[#This Row],[Termino]]=0,0,SLEP[[#This Row],[Termino]]-TODAY())</f>
        <v>-12071</v>
      </c>
      <c r="AH869" s="7" t="str">
        <f ca="1">IF(SLEP[[#This Row],[Dias]]&gt;0,"Vigente","Vencido")</f>
        <v>Vencido</v>
      </c>
      <c r="AI869" t="str">
        <f>_xlfn.XLOOKUP(SLEP[[#This Row],[Source.Name]],Tabla3[Nombre archivo],Tabla3[BASESLEP],"N/A",0,1)</f>
        <v>Gabriela Mistral</v>
      </c>
      <c r="AJ869" t="s">
        <v>4411</v>
      </c>
    </row>
    <row r="870" spans="1:36" x14ac:dyDescent="0.3">
      <c r="A870" t="s">
        <v>4007</v>
      </c>
      <c r="B870" t="s">
        <v>8464</v>
      </c>
      <c r="C870" t="s">
        <v>4022</v>
      </c>
      <c r="D870" t="s">
        <v>8465</v>
      </c>
      <c r="E870" t="s">
        <v>6504</v>
      </c>
      <c r="F870" t="s">
        <v>6505</v>
      </c>
      <c r="G870" t="s">
        <v>74</v>
      </c>
      <c r="H870" t="s">
        <v>45</v>
      </c>
      <c r="I870" t="s">
        <v>60</v>
      </c>
      <c r="J870" t="s">
        <v>4012</v>
      </c>
      <c r="K870" t="s">
        <v>48</v>
      </c>
      <c r="L870" s="3">
        <v>9883965</v>
      </c>
      <c r="M870" s="4">
        <v>0</v>
      </c>
      <c r="N870" s="4">
        <v>9883965</v>
      </c>
      <c r="O870" t="s">
        <v>317</v>
      </c>
      <c r="P870" t="s">
        <v>90</v>
      </c>
      <c r="Q870" t="s">
        <v>64</v>
      </c>
      <c r="R870">
        <v>0</v>
      </c>
      <c r="S870">
        <v>0</v>
      </c>
      <c r="T870">
        <v>0</v>
      </c>
      <c r="U870">
        <v>0</v>
      </c>
      <c r="V870">
        <v>0</v>
      </c>
      <c r="W870">
        <v>0</v>
      </c>
      <c r="X870">
        <v>55</v>
      </c>
      <c r="Y870">
        <v>32</v>
      </c>
      <c r="Z870" t="s">
        <v>65</v>
      </c>
      <c r="AA870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9883965</v>
      </c>
      <c r="AB870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0</v>
      </c>
      <c r="AC870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9883965</v>
      </c>
      <c r="AD870" s="5">
        <f>VALUE(FIXED((SLEP[[#This Row],[EjecutadoCLP]]/SLEP[[#This Row],[MontoCLP]]),4,TRUE))</f>
        <v>0</v>
      </c>
      <c r="AE870" s="1">
        <f>IF(SLEP[[#This Row],[Termino]]=0,DATE(1992,10,11),SLEP[[#This Row],[Termino]]-SLEP[[#This Row],[Días de vigencia]])</f>
        <v>45854</v>
      </c>
      <c r="AF870" s="1">
        <f>IF(SLEP[[#This Row],[Días restantes]]&lt;1,DATE(1992,10,11),DATE(2025,8,8)+SLEP[[#This Row],[Días restantes]])</f>
        <v>45909</v>
      </c>
      <c r="AG870">
        <f ca="1">IF(SLEP[[#This Row],[Termino]]=0,0,SLEP[[#This Row],[Termino]]-TODAY())</f>
        <v>-50</v>
      </c>
      <c r="AH870" s="7" t="str">
        <f ca="1">IF(SLEP[[#This Row],[Dias]]&gt;0,"Vigente","Vencido")</f>
        <v>Vencido</v>
      </c>
      <c r="AI870" t="str">
        <f>_xlfn.XLOOKUP(SLEP[[#This Row],[Source.Name]],Tabla3[Nombre archivo],Tabla3[BASESLEP],"N/A",0,1)</f>
        <v>Huasco</v>
      </c>
      <c r="AJ870" t="s">
        <v>4415</v>
      </c>
    </row>
    <row r="871" spans="1:36" x14ac:dyDescent="0.3">
      <c r="A871" t="s">
        <v>4007</v>
      </c>
      <c r="B871" t="s">
        <v>8466</v>
      </c>
      <c r="C871" t="s">
        <v>4022</v>
      </c>
      <c r="D871" t="s">
        <v>8465</v>
      </c>
      <c r="E871" t="s">
        <v>8467</v>
      </c>
      <c r="F871" t="s">
        <v>8468</v>
      </c>
      <c r="G871" t="s">
        <v>74</v>
      </c>
      <c r="H871" t="s">
        <v>45</v>
      </c>
      <c r="I871" t="s">
        <v>60</v>
      </c>
      <c r="J871" t="s">
        <v>4012</v>
      </c>
      <c r="K871" t="s">
        <v>48</v>
      </c>
      <c r="L871" s="3">
        <v>4988000</v>
      </c>
      <c r="M871" s="4">
        <v>0</v>
      </c>
      <c r="N871" s="4">
        <v>4988000</v>
      </c>
      <c r="O871" t="s">
        <v>317</v>
      </c>
      <c r="P871" t="s">
        <v>90</v>
      </c>
      <c r="Q871" t="s">
        <v>64</v>
      </c>
      <c r="R871">
        <v>0</v>
      </c>
      <c r="S871">
        <v>0</v>
      </c>
      <c r="T871">
        <v>0</v>
      </c>
      <c r="U871">
        <v>0</v>
      </c>
      <c r="V871">
        <v>0</v>
      </c>
      <c r="W871">
        <v>0</v>
      </c>
      <c r="X871">
        <v>55</v>
      </c>
      <c r="Y871">
        <v>32</v>
      </c>
      <c r="Z871" t="s">
        <v>65</v>
      </c>
      <c r="AA871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4988000</v>
      </c>
      <c r="AB871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0</v>
      </c>
      <c r="AC871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4988000</v>
      </c>
      <c r="AD871" s="5">
        <f>VALUE(FIXED((SLEP[[#This Row],[EjecutadoCLP]]/SLEP[[#This Row],[MontoCLP]]),4,TRUE))</f>
        <v>0</v>
      </c>
      <c r="AE871" s="1">
        <f>IF(SLEP[[#This Row],[Termino]]=0,DATE(1992,10,11),SLEP[[#This Row],[Termino]]-SLEP[[#This Row],[Días de vigencia]])</f>
        <v>45854</v>
      </c>
      <c r="AF871" s="1">
        <f>IF(SLEP[[#This Row],[Días restantes]]&lt;1,DATE(1992,10,11),DATE(2025,8,8)+SLEP[[#This Row],[Días restantes]])</f>
        <v>45909</v>
      </c>
      <c r="AG871">
        <f ca="1">IF(SLEP[[#This Row],[Termino]]=0,0,SLEP[[#This Row],[Termino]]-TODAY())</f>
        <v>-50</v>
      </c>
      <c r="AH871" s="7" t="str">
        <f ca="1">IF(SLEP[[#This Row],[Dias]]&gt;0,"Vigente","Vencido")</f>
        <v>Vencido</v>
      </c>
      <c r="AI871" t="str">
        <f>_xlfn.XLOOKUP(SLEP[[#This Row],[Source.Name]],Tabla3[Nombre archivo],Tabla3[BASESLEP],"N/A",0,1)</f>
        <v>Huasco</v>
      </c>
      <c r="AJ871" t="s">
        <v>4419</v>
      </c>
    </row>
    <row r="872" spans="1:36" x14ac:dyDescent="0.3">
      <c r="A872" t="s">
        <v>4007</v>
      </c>
      <c r="B872" t="s">
        <v>8469</v>
      </c>
      <c r="C872" t="s">
        <v>4022</v>
      </c>
      <c r="D872" t="s">
        <v>8465</v>
      </c>
      <c r="E872" t="s">
        <v>8470</v>
      </c>
      <c r="F872" t="s">
        <v>8471</v>
      </c>
      <c r="G872" t="s">
        <v>74</v>
      </c>
      <c r="H872" t="s">
        <v>45</v>
      </c>
      <c r="I872" t="s">
        <v>60</v>
      </c>
      <c r="J872" t="s">
        <v>4012</v>
      </c>
      <c r="K872" t="s">
        <v>48</v>
      </c>
      <c r="L872" s="3">
        <v>2880000</v>
      </c>
      <c r="M872" s="4">
        <v>0</v>
      </c>
      <c r="N872" s="4">
        <v>2880000</v>
      </c>
      <c r="O872" t="s">
        <v>317</v>
      </c>
      <c r="P872" t="s">
        <v>90</v>
      </c>
      <c r="Q872" t="s">
        <v>64</v>
      </c>
      <c r="R872">
        <v>0</v>
      </c>
      <c r="S872">
        <v>0</v>
      </c>
      <c r="T872">
        <v>0</v>
      </c>
      <c r="U872">
        <v>0</v>
      </c>
      <c r="V872">
        <v>0</v>
      </c>
      <c r="W872">
        <v>0</v>
      </c>
      <c r="X872">
        <v>55</v>
      </c>
      <c r="Y872">
        <v>32</v>
      </c>
      <c r="Z872" t="s">
        <v>65</v>
      </c>
      <c r="AA872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2880000</v>
      </c>
      <c r="AB872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0</v>
      </c>
      <c r="AC872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2880000</v>
      </c>
      <c r="AD872" s="5">
        <f>VALUE(FIXED((SLEP[[#This Row],[EjecutadoCLP]]/SLEP[[#This Row],[MontoCLP]]),4,TRUE))</f>
        <v>0</v>
      </c>
      <c r="AE872" s="1">
        <f>IF(SLEP[[#This Row],[Termino]]=0,DATE(1992,10,11),SLEP[[#This Row],[Termino]]-SLEP[[#This Row],[Días de vigencia]])</f>
        <v>45854</v>
      </c>
      <c r="AF872" s="1">
        <f>IF(SLEP[[#This Row],[Días restantes]]&lt;1,DATE(1992,10,11),DATE(2025,8,8)+SLEP[[#This Row],[Días restantes]])</f>
        <v>45909</v>
      </c>
      <c r="AG872">
        <f ca="1">IF(SLEP[[#This Row],[Termino]]=0,0,SLEP[[#This Row],[Termino]]-TODAY())</f>
        <v>-50</v>
      </c>
      <c r="AH872" s="7" t="str">
        <f ca="1">IF(SLEP[[#This Row],[Dias]]&gt;0,"Vigente","Vencido")</f>
        <v>Vencido</v>
      </c>
      <c r="AI872" t="str">
        <f>_xlfn.XLOOKUP(SLEP[[#This Row],[Source.Name]],Tabla3[Nombre archivo],Tabla3[BASESLEP],"N/A",0,1)</f>
        <v>Huasco</v>
      </c>
      <c r="AJ872" t="s">
        <v>4425</v>
      </c>
    </row>
    <row r="873" spans="1:36" x14ac:dyDescent="0.3">
      <c r="A873" t="s">
        <v>4007</v>
      </c>
      <c r="B873" t="s">
        <v>8472</v>
      </c>
      <c r="C873" t="s">
        <v>4022</v>
      </c>
      <c r="D873" t="s">
        <v>8465</v>
      </c>
      <c r="E873" t="s">
        <v>4040</v>
      </c>
      <c r="F873" t="s">
        <v>4041</v>
      </c>
      <c r="G873" t="s">
        <v>74</v>
      </c>
      <c r="H873" t="s">
        <v>45</v>
      </c>
      <c r="I873" t="s">
        <v>60</v>
      </c>
      <c r="J873" t="s">
        <v>4012</v>
      </c>
      <c r="K873" t="s">
        <v>48</v>
      </c>
      <c r="L873" s="3">
        <v>2895000</v>
      </c>
      <c r="M873" s="4">
        <v>0</v>
      </c>
      <c r="N873" s="4">
        <v>2895000</v>
      </c>
      <c r="O873" t="s">
        <v>317</v>
      </c>
      <c r="P873" t="s">
        <v>90</v>
      </c>
      <c r="Q873" t="s">
        <v>64</v>
      </c>
      <c r="R873">
        <v>0</v>
      </c>
      <c r="S873">
        <v>0</v>
      </c>
      <c r="T873">
        <v>0</v>
      </c>
      <c r="U873">
        <v>0</v>
      </c>
      <c r="V873">
        <v>0</v>
      </c>
      <c r="W873">
        <v>0</v>
      </c>
      <c r="X873">
        <v>55</v>
      </c>
      <c r="Y873">
        <v>32</v>
      </c>
      <c r="Z873" t="s">
        <v>65</v>
      </c>
      <c r="AA873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2895000</v>
      </c>
      <c r="AB873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0</v>
      </c>
      <c r="AC873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2895000</v>
      </c>
      <c r="AD873" s="5">
        <f>VALUE(FIXED((SLEP[[#This Row],[EjecutadoCLP]]/SLEP[[#This Row],[MontoCLP]]),4,TRUE))</f>
        <v>0</v>
      </c>
      <c r="AE873" s="1">
        <f>IF(SLEP[[#This Row],[Termino]]=0,DATE(1992,10,11),SLEP[[#This Row],[Termino]]-SLEP[[#This Row],[Días de vigencia]])</f>
        <v>45854</v>
      </c>
      <c r="AF873" s="1">
        <f>IF(SLEP[[#This Row],[Días restantes]]&lt;1,DATE(1992,10,11),DATE(2025,8,8)+SLEP[[#This Row],[Días restantes]])</f>
        <v>45909</v>
      </c>
      <c r="AG873">
        <f ca="1">IF(SLEP[[#This Row],[Termino]]=0,0,SLEP[[#This Row],[Termino]]-TODAY())</f>
        <v>-50</v>
      </c>
      <c r="AH873" s="7" t="str">
        <f ca="1">IF(SLEP[[#This Row],[Dias]]&gt;0,"Vigente","Vencido")</f>
        <v>Vencido</v>
      </c>
      <c r="AI873" t="str">
        <f>_xlfn.XLOOKUP(SLEP[[#This Row],[Source.Name]],Tabla3[Nombre archivo],Tabla3[BASESLEP],"N/A",0,1)</f>
        <v>Huasco</v>
      </c>
      <c r="AJ873" t="s">
        <v>4431</v>
      </c>
    </row>
    <row r="874" spans="1:36" x14ac:dyDescent="0.3">
      <c r="A874" t="s">
        <v>4007</v>
      </c>
      <c r="B874" t="s">
        <v>8473</v>
      </c>
      <c r="C874" t="s">
        <v>4022</v>
      </c>
      <c r="D874" t="s">
        <v>8465</v>
      </c>
      <c r="E874" t="s">
        <v>4040</v>
      </c>
      <c r="F874" t="s">
        <v>4041</v>
      </c>
      <c r="G874" t="s">
        <v>74</v>
      </c>
      <c r="H874" t="s">
        <v>45</v>
      </c>
      <c r="I874" t="s">
        <v>60</v>
      </c>
      <c r="J874" t="s">
        <v>4012</v>
      </c>
      <c r="K874" t="s">
        <v>48</v>
      </c>
      <c r="L874" s="3">
        <v>5475000</v>
      </c>
      <c r="M874" s="4">
        <v>0</v>
      </c>
      <c r="N874" s="4">
        <v>5475000</v>
      </c>
      <c r="O874" t="s">
        <v>317</v>
      </c>
      <c r="P874" t="s">
        <v>90</v>
      </c>
      <c r="Q874" t="s">
        <v>64</v>
      </c>
      <c r="R874">
        <v>0</v>
      </c>
      <c r="S874">
        <v>0</v>
      </c>
      <c r="T874">
        <v>0</v>
      </c>
      <c r="U874">
        <v>0</v>
      </c>
      <c r="V874">
        <v>0</v>
      </c>
      <c r="W874">
        <v>0</v>
      </c>
      <c r="X874">
        <v>55</v>
      </c>
      <c r="Y874">
        <v>32</v>
      </c>
      <c r="Z874" t="s">
        <v>65</v>
      </c>
      <c r="AA874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5475000</v>
      </c>
      <c r="AB874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0</v>
      </c>
      <c r="AC874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5475000</v>
      </c>
      <c r="AD874" s="5">
        <f>VALUE(FIXED((SLEP[[#This Row],[EjecutadoCLP]]/SLEP[[#This Row],[MontoCLP]]),4,TRUE))</f>
        <v>0</v>
      </c>
      <c r="AE874" s="1">
        <f>IF(SLEP[[#This Row],[Termino]]=0,DATE(1992,10,11),SLEP[[#This Row],[Termino]]-SLEP[[#This Row],[Días de vigencia]])</f>
        <v>45854</v>
      </c>
      <c r="AF874" s="1">
        <f>IF(SLEP[[#This Row],[Días restantes]]&lt;1,DATE(1992,10,11),DATE(2025,8,8)+SLEP[[#This Row],[Días restantes]])</f>
        <v>45909</v>
      </c>
      <c r="AG874">
        <f ca="1">IF(SLEP[[#This Row],[Termino]]=0,0,SLEP[[#This Row],[Termino]]-TODAY())</f>
        <v>-50</v>
      </c>
      <c r="AH874" s="7" t="str">
        <f ca="1">IF(SLEP[[#This Row],[Dias]]&gt;0,"Vigente","Vencido")</f>
        <v>Vencido</v>
      </c>
      <c r="AI874" t="str">
        <f>_xlfn.XLOOKUP(SLEP[[#This Row],[Source.Name]],Tabla3[Nombre archivo],Tabla3[BASESLEP],"N/A",0,1)</f>
        <v>Huasco</v>
      </c>
      <c r="AJ874" t="s">
        <v>4435</v>
      </c>
    </row>
    <row r="875" spans="1:36" x14ac:dyDescent="0.3">
      <c r="A875" t="s">
        <v>4007</v>
      </c>
      <c r="B875" t="s">
        <v>8474</v>
      </c>
      <c r="C875" t="s">
        <v>4022</v>
      </c>
      <c r="D875" t="s">
        <v>8465</v>
      </c>
      <c r="E875" t="s">
        <v>4040</v>
      </c>
      <c r="F875" t="s">
        <v>4041</v>
      </c>
      <c r="G875" t="s">
        <v>74</v>
      </c>
      <c r="H875" t="s">
        <v>45</v>
      </c>
      <c r="I875" t="s">
        <v>60</v>
      </c>
      <c r="J875" t="s">
        <v>4012</v>
      </c>
      <c r="K875" t="s">
        <v>48</v>
      </c>
      <c r="L875" s="3">
        <v>3000000</v>
      </c>
      <c r="M875" s="4">
        <v>0</v>
      </c>
      <c r="N875" s="4">
        <v>3000000</v>
      </c>
      <c r="O875" t="s">
        <v>317</v>
      </c>
      <c r="P875" t="s">
        <v>90</v>
      </c>
      <c r="Q875" t="s">
        <v>64</v>
      </c>
      <c r="R875">
        <v>0</v>
      </c>
      <c r="S875">
        <v>0</v>
      </c>
      <c r="T875">
        <v>0</v>
      </c>
      <c r="U875">
        <v>0</v>
      </c>
      <c r="V875">
        <v>0</v>
      </c>
      <c r="W875">
        <v>0</v>
      </c>
      <c r="X875">
        <v>55</v>
      </c>
      <c r="Y875">
        <v>32</v>
      </c>
      <c r="Z875" t="s">
        <v>65</v>
      </c>
      <c r="AA875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3000000</v>
      </c>
      <c r="AB875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0</v>
      </c>
      <c r="AC875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3000000</v>
      </c>
      <c r="AD875" s="5">
        <f>VALUE(FIXED((SLEP[[#This Row],[EjecutadoCLP]]/SLEP[[#This Row],[MontoCLP]]),4,TRUE))</f>
        <v>0</v>
      </c>
      <c r="AE875" s="1">
        <f>IF(SLEP[[#This Row],[Termino]]=0,DATE(1992,10,11),SLEP[[#This Row],[Termino]]-SLEP[[#This Row],[Días de vigencia]])</f>
        <v>45854</v>
      </c>
      <c r="AF875" s="1">
        <f>IF(SLEP[[#This Row],[Días restantes]]&lt;1,DATE(1992,10,11),DATE(2025,8,8)+SLEP[[#This Row],[Días restantes]])</f>
        <v>45909</v>
      </c>
      <c r="AG875">
        <f ca="1">IF(SLEP[[#This Row],[Termino]]=0,0,SLEP[[#This Row],[Termino]]-TODAY())</f>
        <v>-50</v>
      </c>
      <c r="AH875" s="7" t="str">
        <f ca="1">IF(SLEP[[#This Row],[Dias]]&gt;0,"Vigente","Vencido")</f>
        <v>Vencido</v>
      </c>
      <c r="AI875" t="str">
        <f>_xlfn.XLOOKUP(SLEP[[#This Row],[Source.Name]],Tabla3[Nombre archivo],Tabla3[BASESLEP],"N/A",0,1)</f>
        <v>Huasco</v>
      </c>
      <c r="AJ875" t="s">
        <v>4439</v>
      </c>
    </row>
    <row r="876" spans="1:36" x14ac:dyDescent="0.3">
      <c r="A876" t="s">
        <v>4007</v>
      </c>
      <c r="B876" t="s">
        <v>8475</v>
      </c>
      <c r="C876" t="s">
        <v>4022</v>
      </c>
      <c r="D876" t="s">
        <v>8465</v>
      </c>
      <c r="E876" t="s">
        <v>4040</v>
      </c>
      <c r="F876" t="s">
        <v>4041</v>
      </c>
      <c r="G876" t="s">
        <v>74</v>
      </c>
      <c r="H876" t="s">
        <v>45</v>
      </c>
      <c r="I876" t="s">
        <v>60</v>
      </c>
      <c r="J876" t="s">
        <v>4012</v>
      </c>
      <c r="K876" t="s">
        <v>48</v>
      </c>
      <c r="L876" s="3">
        <v>2895000</v>
      </c>
      <c r="M876" s="4">
        <v>0</v>
      </c>
      <c r="N876" s="4">
        <v>2895000</v>
      </c>
      <c r="O876" t="s">
        <v>317</v>
      </c>
      <c r="P876" t="s">
        <v>90</v>
      </c>
      <c r="Q876" t="s">
        <v>64</v>
      </c>
      <c r="R876">
        <v>0</v>
      </c>
      <c r="S876">
        <v>0</v>
      </c>
      <c r="T876">
        <v>0</v>
      </c>
      <c r="U876">
        <v>0</v>
      </c>
      <c r="V876">
        <v>0</v>
      </c>
      <c r="W876">
        <v>0</v>
      </c>
      <c r="X876">
        <v>55</v>
      </c>
      <c r="Y876">
        <v>32</v>
      </c>
      <c r="Z876" t="s">
        <v>65</v>
      </c>
      <c r="AA876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2895000</v>
      </c>
      <c r="AB876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0</v>
      </c>
      <c r="AC876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2895000</v>
      </c>
      <c r="AD876" s="5">
        <f>VALUE(FIXED((SLEP[[#This Row],[EjecutadoCLP]]/SLEP[[#This Row],[MontoCLP]]),4,TRUE))</f>
        <v>0</v>
      </c>
      <c r="AE876" s="1">
        <f>IF(SLEP[[#This Row],[Termino]]=0,DATE(1992,10,11),SLEP[[#This Row],[Termino]]-SLEP[[#This Row],[Días de vigencia]])</f>
        <v>45854</v>
      </c>
      <c r="AF876" s="1">
        <f>IF(SLEP[[#This Row],[Días restantes]]&lt;1,DATE(1992,10,11),DATE(2025,8,8)+SLEP[[#This Row],[Días restantes]])</f>
        <v>45909</v>
      </c>
      <c r="AG876">
        <f ca="1">IF(SLEP[[#This Row],[Termino]]=0,0,SLEP[[#This Row],[Termino]]-TODAY())</f>
        <v>-50</v>
      </c>
      <c r="AH876" s="7" t="str">
        <f ca="1">IF(SLEP[[#This Row],[Dias]]&gt;0,"Vigente","Vencido")</f>
        <v>Vencido</v>
      </c>
      <c r="AI876" t="str">
        <f>_xlfn.XLOOKUP(SLEP[[#This Row],[Source.Name]],Tabla3[Nombre archivo],Tabla3[BASESLEP],"N/A",0,1)</f>
        <v>Huasco</v>
      </c>
      <c r="AJ876" t="s">
        <v>4443</v>
      </c>
    </row>
    <row r="877" spans="1:36" x14ac:dyDescent="0.3">
      <c r="A877" t="s">
        <v>4007</v>
      </c>
      <c r="B877" t="s">
        <v>8476</v>
      </c>
      <c r="C877" t="s">
        <v>4022</v>
      </c>
      <c r="D877" t="s">
        <v>8465</v>
      </c>
      <c r="E877" t="s">
        <v>8477</v>
      </c>
      <c r="F877" t="s">
        <v>8478</v>
      </c>
      <c r="G877" t="s">
        <v>74</v>
      </c>
      <c r="H877" t="s">
        <v>45</v>
      </c>
      <c r="I877" t="s">
        <v>60</v>
      </c>
      <c r="J877" t="s">
        <v>4012</v>
      </c>
      <c r="K877" t="s">
        <v>48</v>
      </c>
      <c r="L877" s="3">
        <v>2925609</v>
      </c>
      <c r="M877" s="4">
        <v>0</v>
      </c>
      <c r="N877" s="4">
        <v>2925609</v>
      </c>
      <c r="O877" t="s">
        <v>317</v>
      </c>
      <c r="P877" t="s">
        <v>90</v>
      </c>
      <c r="Q877" t="s">
        <v>64</v>
      </c>
      <c r="R877">
        <v>0</v>
      </c>
      <c r="S877">
        <v>0</v>
      </c>
      <c r="T877">
        <v>0</v>
      </c>
      <c r="U877">
        <v>0</v>
      </c>
      <c r="V877">
        <v>0</v>
      </c>
      <c r="W877">
        <v>0</v>
      </c>
      <c r="X877">
        <v>55</v>
      </c>
      <c r="Y877">
        <v>32</v>
      </c>
      <c r="Z877" t="s">
        <v>65</v>
      </c>
      <c r="AA877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2925609</v>
      </c>
      <c r="AB877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0</v>
      </c>
      <c r="AC877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2925609</v>
      </c>
      <c r="AD877" s="5">
        <f>VALUE(FIXED((SLEP[[#This Row],[EjecutadoCLP]]/SLEP[[#This Row],[MontoCLP]]),4,TRUE))</f>
        <v>0</v>
      </c>
      <c r="AE877" s="1">
        <f>IF(SLEP[[#This Row],[Termino]]=0,DATE(1992,10,11),SLEP[[#This Row],[Termino]]-SLEP[[#This Row],[Días de vigencia]])</f>
        <v>45854</v>
      </c>
      <c r="AF877" s="1">
        <f>IF(SLEP[[#This Row],[Días restantes]]&lt;1,DATE(1992,10,11),DATE(2025,8,8)+SLEP[[#This Row],[Días restantes]])</f>
        <v>45909</v>
      </c>
      <c r="AG877">
        <f ca="1">IF(SLEP[[#This Row],[Termino]]=0,0,SLEP[[#This Row],[Termino]]-TODAY())</f>
        <v>-50</v>
      </c>
      <c r="AH877" s="7" t="str">
        <f ca="1">IF(SLEP[[#This Row],[Dias]]&gt;0,"Vigente","Vencido")</f>
        <v>Vencido</v>
      </c>
      <c r="AI877" t="str">
        <f>_xlfn.XLOOKUP(SLEP[[#This Row],[Source.Name]],Tabla3[Nombre archivo],Tabla3[BASESLEP],"N/A",0,1)</f>
        <v>Huasco</v>
      </c>
      <c r="AJ877" t="s">
        <v>4446</v>
      </c>
    </row>
    <row r="878" spans="1:36" x14ac:dyDescent="0.3">
      <c r="A878" t="s">
        <v>4007</v>
      </c>
      <c r="B878" t="s">
        <v>8479</v>
      </c>
      <c r="C878" t="s">
        <v>4022</v>
      </c>
      <c r="D878" t="s">
        <v>8465</v>
      </c>
      <c r="E878" t="s">
        <v>8480</v>
      </c>
      <c r="F878" t="s">
        <v>8481</v>
      </c>
      <c r="G878" t="s">
        <v>74</v>
      </c>
      <c r="H878" t="s">
        <v>45</v>
      </c>
      <c r="I878" t="s">
        <v>60</v>
      </c>
      <c r="J878" t="s">
        <v>4012</v>
      </c>
      <c r="K878" t="s">
        <v>48</v>
      </c>
      <c r="L878" s="3">
        <v>5300000</v>
      </c>
      <c r="M878" s="4">
        <v>0</v>
      </c>
      <c r="N878" s="4">
        <v>5300000</v>
      </c>
      <c r="O878" t="s">
        <v>317</v>
      </c>
      <c r="P878" t="s">
        <v>90</v>
      </c>
      <c r="Q878" t="s">
        <v>64</v>
      </c>
      <c r="R878">
        <v>0</v>
      </c>
      <c r="S878">
        <v>0</v>
      </c>
      <c r="T878">
        <v>0</v>
      </c>
      <c r="U878">
        <v>0</v>
      </c>
      <c r="V878">
        <v>0</v>
      </c>
      <c r="W878">
        <v>0</v>
      </c>
      <c r="X878">
        <v>55</v>
      </c>
      <c r="Y878">
        <v>32</v>
      </c>
      <c r="Z878" t="s">
        <v>65</v>
      </c>
      <c r="AA878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5300000</v>
      </c>
      <c r="AB878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0</v>
      </c>
      <c r="AC878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5300000</v>
      </c>
      <c r="AD878" s="5">
        <f>VALUE(FIXED((SLEP[[#This Row],[EjecutadoCLP]]/SLEP[[#This Row],[MontoCLP]]),4,TRUE))</f>
        <v>0</v>
      </c>
      <c r="AE878" s="1">
        <f>IF(SLEP[[#This Row],[Termino]]=0,DATE(1992,10,11),SLEP[[#This Row],[Termino]]-SLEP[[#This Row],[Días de vigencia]])</f>
        <v>45854</v>
      </c>
      <c r="AF878" s="1">
        <f>IF(SLEP[[#This Row],[Días restantes]]&lt;1,DATE(1992,10,11),DATE(2025,8,8)+SLEP[[#This Row],[Días restantes]])</f>
        <v>45909</v>
      </c>
      <c r="AG878">
        <f ca="1">IF(SLEP[[#This Row],[Termino]]=0,0,SLEP[[#This Row],[Termino]]-TODAY())</f>
        <v>-50</v>
      </c>
      <c r="AH878" s="7" t="str">
        <f ca="1">IF(SLEP[[#This Row],[Dias]]&gt;0,"Vigente","Vencido")</f>
        <v>Vencido</v>
      </c>
      <c r="AI878" t="str">
        <f>_xlfn.XLOOKUP(SLEP[[#This Row],[Source.Name]],Tabla3[Nombre archivo],Tabla3[BASESLEP],"N/A",0,1)</f>
        <v>Huasco</v>
      </c>
      <c r="AJ878" t="s">
        <v>4450</v>
      </c>
    </row>
    <row r="879" spans="1:36" x14ac:dyDescent="0.3">
      <c r="A879" t="s">
        <v>4007</v>
      </c>
      <c r="B879" t="s">
        <v>8482</v>
      </c>
      <c r="C879" t="s">
        <v>4022</v>
      </c>
      <c r="D879" t="s">
        <v>8465</v>
      </c>
      <c r="E879" t="s">
        <v>2866</v>
      </c>
      <c r="F879" t="s">
        <v>2867</v>
      </c>
      <c r="G879" t="s">
        <v>74</v>
      </c>
      <c r="H879" t="s">
        <v>45</v>
      </c>
      <c r="I879" t="s">
        <v>60</v>
      </c>
      <c r="J879" t="s">
        <v>4012</v>
      </c>
      <c r="K879" t="s">
        <v>48</v>
      </c>
      <c r="L879" s="3">
        <v>4335000</v>
      </c>
      <c r="M879" s="4">
        <v>2880000</v>
      </c>
      <c r="N879" s="4">
        <v>1455000</v>
      </c>
      <c r="O879" t="s">
        <v>317</v>
      </c>
      <c r="P879" t="s">
        <v>90</v>
      </c>
      <c r="Q879" t="s">
        <v>64</v>
      </c>
      <c r="R879">
        <v>0</v>
      </c>
      <c r="S879">
        <v>0</v>
      </c>
      <c r="T879">
        <v>0</v>
      </c>
      <c r="U879">
        <v>0</v>
      </c>
      <c r="V879">
        <v>0</v>
      </c>
      <c r="W879">
        <v>0</v>
      </c>
      <c r="X879">
        <v>55</v>
      </c>
      <c r="Y879">
        <v>32</v>
      </c>
      <c r="Z879" t="s">
        <v>65</v>
      </c>
      <c r="AA879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4335000</v>
      </c>
      <c r="AB879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2880000</v>
      </c>
      <c r="AC879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1455000</v>
      </c>
      <c r="AD879" s="5">
        <f>VALUE(FIXED((SLEP[[#This Row],[EjecutadoCLP]]/SLEP[[#This Row],[MontoCLP]]),4,TRUE))</f>
        <v>0.66439999999999999</v>
      </c>
      <c r="AE879" s="1">
        <f>IF(SLEP[[#This Row],[Termino]]=0,DATE(1992,10,11),SLEP[[#This Row],[Termino]]-SLEP[[#This Row],[Días de vigencia]])</f>
        <v>45854</v>
      </c>
      <c r="AF879" s="1">
        <f>IF(SLEP[[#This Row],[Días restantes]]&lt;1,DATE(1992,10,11),DATE(2025,8,8)+SLEP[[#This Row],[Días restantes]])</f>
        <v>45909</v>
      </c>
      <c r="AG879">
        <f ca="1">IF(SLEP[[#This Row],[Termino]]=0,0,SLEP[[#This Row],[Termino]]-TODAY())</f>
        <v>-50</v>
      </c>
      <c r="AH879" s="7" t="str">
        <f ca="1">IF(SLEP[[#This Row],[Dias]]&gt;0,"Vigente","Vencido")</f>
        <v>Vencido</v>
      </c>
      <c r="AI879" t="str">
        <f>_xlfn.XLOOKUP(SLEP[[#This Row],[Source.Name]],Tabla3[Nombre archivo],Tabla3[BASESLEP],"N/A",0,1)</f>
        <v>Huasco</v>
      </c>
      <c r="AJ879" t="s">
        <v>4454</v>
      </c>
    </row>
    <row r="880" spans="1:36" x14ac:dyDescent="0.3">
      <c r="A880" t="s">
        <v>4007</v>
      </c>
      <c r="B880" t="s">
        <v>8483</v>
      </c>
      <c r="C880" t="s">
        <v>4022</v>
      </c>
      <c r="D880" t="s">
        <v>8465</v>
      </c>
      <c r="E880" t="s">
        <v>2866</v>
      </c>
      <c r="F880" t="s">
        <v>2867</v>
      </c>
      <c r="G880" t="s">
        <v>74</v>
      </c>
      <c r="H880" t="s">
        <v>45</v>
      </c>
      <c r="I880" t="s">
        <v>60</v>
      </c>
      <c r="J880" t="s">
        <v>4012</v>
      </c>
      <c r="K880" t="s">
        <v>48</v>
      </c>
      <c r="L880" s="3">
        <v>2880000</v>
      </c>
      <c r="M880" s="4">
        <v>2880000</v>
      </c>
      <c r="N880" s="4">
        <v>0</v>
      </c>
      <c r="O880" t="s">
        <v>317</v>
      </c>
      <c r="P880" t="s">
        <v>90</v>
      </c>
      <c r="Q880" t="s">
        <v>64</v>
      </c>
      <c r="R880">
        <v>0</v>
      </c>
      <c r="S880">
        <v>0</v>
      </c>
      <c r="T880">
        <v>0</v>
      </c>
      <c r="U880">
        <v>0</v>
      </c>
      <c r="V880">
        <v>0</v>
      </c>
      <c r="W880">
        <v>0</v>
      </c>
      <c r="X880">
        <v>55</v>
      </c>
      <c r="Y880">
        <v>32</v>
      </c>
      <c r="Z880" t="s">
        <v>65</v>
      </c>
      <c r="AA880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2880000</v>
      </c>
      <c r="AB880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2880000</v>
      </c>
      <c r="AC880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0</v>
      </c>
      <c r="AD880" s="5">
        <f>VALUE(FIXED((SLEP[[#This Row],[EjecutadoCLP]]/SLEP[[#This Row],[MontoCLP]]),4,TRUE))</f>
        <v>1</v>
      </c>
      <c r="AE880" s="1">
        <f>IF(SLEP[[#This Row],[Termino]]=0,DATE(1992,10,11),SLEP[[#This Row],[Termino]]-SLEP[[#This Row],[Días de vigencia]])</f>
        <v>45854</v>
      </c>
      <c r="AF880" s="1">
        <f>IF(SLEP[[#This Row],[Días restantes]]&lt;1,DATE(1992,10,11),DATE(2025,8,8)+SLEP[[#This Row],[Días restantes]])</f>
        <v>45909</v>
      </c>
      <c r="AG880">
        <f ca="1">IF(SLEP[[#This Row],[Termino]]=0,0,SLEP[[#This Row],[Termino]]-TODAY())</f>
        <v>-50</v>
      </c>
      <c r="AH880" s="7" t="str">
        <f ca="1">IF(SLEP[[#This Row],[Dias]]&gt;0,"Vigente","Vencido")</f>
        <v>Vencido</v>
      </c>
      <c r="AI880" t="str">
        <f>_xlfn.XLOOKUP(SLEP[[#This Row],[Source.Name]],Tabla3[Nombre archivo],Tabla3[BASESLEP],"N/A",0,1)</f>
        <v>Huasco</v>
      </c>
      <c r="AJ880" t="s">
        <v>4460</v>
      </c>
    </row>
    <row r="881" spans="1:36" x14ac:dyDescent="0.3">
      <c r="A881" t="s">
        <v>4007</v>
      </c>
      <c r="B881" t="s">
        <v>8484</v>
      </c>
      <c r="C881" t="s">
        <v>4022</v>
      </c>
      <c r="D881" t="s">
        <v>8465</v>
      </c>
      <c r="E881" t="s">
        <v>4036</v>
      </c>
      <c r="F881" t="s">
        <v>4037</v>
      </c>
      <c r="G881" t="s">
        <v>74</v>
      </c>
      <c r="H881" t="s">
        <v>45</v>
      </c>
      <c r="I881" t="s">
        <v>60</v>
      </c>
      <c r="J881" t="s">
        <v>4012</v>
      </c>
      <c r="K881" t="s">
        <v>48</v>
      </c>
      <c r="L881" s="3">
        <v>3351923</v>
      </c>
      <c r="M881" s="4">
        <v>0</v>
      </c>
      <c r="N881" s="4">
        <v>3351923</v>
      </c>
      <c r="O881" t="s">
        <v>317</v>
      </c>
      <c r="P881" t="s">
        <v>90</v>
      </c>
      <c r="Q881" t="s">
        <v>64</v>
      </c>
      <c r="R881">
        <v>0</v>
      </c>
      <c r="S881">
        <v>0</v>
      </c>
      <c r="T881">
        <v>0</v>
      </c>
      <c r="U881">
        <v>0</v>
      </c>
      <c r="V881">
        <v>0</v>
      </c>
      <c r="W881">
        <v>0</v>
      </c>
      <c r="X881">
        <v>55</v>
      </c>
      <c r="Y881">
        <v>32</v>
      </c>
      <c r="Z881" t="s">
        <v>65</v>
      </c>
      <c r="AA881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3351923</v>
      </c>
      <c r="AB881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0</v>
      </c>
      <c r="AC881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3351923</v>
      </c>
      <c r="AD881" s="5">
        <f>VALUE(FIXED((SLEP[[#This Row],[EjecutadoCLP]]/SLEP[[#This Row],[MontoCLP]]),4,TRUE))</f>
        <v>0</v>
      </c>
      <c r="AE881" s="1">
        <f>IF(SLEP[[#This Row],[Termino]]=0,DATE(1992,10,11),SLEP[[#This Row],[Termino]]-SLEP[[#This Row],[Días de vigencia]])</f>
        <v>45854</v>
      </c>
      <c r="AF881" s="1">
        <f>IF(SLEP[[#This Row],[Días restantes]]&lt;1,DATE(1992,10,11),DATE(2025,8,8)+SLEP[[#This Row],[Días restantes]])</f>
        <v>45909</v>
      </c>
      <c r="AG881">
        <f ca="1">IF(SLEP[[#This Row],[Termino]]=0,0,SLEP[[#This Row],[Termino]]-TODAY())</f>
        <v>-50</v>
      </c>
      <c r="AH881" s="7" t="str">
        <f ca="1">IF(SLEP[[#This Row],[Dias]]&gt;0,"Vigente","Vencido")</f>
        <v>Vencido</v>
      </c>
      <c r="AI881" t="str">
        <f>_xlfn.XLOOKUP(SLEP[[#This Row],[Source.Name]],Tabla3[Nombre archivo],Tabla3[BASESLEP],"N/A",0,1)</f>
        <v>Huasco</v>
      </c>
      <c r="AJ881" t="s">
        <v>4466</v>
      </c>
    </row>
    <row r="882" spans="1:36" x14ac:dyDescent="0.3">
      <c r="A882" t="s">
        <v>4007</v>
      </c>
      <c r="B882" t="s">
        <v>8485</v>
      </c>
      <c r="C882" t="s">
        <v>4022</v>
      </c>
      <c r="D882" t="s">
        <v>8465</v>
      </c>
      <c r="E882" t="s">
        <v>4036</v>
      </c>
      <c r="F882" t="s">
        <v>4037</v>
      </c>
      <c r="G882" t="s">
        <v>74</v>
      </c>
      <c r="H882" t="s">
        <v>45</v>
      </c>
      <c r="I882" t="s">
        <v>60</v>
      </c>
      <c r="J882" t="s">
        <v>4012</v>
      </c>
      <c r="K882" t="s">
        <v>48</v>
      </c>
      <c r="L882" s="3">
        <v>4923077</v>
      </c>
      <c r="M882" s="4">
        <v>0</v>
      </c>
      <c r="N882" s="4">
        <v>4923077</v>
      </c>
      <c r="O882" t="s">
        <v>317</v>
      </c>
      <c r="P882" t="s">
        <v>90</v>
      </c>
      <c r="Q882" t="s">
        <v>64</v>
      </c>
      <c r="R882">
        <v>0</v>
      </c>
      <c r="S882">
        <v>0</v>
      </c>
      <c r="T882">
        <v>0</v>
      </c>
      <c r="U882">
        <v>0</v>
      </c>
      <c r="V882">
        <v>0</v>
      </c>
      <c r="W882">
        <v>0</v>
      </c>
      <c r="X882">
        <v>55</v>
      </c>
      <c r="Y882">
        <v>32</v>
      </c>
      <c r="Z882" t="s">
        <v>65</v>
      </c>
      <c r="AA882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4923077</v>
      </c>
      <c r="AB882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0</v>
      </c>
      <c r="AC882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4923077</v>
      </c>
      <c r="AD882" s="5">
        <f>VALUE(FIXED((SLEP[[#This Row],[EjecutadoCLP]]/SLEP[[#This Row],[MontoCLP]]),4,TRUE))</f>
        <v>0</v>
      </c>
      <c r="AE882" s="1">
        <f>IF(SLEP[[#This Row],[Termino]]=0,DATE(1992,10,11),SLEP[[#This Row],[Termino]]-SLEP[[#This Row],[Días de vigencia]])</f>
        <v>45854</v>
      </c>
      <c r="AF882" s="1">
        <f>IF(SLEP[[#This Row],[Días restantes]]&lt;1,DATE(1992,10,11),DATE(2025,8,8)+SLEP[[#This Row],[Días restantes]])</f>
        <v>45909</v>
      </c>
      <c r="AG882">
        <f ca="1">IF(SLEP[[#This Row],[Termino]]=0,0,SLEP[[#This Row],[Termino]]-TODAY())</f>
        <v>-50</v>
      </c>
      <c r="AH882" s="7" t="str">
        <f ca="1">IF(SLEP[[#This Row],[Dias]]&gt;0,"Vigente","Vencido")</f>
        <v>Vencido</v>
      </c>
      <c r="AI882" t="str">
        <f>_xlfn.XLOOKUP(SLEP[[#This Row],[Source.Name]],Tabla3[Nombre archivo],Tabla3[BASESLEP],"N/A",0,1)</f>
        <v>Huasco</v>
      </c>
      <c r="AJ882" t="s">
        <v>4470</v>
      </c>
    </row>
    <row r="883" spans="1:36" x14ac:dyDescent="0.3">
      <c r="A883" t="s">
        <v>4007</v>
      </c>
      <c r="B883" t="s">
        <v>8486</v>
      </c>
      <c r="C883" t="s">
        <v>4022</v>
      </c>
      <c r="D883" t="s">
        <v>8465</v>
      </c>
      <c r="E883" t="s">
        <v>4028</v>
      </c>
      <c r="F883" t="s">
        <v>4029</v>
      </c>
      <c r="G883" t="s">
        <v>74</v>
      </c>
      <c r="H883" t="s">
        <v>45</v>
      </c>
      <c r="I883" t="s">
        <v>60</v>
      </c>
      <c r="J883" t="s">
        <v>4012</v>
      </c>
      <c r="K883" t="s">
        <v>48</v>
      </c>
      <c r="L883" s="3">
        <v>3400000</v>
      </c>
      <c r="M883" s="4">
        <v>0</v>
      </c>
      <c r="N883" s="4">
        <v>3400000</v>
      </c>
      <c r="O883" t="s">
        <v>317</v>
      </c>
      <c r="P883" t="s">
        <v>90</v>
      </c>
      <c r="Q883" t="s">
        <v>64</v>
      </c>
      <c r="R883">
        <v>0</v>
      </c>
      <c r="S883">
        <v>0</v>
      </c>
      <c r="T883">
        <v>0</v>
      </c>
      <c r="U883">
        <v>0</v>
      </c>
      <c r="V883">
        <v>0</v>
      </c>
      <c r="W883">
        <v>0</v>
      </c>
      <c r="X883">
        <v>55</v>
      </c>
      <c r="Y883">
        <v>32</v>
      </c>
      <c r="Z883" t="s">
        <v>65</v>
      </c>
      <c r="AA883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3400000</v>
      </c>
      <c r="AB883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0</v>
      </c>
      <c r="AC883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3400000</v>
      </c>
      <c r="AD883" s="5">
        <f>VALUE(FIXED((SLEP[[#This Row],[EjecutadoCLP]]/SLEP[[#This Row],[MontoCLP]]),4,TRUE))</f>
        <v>0</v>
      </c>
      <c r="AE883" s="1">
        <f>IF(SLEP[[#This Row],[Termino]]=0,DATE(1992,10,11),SLEP[[#This Row],[Termino]]-SLEP[[#This Row],[Días de vigencia]])</f>
        <v>45854</v>
      </c>
      <c r="AF883" s="1">
        <f>IF(SLEP[[#This Row],[Días restantes]]&lt;1,DATE(1992,10,11),DATE(2025,8,8)+SLEP[[#This Row],[Días restantes]])</f>
        <v>45909</v>
      </c>
      <c r="AG883">
        <f ca="1">IF(SLEP[[#This Row],[Termino]]=0,0,SLEP[[#This Row],[Termino]]-TODAY())</f>
        <v>-50</v>
      </c>
      <c r="AH883" s="7" t="str">
        <f ca="1">IF(SLEP[[#This Row],[Dias]]&gt;0,"Vigente","Vencido")</f>
        <v>Vencido</v>
      </c>
      <c r="AI883" t="str">
        <f>_xlfn.XLOOKUP(SLEP[[#This Row],[Source.Name]],Tabla3[Nombre archivo],Tabla3[BASESLEP],"N/A",0,1)</f>
        <v>Huasco</v>
      </c>
      <c r="AJ883" t="s">
        <v>4476</v>
      </c>
    </row>
    <row r="884" spans="1:36" x14ac:dyDescent="0.3">
      <c r="A884" t="s">
        <v>4007</v>
      </c>
      <c r="B884" t="s">
        <v>8487</v>
      </c>
      <c r="C884" t="s">
        <v>4022</v>
      </c>
      <c r="D884" t="s">
        <v>8465</v>
      </c>
      <c r="E884" t="s">
        <v>4028</v>
      </c>
      <c r="F884" t="s">
        <v>4029</v>
      </c>
      <c r="G884" t="s">
        <v>74</v>
      </c>
      <c r="H884" t="s">
        <v>45</v>
      </c>
      <c r="I884" t="s">
        <v>60</v>
      </c>
      <c r="J884" t="s">
        <v>4012</v>
      </c>
      <c r="K884" t="s">
        <v>48</v>
      </c>
      <c r="L884" s="3">
        <v>10660000</v>
      </c>
      <c r="M884" s="4">
        <v>0</v>
      </c>
      <c r="N884" s="4">
        <v>10660000</v>
      </c>
      <c r="O884" t="s">
        <v>317</v>
      </c>
      <c r="P884" t="s">
        <v>90</v>
      </c>
      <c r="Q884" t="s">
        <v>64</v>
      </c>
      <c r="R884">
        <v>0</v>
      </c>
      <c r="S884">
        <v>0</v>
      </c>
      <c r="T884">
        <v>0</v>
      </c>
      <c r="U884">
        <v>0</v>
      </c>
      <c r="V884">
        <v>0</v>
      </c>
      <c r="W884">
        <v>0</v>
      </c>
      <c r="X884">
        <v>55</v>
      </c>
      <c r="Y884">
        <v>32</v>
      </c>
      <c r="Z884" t="s">
        <v>65</v>
      </c>
      <c r="AA884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10660000</v>
      </c>
      <c r="AB884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0</v>
      </c>
      <c r="AC884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10660000</v>
      </c>
      <c r="AD884" s="5">
        <f>VALUE(FIXED((SLEP[[#This Row],[EjecutadoCLP]]/SLEP[[#This Row],[MontoCLP]]),4,TRUE))</f>
        <v>0</v>
      </c>
      <c r="AE884" s="1">
        <f>IF(SLEP[[#This Row],[Termino]]=0,DATE(1992,10,11),SLEP[[#This Row],[Termino]]-SLEP[[#This Row],[Días de vigencia]])</f>
        <v>45854</v>
      </c>
      <c r="AF884" s="1">
        <f>IF(SLEP[[#This Row],[Días restantes]]&lt;1,DATE(1992,10,11),DATE(2025,8,8)+SLEP[[#This Row],[Días restantes]])</f>
        <v>45909</v>
      </c>
      <c r="AG884">
        <f ca="1">IF(SLEP[[#This Row],[Termino]]=0,0,SLEP[[#This Row],[Termino]]-TODAY())</f>
        <v>-50</v>
      </c>
      <c r="AH884" s="7" t="str">
        <f ca="1">IF(SLEP[[#This Row],[Dias]]&gt;0,"Vigente","Vencido")</f>
        <v>Vencido</v>
      </c>
      <c r="AI884" t="str">
        <f>_xlfn.XLOOKUP(SLEP[[#This Row],[Source.Name]],Tabla3[Nombre archivo],Tabla3[BASESLEP],"N/A",0,1)</f>
        <v>Huasco</v>
      </c>
      <c r="AJ884" t="s">
        <v>4482</v>
      </c>
    </row>
    <row r="885" spans="1:36" x14ac:dyDescent="0.3">
      <c r="A885" t="s">
        <v>4007</v>
      </c>
      <c r="B885" t="s">
        <v>8488</v>
      </c>
      <c r="C885" t="s">
        <v>4022</v>
      </c>
      <c r="D885" t="s">
        <v>8465</v>
      </c>
      <c r="E885" t="s">
        <v>4028</v>
      </c>
      <c r="F885" t="s">
        <v>4029</v>
      </c>
      <c r="G885" t="s">
        <v>74</v>
      </c>
      <c r="H885" t="s">
        <v>45</v>
      </c>
      <c r="I885" t="s">
        <v>60</v>
      </c>
      <c r="J885" t="s">
        <v>4012</v>
      </c>
      <c r="K885" t="s">
        <v>48</v>
      </c>
      <c r="L885" s="3">
        <v>14560000</v>
      </c>
      <c r="M885" s="4">
        <v>0</v>
      </c>
      <c r="N885" s="4">
        <v>14560000</v>
      </c>
      <c r="O885" t="s">
        <v>317</v>
      </c>
      <c r="P885" t="s">
        <v>90</v>
      </c>
      <c r="Q885" t="s">
        <v>64</v>
      </c>
      <c r="R885">
        <v>0</v>
      </c>
      <c r="S885">
        <v>0</v>
      </c>
      <c r="T885">
        <v>0</v>
      </c>
      <c r="U885">
        <v>0</v>
      </c>
      <c r="V885">
        <v>0</v>
      </c>
      <c r="W885">
        <v>0</v>
      </c>
      <c r="X885">
        <v>55</v>
      </c>
      <c r="Y885">
        <v>32</v>
      </c>
      <c r="Z885" t="s">
        <v>65</v>
      </c>
      <c r="AA885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14560000</v>
      </c>
      <c r="AB885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0</v>
      </c>
      <c r="AC885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14560000</v>
      </c>
      <c r="AD885" s="5">
        <f>VALUE(FIXED((SLEP[[#This Row],[EjecutadoCLP]]/SLEP[[#This Row],[MontoCLP]]),4,TRUE))</f>
        <v>0</v>
      </c>
      <c r="AE885" s="1">
        <f>IF(SLEP[[#This Row],[Termino]]=0,DATE(1992,10,11),SLEP[[#This Row],[Termino]]-SLEP[[#This Row],[Días de vigencia]])</f>
        <v>45854</v>
      </c>
      <c r="AF885" s="1">
        <f>IF(SLEP[[#This Row],[Días restantes]]&lt;1,DATE(1992,10,11),DATE(2025,8,8)+SLEP[[#This Row],[Días restantes]])</f>
        <v>45909</v>
      </c>
      <c r="AG885">
        <f ca="1">IF(SLEP[[#This Row],[Termino]]=0,0,SLEP[[#This Row],[Termino]]-TODAY())</f>
        <v>-50</v>
      </c>
      <c r="AH885" s="7" t="str">
        <f ca="1">IF(SLEP[[#This Row],[Dias]]&gt;0,"Vigente","Vencido")</f>
        <v>Vencido</v>
      </c>
      <c r="AI885" t="str">
        <f>_xlfn.XLOOKUP(SLEP[[#This Row],[Source.Name]],Tabla3[Nombre archivo],Tabla3[BASESLEP],"N/A",0,1)</f>
        <v>Huasco</v>
      </c>
      <c r="AJ885" s="2" t="s">
        <v>4486</v>
      </c>
    </row>
    <row r="886" spans="1:36" x14ac:dyDescent="0.3">
      <c r="A886" t="s">
        <v>4007</v>
      </c>
      <c r="B886" t="s">
        <v>8489</v>
      </c>
      <c r="C886" t="s">
        <v>4022</v>
      </c>
      <c r="D886" t="s">
        <v>8465</v>
      </c>
      <c r="E886" t="s">
        <v>8477</v>
      </c>
      <c r="F886" t="s">
        <v>8478</v>
      </c>
      <c r="G886" t="s">
        <v>74</v>
      </c>
      <c r="H886" t="s">
        <v>45</v>
      </c>
      <c r="I886" t="s">
        <v>60</v>
      </c>
      <c r="J886" t="s">
        <v>4012</v>
      </c>
      <c r="K886" t="s">
        <v>48</v>
      </c>
      <c r="L886" s="3">
        <v>7963256</v>
      </c>
      <c r="M886" s="4">
        <v>0</v>
      </c>
      <c r="N886" s="4">
        <v>7963256</v>
      </c>
      <c r="O886" t="s">
        <v>317</v>
      </c>
      <c r="P886" t="s">
        <v>90</v>
      </c>
      <c r="Q886" t="s">
        <v>64</v>
      </c>
      <c r="R886">
        <v>0</v>
      </c>
      <c r="S886">
        <v>0</v>
      </c>
      <c r="T886">
        <v>0</v>
      </c>
      <c r="U886">
        <v>0</v>
      </c>
      <c r="V886">
        <v>0</v>
      </c>
      <c r="W886">
        <v>0</v>
      </c>
      <c r="X886">
        <v>55</v>
      </c>
      <c r="Y886">
        <v>32</v>
      </c>
      <c r="Z886" t="s">
        <v>65</v>
      </c>
      <c r="AA886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7963256</v>
      </c>
      <c r="AB886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0</v>
      </c>
      <c r="AC886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7963256</v>
      </c>
      <c r="AD886" s="5">
        <f>VALUE(FIXED((SLEP[[#This Row],[EjecutadoCLP]]/SLEP[[#This Row],[MontoCLP]]),4,TRUE))</f>
        <v>0</v>
      </c>
      <c r="AE886" s="1">
        <f>IF(SLEP[[#This Row],[Termino]]=0,DATE(1992,10,11),SLEP[[#This Row],[Termino]]-SLEP[[#This Row],[Días de vigencia]])</f>
        <v>45854</v>
      </c>
      <c r="AF886" s="1">
        <f>IF(SLEP[[#This Row],[Días restantes]]&lt;1,DATE(1992,10,11),DATE(2025,8,8)+SLEP[[#This Row],[Días restantes]])</f>
        <v>45909</v>
      </c>
      <c r="AG886">
        <f ca="1">IF(SLEP[[#This Row],[Termino]]=0,0,SLEP[[#This Row],[Termino]]-TODAY())</f>
        <v>-50</v>
      </c>
      <c r="AH886" s="7" t="str">
        <f ca="1">IF(SLEP[[#This Row],[Dias]]&gt;0,"Vigente","Vencido")</f>
        <v>Vencido</v>
      </c>
      <c r="AI886" t="str">
        <f>_xlfn.XLOOKUP(SLEP[[#This Row],[Source.Name]],Tabla3[Nombre archivo],Tabla3[BASESLEP],"N/A",0,1)</f>
        <v>Huasco</v>
      </c>
      <c r="AJ886" t="s">
        <v>4490</v>
      </c>
    </row>
    <row r="887" spans="1:36" x14ac:dyDescent="0.3">
      <c r="A887" t="s">
        <v>4007</v>
      </c>
      <c r="B887" t="s">
        <v>4008</v>
      </c>
      <c r="C887" t="s">
        <v>4009</v>
      </c>
      <c r="D887" t="s">
        <v>4010</v>
      </c>
      <c r="E887" t="s">
        <v>756</v>
      </c>
      <c r="F887" t="s">
        <v>757</v>
      </c>
      <c r="G887" t="s">
        <v>44</v>
      </c>
      <c r="H887" t="s">
        <v>178</v>
      </c>
      <c r="I887" t="s">
        <v>4011</v>
      </c>
      <c r="J887" t="s">
        <v>4012</v>
      </c>
      <c r="K887" t="s">
        <v>48</v>
      </c>
      <c r="L887" s="3">
        <v>538000000</v>
      </c>
      <c r="M887" s="4">
        <v>100832831</v>
      </c>
      <c r="N887" s="4">
        <v>437167169</v>
      </c>
      <c r="O887" t="s">
        <v>201</v>
      </c>
      <c r="P887" t="s">
        <v>337</v>
      </c>
      <c r="Q887" t="s">
        <v>64</v>
      </c>
      <c r="R887">
        <v>0</v>
      </c>
      <c r="S887">
        <v>0</v>
      </c>
      <c r="T887">
        <v>0</v>
      </c>
      <c r="U887">
        <v>0</v>
      </c>
      <c r="V887">
        <v>0</v>
      </c>
      <c r="W887">
        <v>0</v>
      </c>
      <c r="X887">
        <v>513</v>
      </c>
      <c r="Y887">
        <v>414</v>
      </c>
      <c r="Z887" t="s">
        <v>65</v>
      </c>
      <c r="AA887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538000000</v>
      </c>
      <c r="AB887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100832831</v>
      </c>
      <c r="AC887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437167169</v>
      </c>
      <c r="AD887" s="5">
        <f>VALUE(FIXED((SLEP[[#This Row],[EjecutadoCLP]]/SLEP[[#This Row],[MontoCLP]]),4,TRUE))</f>
        <v>0.18740000000000001</v>
      </c>
      <c r="AE887" s="1">
        <f>IF(SLEP[[#This Row],[Termino]]=0,DATE(1992,10,11),SLEP[[#This Row],[Termino]]-SLEP[[#This Row],[Días de vigencia]])</f>
        <v>45778</v>
      </c>
      <c r="AF887" s="1">
        <f>IF(SLEP[[#This Row],[Días restantes]]&lt;1,DATE(1992,10,11),DATE(2025,8,8)+SLEP[[#This Row],[Días restantes]])</f>
        <v>46291</v>
      </c>
      <c r="AG887">
        <f ca="1">IF(SLEP[[#This Row],[Termino]]=0,0,SLEP[[#This Row],[Termino]]-TODAY())</f>
        <v>332</v>
      </c>
      <c r="AH887" s="7" t="str">
        <f ca="1">IF(SLEP[[#This Row],[Dias]]&gt;0,"Vigente","Vencido")</f>
        <v>Vigente</v>
      </c>
      <c r="AI887" t="str">
        <f>_xlfn.XLOOKUP(SLEP[[#This Row],[Source.Name]],Tabla3[Nombre archivo],Tabla3[BASESLEP],"N/A",0,1)</f>
        <v>Huasco</v>
      </c>
      <c r="AJ887" t="s">
        <v>4496</v>
      </c>
    </row>
    <row r="888" spans="1:36" x14ac:dyDescent="0.3">
      <c r="A888" t="s">
        <v>4007</v>
      </c>
      <c r="B888" t="s">
        <v>4015</v>
      </c>
      <c r="C888" t="s">
        <v>4016</v>
      </c>
      <c r="D888" t="s">
        <v>4017</v>
      </c>
      <c r="E888" t="s">
        <v>4018</v>
      </c>
      <c r="F888" t="s">
        <v>4019</v>
      </c>
      <c r="G888" t="s">
        <v>44</v>
      </c>
      <c r="H888" t="s">
        <v>178</v>
      </c>
      <c r="I888" t="s">
        <v>207</v>
      </c>
      <c r="J888" t="s">
        <v>4012</v>
      </c>
      <c r="K888" t="s">
        <v>48</v>
      </c>
      <c r="L888" s="3">
        <v>538000000</v>
      </c>
      <c r="M888" s="4">
        <v>24188974</v>
      </c>
      <c r="N888" s="4">
        <v>513811026</v>
      </c>
      <c r="O888" t="s">
        <v>103</v>
      </c>
      <c r="P888" t="s">
        <v>344</v>
      </c>
      <c r="Q888" t="s">
        <v>64</v>
      </c>
      <c r="R888">
        <v>0</v>
      </c>
      <c r="S888">
        <v>0</v>
      </c>
      <c r="T888">
        <v>0</v>
      </c>
      <c r="U888">
        <v>0</v>
      </c>
      <c r="V888">
        <v>0</v>
      </c>
      <c r="W888">
        <v>0</v>
      </c>
      <c r="X888">
        <v>730</v>
      </c>
      <c r="Y888">
        <v>584</v>
      </c>
      <c r="Z888" t="s">
        <v>65</v>
      </c>
      <c r="AA888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538000000</v>
      </c>
      <c r="AB888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24188974</v>
      </c>
      <c r="AC888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513811026</v>
      </c>
      <c r="AD888" s="5">
        <f>VALUE(FIXED((SLEP[[#This Row],[EjecutadoCLP]]/SLEP[[#This Row],[MontoCLP]]),4,TRUE))</f>
        <v>4.4999999999999998E-2</v>
      </c>
      <c r="AE888" s="1">
        <f>IF(SLEP[[#This Row],[Termino]]=0,DATE(1992,10,11),SLEP[[#This Row],[Termino]]-SLEP[[#This Row],[Días de vigencia]])</f>
        <v>45731</v>
      </c>
      <c r="AF888" s="1">
        <f>IF(SLEP[[#This Row],[Días restantes]]&lt;1,DATE(1992,10,11),DATE(2025,8,8)+SLEP[[#This Row],[Días restantes]])</f>
        <v>46461</v>
      </c>
      <c r="AG888">
        <f ca="1">IF(SLEP[[#This Row],[Termino]]=0,0,SLEP[[#This Row],[Termino]]-TODAY())</f>
        <v>502</v>
      </c>
      <c r="AH888" s="7" t="str">
        <f ca="1">IF(SLEP[[#This Row],[Dias]]&gt;0,"Vigente","Vencido")</f>
        <v>Vigente</v>
      </c>
      <c r="AI888" t="str">
        <f>_xlfn.XLOOKUP(SLEP[[#This Row],[Source.Name]],Tabla3[Nombre archivo],Tabla3[BASESLEP],"N/A",0,1)</f>
        <v>Huasco</v>
      </c>
      <c r="AJ888" t="s">
        <v>4500</v>
      </c>
    </row>
    <row r="889" spans="1:36" x14ac:dyDescent="0.3">
      <c r="A889" t="s">
        <v>4007</v>
      </c>
      <c r="B889" t="s">
        <v>8490</v>
      </c>
      <c r="C889" t="s">
        <v>8491</v>
      </c>
      <c r="D889" t="s">
        <v>8492</v>
      </c>
      <c r="E889" t="s">
        <v>4056</v>
      </c>
      <c r="F889" t="s">
        <v>4057</v>
      </c>
      <c r="G889" t="s">
        <v>44</v>
      </c>
      <c r="H889" t="s">
        <v>45</v>
      </c>
      <c r="I889" t="s">
        <v>207</v>
      </c>
      <c r="J889" t="s">
        <v>4012</v>
      </c>
      <c r="K889" t="s">
        <v>48</v>
      </c>
      <c r="L889" s="3">
        <v>143261553</v>
      </c>
      <c r="M889" s="4">
        <v>19897435</v>
      </c>
      <c r="N889" s="4">
        <v>123364118</v>
      </c>
      <c r="O889" t="s">
        <v>2028</v>
      </c>
      <c r="P889" t="s">
        <v>8493</v>
      </c>
      <c r="Q889" t="s">
        <v>64</v>
      </c>
      <c r="R889">
        <v>3</v>
      </c>
      <c r="S889">
        <v>0</v>
      </c>
      <c r="T889">
        <v>0</v>
      </c>
      <c r="U889">
        <v>0</v>
      </c>
      <c r="V889">
        <v>0</v>
      </c>
      <c r="W889">
        <v>0</v>
      </c>
      <c r="X889">
        <v>1096</v>
      </c>
      <c r="Y889">
        <v>928</v>
      </c>
      <c r="Z889" t="s">
        <v>65</v>
      </c>
      <c r="AA889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143261553</v>
      </c>
      <c r="AB889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19897435</v>
      </c>
      <c r="AC889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123364118</v>
      </c>
      <c r="AD889" s="5">
        <f>VALUE(FIXED((SLEP[[#This Row],[EjecutadoCLP]]/SLEP[[#This Row],[MontoCLP]]),4,TRUE))</f>
        <v>0.1389</v>
      </c>
      <c r="AE889" s="1">
        <f>IF(SLEP[[#This Row],[Termino]]=0,DATE(1992,10,11),SLEP[[#This Row],[Termino]]-SLEP[[#This Row],[Días de vigencia]])</f>
        <v>45709</v>
      </c>
      <c r="AF889" s="1">
        <f>IF(SLEP[[#This Row],[Días restantes]]&lt;1,DATE(1992,10,11),DATE(2025,8,8)+SLEP[[#This Row],[Días restantes]])</f>
        <v>46805</v>
      </c>
      <c r="AG889">
        <f ca="1">IF(SLEP[[#This Row],[Termino]]=0,0,SLEP[[#This Row],[Termino]]-TODAY())</f>
        <v>846</v>
      </c>
      <c r="AH889" s="7" t="str">
        <f ca="1">IF(SLEP[[#This Row],[Dias]]&gt;0,"Vigente","Vencido")</f>
        <v>Vigente</v>
      </c>
      <c r="AI889" t="str">
        <f>_xlfn.XLOOKUP(SLEP[[#This Row],[Source.Name]],Tabla3[Nombre archivo],Tabla3[BASESLEP],"N/A",0,1)</f>
        <v>Huasco</v>
      </c>
      <c r="AJ889" t="s">
        <v>4504</v>
      </c>
    </row>
    <row r="890" spans="1:36" x14ac:dyDescent="0.3">
      <c r="A890" t="s">
        <v>4007</v>
      </c>
      <c r="B890" t="s">
        <v>8494</v>
      </c>
      <c r="C890" t="s">
        <v>8495</v>
      </c>
      <c r="D890" t="s">
        <v>8496</v>
      </c>
      <c r="E890" t="s">
        <v>4107</v>
      </c>
      <c r="F890" t="s">
        <v>4108</v>
      </c>
      <c r="G890" t="s">
        <v>74</v>
      </c>
      <c r="H890" t="s">
        <v>45</v>
      </c>
      <c r="I890" t="s">
        <v>60</v>
      </c>
      <c r="J890" t="s">
        <v>4012</v>
      </c>
      <c r="K890" t="s">
        <v>48</v>
      </c>
      <c r="L890" s="3">
        <v>1018327934</v>
      </c>
      <c r="M890" s="4">
        <v>663153374</v>
      </c>
      <c r="N890" s="4">
        <v>355174560</v>
      </c>
      <c r="O890" t="s">
        <v>263</v>
      </c>
      <c r="P890" t="s">
        <v>636</v>
      </c>
      <c r="Q890" t="s">
        <v>64</v>
      </c>
      <c r="R890">
        <v>2</v>
      </c>
      <c r="S890">
        <v>0</v>
      </c>
      <c r="T890">
        <v>0</v>
      </c>
      <c r="U890">
        <v>0</v>
      </c>
      <c r="V890">
        <v>0</v>
      </c>
      <c r="W890">
        <v>0</v>
      </c>
      <c r="X890">
        <v>696</v>
      </c>
      <c r="Y890">
        <v>393</v>
      </c>
      <c r="Z890" t="s">
        <v>65</v>
      </c>
      <c r="AA890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1018327934</v>
      </c>
      <c r="AB890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663153374</v>
      </c>
      <c r="AC890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355174560</v>
      </c>
      <c r="AD890" s="5">
        <f>VALUE(FIXED((SLEP[[#This Row],[EjecutadoCLP]]/SLEP[[#This Row],[MontoCLP]]),4,TRUE))</f>
        <v>0.6512</v>
      </c>
      <c r="AE890" s="1">
        <f>IF(SLEP[[#This Row],[Termino]]=0,DATE(1992,10,11),SLEP[[#This Row],[Termino]]-SLEP[[#This Row],[Días de vigencia]])</f>
        <v>45574</v>
      </c>
      <c r="AF890" s="1">
        <f>IF(SLEP[[#This Row],[Días restantes]]&lt;1,DATE(1992,10,11),DATE(2025,8,8)+SLEP[[#This Row],[Días restantes]])</f>
        <v>46270</v>
      </c>
      <c r="AG890">
        <f ca="1">IF(SLEP[[#This Row],[Termino]]=0,0,SLEP[[#This Row],[Termino]]-TODAY())</f>
        <v>311</v>
      </c>
      <c r="AH890" s="7" t="str">
        <f ca="1">IF(SLEP[[#This Row],[Dias]]&gt;0,"Vigente","Vencido")</f>
        <v>Vigente</v>
      </c>
      <c r="AI890" t="str">
        <f>_xlfn.XLOOKUP(SLEP[[#This Row],[Source.Name]],Tabla3[Nombre archivo],Tabla3[BASESLEP],"N/A",0,1)</f>
        <v>Huasco</v>
      </c>
      <c r="AJ890" t="s">
        <v>4508</v>
      </c>
    </row>
    <row r="891" spans="1:36" x14ac:dyDescent="0.3">
      <c r="A891" t="s">
        <v>4007</v>
      </c>
      <c r="B891" t="s">
        <v>4021</v>
      </c>
      <c r="C891" t="s">
        <v>4022</v>
      </c>
      <c r="D891" t="s">
        <v>4023</v>
      </c>
      <c r="E891" t="s">
        <v>4024</v>
      </c>
      <c r="F891" t="s">
        <v>4025</v>
      </c>
      <c r="G891" t="s">
        <v>44</v>
      </c>
      <c r="H891" t="s">
        <v>45</v>
      </c>
      <c r="I891" t="s">
        <v>60</v>
      </c>
      <c r="J891" t="s">
        <v>4012</v>
      </c>
      <c r="K891" t="s">
        <v>48</v>
      </c>
      <c r="L891" s="3">
        <v>9560000</v>
      </c>
      <c r="M891" s="4">
        <v>8600000</v>
      </c>
      <c r="N891" s="4">
        <v>960000</v>
      </c>
      <c r="O891" t="s">
        <v>574</v>
      </c>
      <c r="P891" t="s">
        <v>652</v>
      </c>
      <c r="Q891" t="s">
        <v>51</v>
      </c>
      <c r="R891">
        <v>0</v>
      </c>
      <c r="S891">
        <v>0</v>
      </c>
      <c r="T891">
        <v>1</v>
      </c>
      <c r="U891">
        <v>0</v>
      </c>
      <c r="V891">
        <v>0</v>
      </c>
      <c r="W891">
        <v>0</v>
      </c>
      <c r="X891">
        <v>31</v>
      </c>
      <c r="Y891">
        <v>-1</v>
      </c>
      <c r="Z891" t="s">
        <v>52</v>
      </c>
      <c r="AA891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9560000</v>
      </c>
      <c r="AB891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8600000</v>
      </c>
      <c r="AC891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960000</v>
      </c>
      <c r="AD891" s="5">
        <f>VALUE(FIXED((SLEP[[#This Row],[EjecutadoCLP]]/SLEP[[#This Row],[MontoCLP]]),4,TRUE))</f>
        <v>0.89959999999999996</v>
      </c>
      <c r="AE891" s="1">
        <f>IF(SLEP[[#This Row],[Termino]]=0,DATE(1992,10,11),SLEP[[#This Row],[Termino]]-SLEP[[#This Row],[Días de vigencia]])</f>
        <v>33857</v>
      </c>
      <c r="AF891" s="1">
        <f>IF(SLEP[[#This Row],[Días restantes]]&lt;1,DATE(1992,10,11),DATE(2025,8,8)+SLEP[[#This Row],[Días restantes]])</f>
        <v>33888</v>
      </c>
      <c r="AG891">
        <f ca="1">IF(SLEP[[#This Row],[Termino]]=0,0,SLEP[[#This Row],[Termino]]-TODAY())</f>
        <v>-12071</v>
      </c>
      <c r="AH891" s="7" t="str">
        <f ca="1">IF(SLEP[[#This Row],[Dias]]&gt;0,"Vigente","Vencido")</f>
        <v>Vencido</v>
      </c>
      <c r="AI891" t="str">
        <f>_xlfn.XLOOKUP(SLEP[[#This Row],[Source.Name]],Tabla3[Nombre archivo],Tabla3[BASESLEP],"N/A",0,1)</f>
        <v>Huasco</v>
      </c>
      <c r="AJ891" t="s">
        <v>4512</v>
      </c>
    </row>
    <row r="892" spans="1:36" x14ac:dyDescent="0.3">
      <c r="A892" t="s">
        <v>4007</v>
      </c>
      <c r="B892" t="s">
        <v>4027</v>
      </c>
      <c r="C892" t="s">
        <v>4022</v>
      </c>
      <c r="D892" t="s">
        <v>4023</v>
      </c>
      <c r="E892" t="s">
        <v>4028</v>
      </c>
      <c r="F892" t="s">
        <v>4029</v>
      </c>
      <c r="G892" t="s">
        <v>44</v>
      </c>
      <c r="H892" t="s">
        <v>45</v>
      </c>
      <c r="I892" t="s">
        <v>60</v>
      </c>
      <c r="J892" t="s">
        <v>4012</v>
      </c>
      <c r="K892" t="s">
        <v>48</v>
      </c>
      <c r="L892" s="3">
        <v>20220000</v>
      </c>
      <c r="M892" s="4">
        <v>20220000</v>
      </c>
      <c r="N892" s="4">
        <v>0</v>
      </c>
      <c r="O892" t="s">
        <v>574</v>
      </c>
      <c r="P892" t="s">
        <v>652</v>
      </c>
      <c r="Q892" t="s">
        <v>51</v>
      </c>
      <c r="R892">
        <v>0</v>
      </c>
      <c r="S892">
        <v>0</v>
      </c>
      <c r="T892">
        <v>1</v>
      </c>
      <c r="U892">
        <v>0</v>
      </c>
      <c r="V892">
        <v>0</v>
      </c>
      <c r="W892">
        <v>0</v>
      </c>
      <c r="X892">
        <v>31</v>
      </c>
      <c r="Y892">
        <v>-1</v>
      </c>
      <c r="Z892" t="s">
        <v>52</v>
      </c>
      <c r="AA892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20220000</v>
      </c>
      <c r="AB892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20220000</v>
      </c>
      <c r="AC892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0</v>
      </c>
      <c r="AD892" s="5">
        <f>VALUE(FIXED((SLEP[[#This Row],[EjecutadoCLP]]/SLEP[[#This Row],[MontoCLP]]),4,TRUE))</f>
        <v>1</v>
      </c>
      <c r="AE892" s="1">
        <f>IF(SLEP[[#This Row],[Termino]]=0,DATE(1992,10,11),SLEP[[#This Row],[Termino]]-SLEP[[#This Row],[Días de vigencia]])</f>
        <v>33857</v>
      </c>
      <c r="AF892" s="1">
        <f>IF(SLEP[[#This Row],[Días restantes]]&lt;1,DATE(1992,10,11),DATE(2025,8,8)+SLEP[[#This Row],[Días restantes]])</f>
        <v>33888</v>
      </c>
      <c r="AG892">
        <f ca="1">IF(SLEP[[#This Row],[Termino]]=0,0,SLEP[[#This Row],[Termino]]-TODAY())</f>
        <v>-12071</v>
      </c>
      <c r="AH892" s="7" t="str">
        <f ca="1">IF(SLEP[[#This Row],[Dias]]&gt;0,"Vigente","Vencido")</f>
        <v>Vencido</v>
      </c>
      <c r="AI892" t="str">
        <f>_xlfn.XLOOKUP(SLEP[[#This Row],[Source.Name]],Tabla3[Nombre archivo],Tabla3[BASESLEP],"N/A",0,1)</f>
        <v>Huasco</v>
      </c>
      <c r="AJ892" t="s">
        <v>4515</v>
      </c>
    </row>
    <row r="893" spans="1:36" x14ac:dyDescent="0.3">
      <c r="A893" t="s">
        <v>4007</v>
      </c>
      <c r="B893" t="s">
        <v>4031</v>
      </c>
      <c r="C893" t="s">
        <v>4022</v>
      </c>
      <c r="D893" t="s">
        <v>4023</v>
      </c>
      <c r="E893" t="s">
        <v>4032</v>
      </c>
      <c r="F893" t="s">
        <v>4033</v>
      </c>
      <c r="G893" t="s">
        <v>44</v>
      </c>
      <c r="H893" t="s">
        <v>45</v>
      </c>
      <c r="I893" t="s">
        <v>60</v>
      </c>
      <c r="J893" t="s">
        <v>4012</v>
      </c>
      <c r="K893" t="s">
        <v>48</v>
      </c>
      <c r="L893" s="3">
        <v>3450000</v>
      </c>
      <c r="M893" s="4">
        <v>3450000</v>
      </c>
      <c r="N893" s="4">
        <v>0</v>
      </c>
      <c r="O893" t="s">
        <v>574</v>
      </c>
      <c r="P893" t="s">
        <v>652</v>
      </c>
      <c r="Q893" t="s">
        <v>51</v>
      </c>
      <c r="R893">
        <v>0</v>
      </c>
      <c r="S893">
        <v>0</v>
      </c>
      <c r="T893">
        <v>1</v>
      </c>
      <c r="U893">
        <v>0</v>
      </c>
      <c r="V893">
        <v>0</v>
      </c>
      <c r="W893">
        <v>0</v>
      </c>
      <c r="X893">
        <v>31</v>
      </c>
      <c r="Y893">
        <v>-1</v>
      </c>
      <c r="Z893" t="s">
        <v>52</v>
      </c>
      <c r="AA893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3450000</v>
      </c>
      <c r="AB893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3450000</v>
      </c>
      <c r="AC893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0</v>
      </c>
      <c r="AD893" s="5">
        <f>VALUE(FIXED((SLEP[[#This Row],[EjecutadoCLP]]/SLEP[[#This Row],[MontoCLP]]),4,TRUE))</f>
        <v>1</v>
      </c>
      <c r="AE893" s="1">
        <f>IF(SLEP[[#This Row],[Termino]]=0,DATE(1992,10,11),SLEP[[#This Row],[Termino]]-SLEP[[#This Row],[Días de vigencia]])</f>
        <v>33857</v>
      </c>
      <c r="AF893" s="1">
        <f>IF(SLEP[[#This Row],[Días restantes]]&lt;1,DATE(1992,10,11),DATE(2025,8,8)+SLEP[[#This Row],[Días restantes]])</f>
        <v>33888</v>
      </c>
      <c r="AG893">
        <f ca="1">IF(SLEP[[#This Row],[Termino]]=0,0,SLEP[[#This Row],[Termino]]-TODAY())</f>
        <v>-12071</v>
      </c>
      <c r="AH893" s="7" t="str">
        <f ca="1">IF(SLEP[[#This Row],[Dias]]&gt;0,"Vigente","Vencido")</f>
        <v>Vencido</v>
      </c>
      <c r="AI893" t="str">
        <f>_xlfn.XLOOKUP(SLEP[[#This Row],[Source.Name]],Tabla3[Nombre archivo],Tabla3[BASESLEP],"N/A",0,1)</f>
        <v>Huasco</v>
      </c>
      <c r="AJ893" t="s">
        <v>4519</v>
      </c>
    </row>
    <row r="894" spans="1:36" x14ac:dyDescent="0.3">
      <c r="A894" t="s">
        <v>4007</v>
      </c>
      <c r="B894" t="s">
        <v>4035</v>
      </c>
      <c r="C894" t="s">
        <v>4022</v>
      </c>
      <c r="D894" t="s">
        <v>4023</v>
      </c>
      <c r="E894" t="s">
        <v>4036</v>
      </c>
      <c r="F894" t="s">
        <v>4037</v>
      </c>
      <c r="G894" t="s">
        <v>44</v>
      </c>
      <c r="H894" t="s">
        <v>45</v>
      </c>
      <c r="I894" t="s">
        <v>60</v>
      </c>
      <c r="J894" t="s">
        <v>4012</v>
      </c>
      <c r="K894" t="s">
        <v>48</v>
      </c>
      <c r="L894" s="3">
        <v>42626465</v>
      </c>
      <c r="M894" s="4">
        <v>42626465</v>
      </c>
      <c r="N894" s="4">
        <v>0</v>
      </c>
      <c r="O894" t="s">
        <v>574</v>
      </c>
      <c r="P894" t="s">
        <v>652</v>
      </c>
      <c r="Q894" t="s">
        <v>51</v>
      </c>
      <c r="R894">
        <v>2</v>
      </c>
      <c r="S894">
        <v>0</v>
      </c>
      <c r="T894">
        <v>1</v>
      </c>
      <c r="U894">
        <v>0</v>
      </c>
      <c r="V894">
        <v>0</v>
      </c>
      <c r="W894">
        <v>0</v>
      </c>
      <c r="X894">
        <v>31</v>
      </c>
      <c r="Y894">
        <v>-1</v>
      </c>
      <c r="Z894" t="s">
        <v>52</v>
      </c>
      <c r="AA894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42626465</v>
      </c>
      <c r="AB894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42626465</v>
      </c>
      <c r="AC894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0</v>
      </c>
      <c r="AD894" s="5">
        <f>VALUE(FIXED((SLEP[[#This Row],[EjecutadoCLP]]/SLEP[[#This Row],[MontoCLP]]),4,TRUE))</f>
        <v>1</v>
      </c>
      <c r="AE894" s="1">
        <f>IF(SLEP[[#This Row],[Termino]]=0,DATE(1992,10,11),SLEP[[#This Row],[Termino]]-SLEP[[#This Row],[Días de vigencia]])</f>
        <v>33857</v>
      </c>
      <c r="AF894" s="1">
        <f>IF(SLEP[[#This Row],[Días restantes]]&lt;1,DATE(1992,10,11),DATE(2025,8,8)+SLEP[[#This Row],[Días restantes]])</f>
        <v>33888</v>
      </c>
      <c r="AG894">
        <f ca="1">IF(SLEP[[#This Row],[Termino]]=0,0,SLEP[[#This Row],[Termino]]-TODAY())</f>
        <v>-12071</v>
      </c>
      <c r="AH894" s="7" t="str">
        <f ca="1">IF(SLEP[[#This Row],[Dias]]&gt;0,"Vigente","Vencido")</f>
        <v>Vencido</v>
      </c>
      <c r="AI894" t="str">
        <f>_xlfn.XLOOKUP(SLEP[[#This Row],[Source.Name]],Tabla3[Nombre archivo],Tabla3[BASESLEP],"N/A",0,1)</f>
        <v>Huasco</v>
      </c>
      <c r="AJ894" t="s">
        <v>4523</v>
      </c>
    </row>
    <row r="895" spans="1:36" x14ac:dyDescent="0.3">
      <c r="A895" t="s">
        <v>4007</v>
      </c>
      <c r="B895" t="s">
        <v>4039</v>
      </c>
      <c r="C895" t="s">
        <v>4022</v>
      </c>
      <c r="D895" t="s">
        <v>4023</v>
      </c>
      <c r="E895" t="s">
        <v>4040</v>
      </c>
      <c r="F895" t="s">
        <v>4041</v>
      </c>
      <c r="G895" t="s">
        <v>44</v>
      </c>
      <c r="H895" t="s">
        <v>45</v>
      </c>
      <c r="I895" t="s">
        <v>60</v>
      </c>
      <c r="J895" t="s">
        <v>4012</v>
      </c>
      <c r="K895" t="s">
        <v>48</v>
      </c>
      <c r="L895" s="3">
        <v>3421600</v>
      </c>
      <c r="M895" s="4">
        <v>3421600</v>
      </c>
      <c r="N895" s="4">
        <v>0</v>
      </c>
      <c r="O895" t="s">
        <v>574</v>
      </c>
      <c r="P895" t="s">
        <v>652</v>
      </c>
      <c r="Q895" t="s">
        <v>51</v>
      </c>
      <c r="R895">
        <v>0</v>
      </c>
      <c r="S895">
        <v>0</v>
      </c>
      <c r="T895">
        <v>1</v>
      </c>
      <c r="U895">
        <v>0</v>
      </c>
      <c r="V895">
        <v>0</v>
      </c>
      <c r="W895">
        <v>0</v>
      </c>
      <c r="X895">
        <v>31</v>
      </c>
      <c r="Y895">
        <v>-1</v>
      </c>
      <c r="Z895" t="s">
        <v>52</v>
      </c>
      <c r="AA895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3421600</v>
      </c>
      <c r="AB895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3421600</v>
      </c>
      <c r="AC895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0</v>
      </c>
      <c r="AD895" s="5">
        <f>VALUE(FIXED((SLEP[[#This Row],[EjecutadoCLP]]/SLEP[[#This Row],[MontoCLP]]),4,TRUE))</f>
        <v>1</v>
      </c>
      <c r="AE895" s="1">
        <f>IF(SLEP[[#This Row],[Termino]]=0,DATE(1992,10,11),SLEP[[#This Row],[Termino]]-SLEP[[#This Row],[Días de vigencia]])</f>
        <v>33857</v>
      </c>
      <c r="AF895" s="1">
        <f>IF(SLEP[[#This Row],[Días restantes]]&lt;1,DATE(1992,10,11),DATE(2025,8,8)+SLEP[[#This Row],[Días restantes]])</f>
        <v>33888</v>
      </c>
      <c r="AG895">
        <f ca="1">IF(SLEP[[#This Row],[Termino]]=0,0,SLEP[[#This Row],[Termino]]-TODAY())</f>
        <v>-12071</v>
      </c>
      <c r="AH895" s="7" t="str">
        <f ca="1">IF(SLEP[[#This Row],[Dias]]&gt;0,"Vigente","Vencido")</f>
        <v>Vencido</v>
      </c>
      <c r="AI895" t="str">
        <f>_xlfn.XLOOKUP(SLEP[[#This Row],[Source.Name]],Tabla3[Nombre archivo],Tabla3[BASESLEP],"N/A",0,1)</f>
        <v>Huasco</v>
      </c>
      <c r="AJ895" t="s">
        <v>4527</v>
      </c>
    </row>
    <row r="896" spans="1:36" x14ac:dyDescent="0.3">
      <c r="A896" t="s">
        <v>4007</v>
      </c>
      <c r="B896" t="s">
        <v>4043</v>
      </c>
      <c r="C896" t="s">
        <v>4044</v>
      </c>
      <c r="D896" t="s">
        <v>4045</v>
      </c>
      <c r="E896" t="s">
        <v>2093</v>
      </c>
      <c r="F896" t="s">
        <v>2094</v>
      </c>
      <c r="G896" t="s">
        <v>44</v>
      </c>
      <c r="H896" t="s">
        <v>45</v>
      </c>
      <c r="I896" t="s">
        <v>60</v>
      </c>
      <c r="J896" t="s">
        <v>4012</v>
      </c>
      <c r="K896" t="s">
        <v>48</v>
      </c>
      <c r="L896" s="3">
        <v>303937005</v>
      </c>
      <c r="M896" s="4">
        <v>258876576</v>
      </c>
      <c r="N896" s="4">
        <v>45060429</v>
      </c>
      <c r="O896" t="s">
        <v>255</v>
      </c>
      <c r="P896" t="s">
        <v>169</v>
      </c>
      <c r="Q896" t="s">
        <v>64</v>
      </c>
      <c r="R896">
        <v>7</v>
      </c>
      <c r="S896">
        <v>0</v>
      </c>
      <c r="T896">
        <v>0</v>
      </c>
      <c r="U896">
        <v>0</v>
      </c>
      <c r="V896">
        <v>0</v>
      </c>
      <c r="W896">
        <v>0</v>
      </c>
      <c r="X896">
        <v>548</v>
      </c>
      <c r="Y896">
        <v>63</v>
      </c>
      <c r="Z896" t="s">
        <v>65</v>
      </c>
      <c r="AA896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303937005</v>
      </c>
      <c r="AB896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258876576</v>
      </c>
      <c r="AC896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45060429</v>
      </c>
      <c r="AD896" s="5">
        <f>VALUE(FIXED((SLEP[[#This Row],[EjecutadoCLP]]/SLEP[[#This Row],[MontoCLP]]),4,TRUE))</f>
        <v>0.85170000000000001</v>
      </c>
      <c r="AE896" s="1">
        <f>IF(SLEP[[#This Row],[Termino]]=0,DATE(1992,10,11),SLEP[[#This Row],[Termino]]-SLEP[[#This Row],[Días de vigencia]])</f>
        <v>45392</v>
      </c>
      <c r="AF896" s="1">
        <f>IF(SLEP[[#This Row],[Días restantes]]&lt;1,DATE(1992,10,11),DATE(2025,8,8)+SLEP[[#This Row],[Días restantes]])</f>
        <v>45940</v>
      </c>
      <c r="AG896">
        <f ca="1">IF(SLEP[[#This Row],[Termino]]=0,0,SLEP[[#This Row],[Termino]]-TODAY())</f>
        <v>-19</v>
      </c>
      <c r="AH896" s="7" t="str">
        <f ca="1">IF(SLEP[[#This Row],[Dias]]&gt;0,"Vigente","Vencido")</f>
        <v>Vencido</v>
      </c>
      <c r="AI896" t="str">
        <f>_xlfn.XLOOKUP(SLEP[[#This Row],[Source.Name]],Tabla3[Nombre archivo],Tabla3[BASESLEP],"N/A",0,1)</f>
        <v>Huasco</v>
      </c>
      <c r="AJ896" t="s">
        <v>4531</v>
      </c>
    </row>
    <row r="897" spans="1:36" x14ac:dyDescent="0.3">
      <c r="A897" t="s">
        <v>4007</v>
      </c>
      <c r="B897" t="s">
        <v>4047</v>
      </c>
      <c r="C897" t="s">
        <v>4048</v>
      </c>
      <c r="D897" t="s">
        <v>4049</v>
      </c>
      <c r="E897" t="s">
        <v>4050</v>
      </c>
      <c r="F897" t="s">
        <v>4051</v>
      </c>
      <c r="G897" t="s">
        <v>44</v>
      </c>
      <c r="H897" t="s">
        <v>45</v>
      </c>
      <c r="I897" t="s">
        <v>254</v>
      </c>
      <c r="J897" t="s">
        <v>4012</v>
      </c>
      <c r="K897" t="s">
        <v>48</v>
      </c>
      <c r="L897" s="3">
        <v>325000000</v>
      </c>
      <c r="M897" s="4">
        <v>565930516</v>
      </c>
      <c r="N897" s="4">
        <v>-240930516</v>
      </c>
      <c r="O897" t="s">
        <v>255</v>
      </c>
      <c r="P897" t="s">
        <v>169</v>
      </c>
      <c r="Q897" t="s">
        <v>64</v>
      </c>
      <c r="R897">
        <v>31</v>
      </c>
      <c r="S897">
        <v>0</v>
      </c>
      <c r="T897">
        <v>1</v>
      </c>
      <c r="U897">
        <v>0</v>
      </c>
      <c r="V897">
        <v>0</v>
      </c>
      <c r="W897">
        <v>0</v>
      </c>
      <c r="X897">
        <v>548</v>
      </c>
      <c r="Y897">
        <v>63</v>
      </c>
      <c r="Z897" t="s">
        <v>65</v>
      </c>
      <c r="AA897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325000000</v>
      </c>
      <c r="AB897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565930516</v>
      </c>
      <c r="AC897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-240930516</v>
      </c>
      <c r="AD897" s="5">
        <f>VALUE(FIXED((SLEP[[#This Row],[EjecutadoCLP]]/SLEP[[#This Row],[MontoCLP]]),4,TRUE))</f>
        <v>1.7413000000000001</v>
      </c>
      <c r="AE897" s="1">
        <f>IF(SLEP[[#This Row],[Termino]]=0,DATE(1992,10,11),SLEP[[#This Row],[Termino]]-SLEP[[#This Row],[Días de vigencia]])</f>
        <v>45392</v>
      </c>
      <c r="AF897" s="1">
        <f>IF(SLEP[[#This Row],[Días restantes]]&lt;1,DATE(1992,10,11),DATE(2025,8,8)+SLEP[[#This Row],[Días restantes]])</f>
        <v>45940</v>
      </c>
      <c r="AG897">
        <f ca="1">IF(SLEP[[#This Row],[Termino]]=0,0,SLEP[[#This Row],[Termino]]-TODAY())</f>
        <v>-19</v>
      </c>
      <c r="AH897" s="7" t="str">
        <f ca="1">IF(SLEP[[#This Row],[Dias]]&gt;0,"Vigente","Vencido")</f>
        <v>Vencido</v>
      </c>
      <c r="AI897" t="str">
        <f>_xlfn.XLOOKUP(SLEP[[#This Row],[Source.Name]],Tabla3[Nombre archivo],Tabla3[BASESLEP],"N/A",0,1)</f>
        <v>Huasco</v>
      </c>
      <c r="AJ897" t="s">
        <v>4535</v>
      </c>
    </row>
    <row r="898" spans="1:36" x14ac:dyDescent="0.3">
      <c r="A898" t="s">
        <v>4007</v>
      </c>
      <c r="B898" t="s">
        <v>4053</v>
      </c>
      <c r="C898" t="s">
        <v>4054</v>
      </c>
      <c r="D898" t="s">
        <v>4055</v>
      </c>
      <c r="E898" t="s">
        <v>4056</v>
      </c>
      <c r="F898" t="s">
        <v>4057</v>
      </c>
      <c r="G898" t="s">
        <v>74</v>
      </c>
      <c r="H898" t="s">
        <v>45</v>
      </c>
      <c r="I898" t="s">
        <v>60</v>
      </c>
      <c r="J898" t="s">
        <v>4012</v>
      </c>
      <c r="K898" t="s">
        <v>48</v>
      </c>
      <c r="L898" s="3">
        <v>142799068</v>
      </c>
      <c r="M898" s="4">
        <v>142799067</v>
      </c>
      <c r="N898" s="4">
        <v>1</v>
      </c>
      <c r="O898" t="s">
        <v>574</v>
      </c>
      <c r="P898" t="s">
        <v>652</v>
      </c>
      <c r="Q898" t="s">
        <v>51</v>
      </c>
      <c r="R898">
        <v>7</v>
      </c>
      <c r="S898">
        <v>0</v>
      </c>
      <c r="T898">
        <v>1</v>
      </c>
      <c r="U898">
        <v>0</v>
      </c>
      <c r="V898">
        <v>0</v>
      </c>
      <c r="W898">
        <v>0</v>
      </c>
      <c r="X898">
        <v>365</v>
      </c>
      <c r="Y898">
        <v>-1</v>
      </c>
      <c r="Z898" t="s">
        <v>52</v>
      </c>
      <c r="AA898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142799068</v>
      </c>
      <c r="AB898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142799067</v>
      </c>
      <c r="AC898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1</v>
      </c>
      <c r="AD898" s="5">
        <f>VALUE(FIXED((SLEP[[#This Row],[EjecutadoCLP]]/SLEP[[#This Row],[MontoCLP]]),4,TRUE))</f>
        <v>1</v>
      </c>
      <c r="AE898" s="1">
        <f>IF(SLEP[[#This Row],[Termino]]=0,DATE(1992,10,11),SLEP[[#This Row],[Termino]]-SLEP[[#This Row],[Días de vigencia]])</f>
        <v>33523</v>
      </c>
      <c r="AF898" s="1">
        <f>IF(SLEP[[#This Row],[Días restantes]]&lt;1,DATE(1992,10,11),DATE(2025,8,8)+SLEP[[#This Row],[Días restantes]])</f>
        <v>33888</v>
      </c>
      <c r="AG898">
        <f ca="1">IF(SLEP[[#This Row],[Termino]]=0,0,SLEP[[#This Row],[Termino]]-TODAY())</f>
        <v>-12071</v>
      </c>
      <c r="AH898" s="7" t="str">
        <f ca="1">IF(SLEP[[#This Row],[Dias]]&gt;0,"Vigente","Vencido")</f>
        <v>Vencido</v>
      </c>
      <c r="AI898" t="str">
        <f>_xlfn.XLOOKUP(SLEP[[#This Row],[Source.Name]],Tabla3[Nombre archivo],Tabla3[BASESLEP],"N/A",0,1)</f>
        <v>Huasco</v>
      </c>
      <c r="AJ898" t="s">
        <v>4539</v>
      </c>
    </row>
    <row r="899" spans="1:36" x14ac:dyDescent="0.3">
      <c r="A899" t="s">
        <v>4007</v>
      </c>
      <c r="B899" t="s">
        <v>4059</v>
      </c>
      <c r="C899" t="s">
        <v>4060</v>
      </c>
      <c r="D899" t="s">
        <v>4061</v>
      </c>
      <c r="E899" t="s">
        <v>4062</v>
      </c>
      <c r="F899" t="s">
        <v>4063</v>
      </c>
      <c r="G899" t="s">
        <v>44</v>
      </c>
      <c r="H899" t="s">
        <v>45</v>
      </c>
      <c r="I899" t="s">
        <v>46</v>
      </c>
      <c r="J899" t="s">
        <v>4012</v>
      </c>
      <c r="K899" t="s">
        <v>48</v>
      </c>
      <c r="L899" s="3">
        <v>70903020</v>
      </c>
      <c r="M899" s="4">
        <v>537210612</v>
      </c>
      <c r="N899" s="4">
        <v>-466307592</v>
      </c>
      <c r="O899" t="s">
        <v>1252</v>
      </c>
      <c r="P899" t="s">
        <v>169</v>
      </c>
      <c r="Q899" t="s">
        <v>64</v>
      </c>
      <c r="R899">
        <v>7</v>
      </c>
      <c r="S899">
        <v>0</v>
      </c>
      <c r="T899">
        <v>6</v>
      </c>
      <c r="U899">
        <v>0</v>
      </c>
      <c r="V899">
        <v>0</v>
      </c>
      <c r="W899">
        <v>0</v>
      </c>
      <c r="X899">
        <v>608</v>
      </c>
      <c r="Y899">
        <v>63</v>
      </c>
      <c r="Z899" t="s">
        <v>65</v>
      </c>
      <c r="AA899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70903020</v>
      </c>
      <c r="AB899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537210612</v>
      </c>
      <c r="AC899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-466307592</v>
      </c>
      <c r="AD899" s="5">
        <f>VALUE(FIXED((SLEP[[#This Row],[EjecutadoCLP]]/SLEP[[#This Row],[MontoCLP]]),4,TRUE))</f>
        <v>7.5766999999999998</v>
      </c>
      <c r="AE899" s="1">
        <f>IF(SLEP[[#This Row],[Termino]]=0,DATE(1992,10,11),SLEP[[#This Row],[Termino]]-SLEP[[#This Row],[Días de vigencia]])</f>
        <v>45332</v>
      </c>
      <c r="AF899" s="1">
        <f>IF(SLEP[[#This Row],[Días restantes]]&lt;1,DATE(1992,10,11),DATE(2025,8,8)+SLEP[[#This Row],[Días restantes]])</f>
        <v>45940</v>
      </c>
      <c r="AG899">
        <f ca="1">IF(SLEP[[#This Row],[Termino]]=0,0,SLEP[[#This Row],[Termino]]-TODAY())</f>
        <v>-19</v>
      </c>
      <c r="AH899" s="7" t="str">
        <f ca="1">IF(SLEP[[#This Row],[Dias]]&gt;0,"Vigente","Vencido")</f>
        <v>Vencido</v>
      </c>
      <c r="AI899" t="str">
        <f>_xlfn.XLOOKUP(SLEP[[#This Row],[Source.Name]],Tabla3[Nombre archivo],Tabla3[BASESLEP],"N/A",0,1)</f>
        <v>Huasco</v>
      </c>
      <c r="AJ899" t="s">
        <v>4549</v>
      </c>
    </row>
    <row r="900" spans="1:36" x14ac:dyDescent="0.3">
      <c r="A900" t="s">
        <v>4007</v>
      </c>
      <c r="B900" t="s">
        <v>4065</v>
      </c>
      <c r="C900" t="s">
        <v>4066</v>
      </c>
      <c r="D900" t="s">
        <v>4067</v>
      </c>
      <c r="E900" t="s">
        <v>4068</v>
      </c>
      <c r="F900" t="s">
        <v>4069</v>
      </c>
      <c r="G900" t="s">
        <v>44</v>
      </c>
      <c r="H900" t="s">
        <v>45</v>
      </c>
      <c r="I900" t="s">
        <v>60</v>
      </c>
      <c r="J900" t="s">
        <v>4012</v>
      </c>
      <c r="K900" t="s">
        <v>48</v>
      </c>
      <c r="L900" s="3">
        <v>70450000</v>
      </c>
      <c r="M900" s="4">
        <v>70450000</v>
      </c>
      <c r="N900" s="4">
        <v>0</v>
      </c>
      <c r="O900" t="s">
        <v>255</v>
      </c>
      <c r="P900" t="s">
        <v>90</v>
      </c>
      <c r="Q900" t="s">
        <v>51</v>
      </c>
      <c r="R900">
        <v>0</v>
      </c>
      <c r="S900">
        <v>0</v>
      </c>
      <c r="T900">
        <v>1</v>
      </c>
      <c r="U900">
        <v>0</v>
      </c>
      <c r="V900">
        <v>0</v>
      </c>
      <c r="W900">
        <v>0</v>
      </c>
      <c r="X900">
        <v>364</v>
      </c>
      <c r="Y900">
        <v>-1</v>
      </c>
      <c r="Z900" t="s">
        <v>52</v>
      </c>
      <c r="AA900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70450000</v>
      </c>
      <c r="AB900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70450000</v>
      </c>
      <c r="AC900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0</v>
      </c>
      <c r="AD900" s="5">
        <f>VALUE(FIXED((SLEP[[#This Row],[EjecutadoCLP]]/SLEP[[#This Row],[MontoCLP]]),4,TRUE))</f>
        <v>1</v>
      </c>
      <c r="AE900" s="1">
        <f>IF(SLEP[[#This Row],[Termino]]=0,DATE(1992,10,11),SLEP[[#This Row],[Termino]]-SLEP[[#This Row],[Días de vigencia]])</f>
        <v>33524</v>
      </c>
      <c r="AF900" s="1">
        <f>IF(SLEP[[#This Row],[Días restantes]]&lt;1,DATE(1992,10,11),DATE(2025,8,8)+SLEP[[#This Row],[Días restantes]])</f>
        <v>33888</v>
      </c>
      <c r="AG900">
        <f ca="1">IF(SLEP[[#This Row],[Termino]]=0,0,SLEP[[#This Row],[Termino]]-TODAY())</f>
        <v>-12071</v>
      </c>
      <c r="AH900" s="7" t="str">
        <f ca="1">IF(SLEP[[#This Row],[Dias]]&gt;0,"Vigente","Vencido")</f>
        <v>Vencido</v>
      </c>
      <c r="AI900" t="str">
        <f>_xlfn.XLOOKUP(SLEP[[#This Row],[Source.Name]],Tabla3[Nombre archivo],Tabla3[BASESLEP],"N/A",0,1)</f>
        <v>Huasco</v>
      </c>
      <c r="AJ900" t="s">
        <v>4554</v>
      </c>
    </row>
    <row r="901" spans="1:36" x14ac:dyDescent="0.3">
      <c r="A901" t="s">
        <v>4007</v>
      </c>
      <c r="B901" t="s">
        <v>4071</v>
      </c>
      <c r="C901" t="s">
        <v>4072</v>
      </c>
      <c r="D901" t="s">
        <v>4073</v>
      </c>
      <c r="E901" t="s">
        <v>4074</v>
      </c>
      <c r="F901" t="s">
        <v>4075</v>
      </c>
      <c r="G901" t="s">
        <v>44</v>
      </c>
      <c r="H901" t="s">
        <v>45</v>
      </c>
      <c r="I901" t="s">
        <v>60</v>
      </c>
      <c r="J901" t="s">
        <v>4012</v>
      </c>
      <c r="K901" t="s">
        <v>48</v>
      </c>
      <c r="L901" s="3">
        <v>129999999</v>
      </c>
      <c r="M901" s="4">
        <v>57777776</v>
      </c>
      <c r="N901" s="4">
        <v>72222223</v>
      </c>
      <c r="O901" t="s">
        <v>526</v>
      </c>
      <c r="P901" t="s">
        <v>4076</v>
      </c>
      <c r="Q901" t="s">
        <v>64</v>
      </c>
      <c r="R901">
        <v>13</v>
      </c>
      <c r="S901">
        <v>0</v>
      </c>
      <c r="T901">
        <v>0</v>
      </c>
      <c r="U901">
        <v>0</v>
      </c>
      <c r="V901">
        <v>0</v>
      </c>
      <c r="W901">
        <v>0</v>
      </c>
      <c r="X901">
        <v>1095</v>
      </c>
      <c r="Y901">
        <v>547</v>
      </c>
      <c r="Z901" t="s">
        <v>65</v>
      </c>
      <c r="AA901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129999999</v>
      </c>
      <c r="AB901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57777776</v>
      </c>
      <c r="AC901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72222223</v>
      </c>
      <c r="AD901" s="5">
        <f>VALUE(FIXED((SLEP[[#This Row],[EjecutadoCLP]]/SLEP[[#This Row],[MontoCLP]]),4,TRUE))</f>
        <v>0.44440000000000002</v>
      </c>
      <c r="AE901" s="1">
        <f>IF(SLEP[[#This Row],[Termino]]=0,DATE(1992,10,11),SLEP[[#This Row],[Termino]]-SLEP[[#This Row],[Días de vigencia]])</f>
        <v>45329</v>
      </c>
      <c r="AF901" s="1">
        <f>IF(SLEP[[#This Row],[Días restantes]]&lt;1,DATE(1992,10,11),DATE(2025,8,8)+SLEP[[#This Row],[Días restantes]])</f>
        <v>46424</v>
      </c>
      <c r="AG901">
        <f ca="1">IF(SLEP[[#This Row],[Termino]]=0,0,SLEP[[#This Row],[Termino]]-TODAY())</f>
        <v>465</v>
      </c>
      <c r="AH901" s="7" t="str">
        <f ca="1">IF(SLEP[[#This Row],[Dias]]&gt;0,"Vigente","Vencido")</f>
        <v>Vigente</v>
      </c>
      <c r="AI901" t="str">
        <f>_xlfn.XLOOKUP(SLEP[[#This Row],[Source.Name]],Tabla3[Nombre archivo],Tabla3[BASESLEP],"N/A",0,1)</f>
        <v>Huasco</v>
      </c>
      <c r="AJ901" t="s">
        <v>4559</v>
      </c>
    </row>
    <row r="902" spans="1:36" x14ac:dyDescent="0.3">
      <c r="A902" t="s">
        <v>4007</v>
      </c>
      <c r="B902" t="s">
        <v>4078</v>
      </c>
      <c r="C902" t="s">
        <v>4079</v>
      </c>
      <c r="D902" t="s">
        <v>4080</v>
      </c>
      <c r="E902" t="s">
        <v>1139</v>
      </c>
      <c r="F902" t="s">
        <v>1140</v>
      </c>
      <c r="G902" t="s">
        <v>44</v>
      </c>
      <c r="H902" t="s">
        <v>45</v>
      </c>
      <c r="I902" t="s">
        <v>60</v>
      </c>
      <c r="J902" t="s">
        <v>4012</v>
      </c>
      <c r="K902" t="s">
        <v>48</v>
      </c>
      <c r="L902" s="3">
        <v>3</v>
      </c>
      <c r="M902" s="4">
        <v>286243447</v>
      </c>
      <c r="N902" s="4">
        <v>-286243444</v>
      </c>
      <c r="O902" t="s">
        <v>1252</v>
      </c>
      <c r="P902" t="s">
        <v>98</v>
      </c>
      <c r="Q902" t="s">
        <v>64</v>
      </c>
      <c r="R902">
        <v>14</v>
      </c>
      <c r="S902">
        <v>0</v>
      </c>
      <c r="T902">
        <v>3</v>
      </c>
      <c r="U902">
        <v>0</v>
      </c>
      <c r="V902">
        <v>0</v>
      </c>
      <c r="W902">
        <v>0</v>
      </c>
      <c r="X902">
        <v>1003</v>
      </c>
      <c r="Y902">
        <v>428</v>
      </c>
      <c r="Z902" t="s">
        <v>65</v>
      </c>
      <c r="AA902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3</v>
      </c>
      <c r="AB902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286243447</v>
      </c>
      <c r="AC902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-286243444</v>
      </c>
      <c r="AD902" s="5">
        <f>VALUE(FIXED((SLEP[[#This Row],[EjecutadoCLP]]/SLEP[[#This Row],[MontoCLP]]),4,TRUE))</f>
        <v>95414482.333299994</v>
      </c>
      <c r="AE902" s="1">
        <f>IF(SLEP[[#This Row],[Termino]]=0,DATE(1992,10,11),SLEP[[#This Row],[Termino]]-SLEP[[#This Row],[Días de vigencia]])</f>
        <v>45302</v>
      </c>
      <c r="AF902" s="1">
        <f>IF(SLEP[[#This Row],[Días restantes]]&lt;1,DATE(1992,10,11),DATE(2025,8,8)+SLEP[[#This Row],[Días restantes]])</f>
        <v>46305</v>
      </c>
      <c r="AG902">
        <f ca="1">IF(SLEP[[#This Row],[Termino]]=0,0,SLEP[[#This Row],[Termino]]-TODAY())</f>
        <v>346</v>
      </c>
      <c r="AH902" s="7" t="str">
        <f ca="1">IF(SLEP[[#This Row],[Dias]]&gt;0,"Vigente","Vencido")</f>
        <v>Vigente</v>
      </c>
      <c r="AI902" t="str">
        <f>_xlfn.XLOOKUP(SLEP[[#This Row],[Source.Name]],Tabla3[Nombre archivo],Tabla3[BASESLEP],"N/A",0,1)</f>
        <v>Huasco</v>
      </c>
      <c r="AJ902" t="s">
        <v>4565</v>
      </c>
    </row>
    <row r="903" spans="1:36" x14ac:dyDescent="0.3">
      <c r="A903" t="s">
        <v>4007</v>
      </c>
      <c r="B903" t="s">
        <v>4082</v>
      </c>
      <c r="C903" t="s">
        <v>4083</v>
      </c>
      <c r="D903" t="s">
        <v>4084</v>
      </c>
      <c r="E903" t="s">
        <v>4085</v>
      </c>
      <c r="F903" t="s">
        <v>4086</v>
      </c>
      <c r="G903" t="s">
        <v>44</v>
      </c>
      <c r="H903" t="s">
        <v>45</v>
      </c>
      <c r="I903" t="s">
        <v>60</v>
      </c>
      <c r="J903" t="s">
        <v>4012</v>
      </c>
      <c r="K903" t="s">
        <v>48</v>
      </c>
      <c r="L903" s="3">
        <v>86400000</v>
      </c>
      <c r="M903" s="4">
        <v>80472379</v>
      </c>
      <c r="N903" s="4">
        <v>5927621</v>
      </c>
      <c r="O903" t="s">
        <v>1252</v>
      </c>
      <c r="P903" t="s">
        <v>513</v>
      </c>
      <c r="Q903" t="s">
        <v>51</v>
      </c>
      <c r="R903">
        <v>1</v>
      </c>
      <c r="S903">
        <v>0</v>
      </c>
      <c r="T903">
        <v>3</v>
      </c>
      <c r="U903">
        <v>0</v>
      </c>
      <c r="V903">
        <v>0</v>
      </c>
      <c r="W903">
        <v>0</v>
      </c>
      <c r="X903">
        <v>273</v>
      </c>
      <c r="Y903">
        <v>-1</v>
      </c>
      <c r="Z903" t="s">
        <v>52</v>
      </c>
      <c r="AA903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86400000</v>
      </c>
      <c r="AB903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80472379</v>
      </c>
      <c r="AC903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5927621</v>
      </c>
      <c r="AD903" s="5">
        <f>VALUE(FIXED((SLEP[[#This Row],[EjecutadoCLP]]/SLEP[[#This Row],[MontoCLP]]),4,TRUE))</f>
        <v>0.93140000000000001</v>
      </c>
      <c r="AE903" s="1">
        <f>IF(SLEP[[#This Row],[Termino]]=0,DATE(1992,10,11),SLEP[[#This Row],[Termino]]-SLEP[[#This Row],[Días de vigencia]])</f>
        <v>33615</v>
      </c>
      <c r="AF903" s="1">
        <f>IF(SLEP[[#This Row],[Días restantes]]&lt;1,DATE(1992,10,11),DATE(2025,8,8)+SLEP[[#This Row],[Días restantes]])</f>
        <v>33888</v>
      </c>
      <c r="AG903">
        <f ca="1">IF(SLEP[[#This Row],[Termino]]=0,0,SLEP[[#This Row],[Termino]]-TODAY())</f>
        <v>-12071</v>
      </c>
      <c r="AH903" s="7" t="str">
        <f ca="1">IF(SLEP[[#This Row],[Dias]]&gt;0,"Vigente","Vencido")</f>
        <v>Vencido</v>
      </c>
      <c r="AI903" t="str">
        <f>_xlfn.XLOOKUP(SLEP[[#This Row],[Source.Name]],Tabla3[Nombre archivo],Tabla3[BASESLEP],"N/A",0,1)</f>
        <v>Huasco</v>
      </c>
      <c r="AJ903" t="s">
        <v>4571</v>
      </c>
    </row>
    <row r="904" spans="1:36" x14ac:dyDescent="0.3">
      <c r="A904" t="s">
        <v>4007</v>
      </c>
      <c r="B904" t="s">
        <v>4088</v>
      </c>
      <c r="C904" t="s">
        <v>4089</v>
      </c>
      <c r="D904" t="s">
        <v>4090</v>
      </c>
      <c r="E904" t="s">
        <v>1139</v>
      </c>
      <c r="F904" t="s">
        <v>1140</v>
      </c>
      <c r="G904" t="s">
        <v>44</v>
      </c>
      <c r="H904" t="s">
        <v>45</v>
      </c>
      <c r="I904" t="s">
        <v>46</v>
      </c>
      <c r="J904" t="s">
        <v>4012</v>
      </c>
      <c r="K904" t="s">
        <v>48</v>
      </c>
      <c r="L904" s="3">
        <v>225000000</v>
      </c>
      <c r="M904" s="4">
        <v>99378603</v>
      </c>
      <c r="N904" s="4">
        <v>125621397</v>
      </c>
      <c r="O904" t="s">
        <v>255</v>
      </c>
      <c r="P904" t="s">
        <v>90</v>
      </c>
      <c r="Q904" t="s">
        <v>51</v>
      </c>
      <c r="R904">
        <v>0</v>
      </c>
      <c r="S904">
        <v>0</v>
      </c>
      <c r="T904">
        <v>3</v>
      </c>
      <c r="U904">
        <v>0</v>
      </c>
      <c r="V904">
        <v>0</v>
      </c>
      <c r="W904">
        <v>0</v>
      </c>
      <c r="X904">
        <v>394</v>
      </c>
      <c r="Y904">
        <v>-1</v>
      </c>
      <c r="Z904" t="s">
        <v>52</v>
      </c>
      <c r="AA904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225000000</v>
      </c>
      <c r="AB904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99378603</v>
      </c>
      <c r="AC904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125621397</v>
      </c>
      <c r="AD904" s="5">
        <f>VALUE(FIXED((SLEP[[#This Row],[EjecutadoCLP]]/SLEP[[#This Row],[MontoCLP]]),4,TRUE))</f>
        <v>0.44169999999999998</v>
      </c>
      <c r="AE904" s="1">
        <f>IF(SLEP[[#This Row],[Termino]]=0,DATE(1992,10,11),SLEP[[#This Row],[Termino]]-SLEP[[#This Row],[Días de vigencia]])</f>
        <v>33494</v>
      </c>
      <c r="AF904" s="1">
        <f>IF(SLEP[[#This Row],[Días restantes]]&lt;1,DATE(1992,10,11),DATE(2025,8,8)+SLEP[[#This Row],[Días restantes]])</f>
        <v>33888</v>
      </c>
      <c r="AG904">
        <f ca="1">IF(SLEP[[#This Row],[Termino]]=0,0,SLEP[[#This Row],[Termino]]-TODAY())</f>
        <v>-12071</v>
      </c>
      <c r="AH904" s="7" t="str">
        <f ca="1">IF(SLEP[[#This Row],[Dias]]&gt;0,"Vigente","Vencido")</f>
        <v>Vencido</v>
      </c>
      <c r="AI904" t="str">
        <f>_xlfn.XLOOKUP(SLEP[[#This Row],[Source.Name]],Tabla3[Nombre archivo],Tabla3[BASESLEP],"N/A",0,1)</f>
        <v>Huasco</v>
      </c>
      <c r="AJ904" t="s">
        <v>4575</v>
      </c>
    </row>
    <row r="905" spans="1:36" x14ac:dyDescent="0.3">
      <c r="A905" t="s">
        <v>4007</v>
      </c>
      <c r="B905" t="s">
        <v>4092</v>
      </c>
      <c r="C905" t="s">
        <v>4093</v>
      </c>
      <c r="D905" t="s">
        <v>4094</v>
      </c>
      <c r="E905" t="s">
        <v>4095</v>
      </c>
      <c r="F905" t="s">
        <v>4096</v>
      </c>
      <c r="G905" t="s">
        <v>44</v>
      </c>
      <c r="H905" t="s">
        <v>45</v>
      </c>
      <c r="I905" t="s">
        <v>60</v>
      </c>
      <c r="J905" t="s">
        <v>4012</v>
      </c>
      <c r="K905" t="s">
        <v>48</v>
      </c>
      <c r="L905" s="3">
        <v>82500000</v>
      </c>
      <c r="M905" s="4">
        <v>59707869</v>
      </c>
      <c r="N905" s="4">
        <v>22792131</v>
      </c>
      <c r="O905" t="s">
        <v>255</v>
      </c>
      <c r="P905" t="s">
        <v>513</v>
      </c>
      <c r="Q905" t="s">
        <v>51</v>
      </c>
      <c r="R905">
        <v>0</v>
      </c>
      <c r="S905">
        <v>0</v>
      </c>
      <c r="T905">
        <v>4</v>
      </c>
      <c r="U905">
        <v>0</v>
      </c>
      <c r="V905">
        <v>0</v>
      </c>
      <c r="W905">
        <v>0</v>
      </c>
      <c r="X905">
        <v>305</v>
      </c>
      <c r="Y905">
        <v>-1</v>
      </c>
      <c r="Z905" t="s">
        <v>52</v>
      </c>
      <c r="AA905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82500000</v>
      </c>
      <c r="AB905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59707869</v>
      </c>
      <c r="AC905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22792131</v>
      </c>
      <c r="AD905" s="5">
        <f>VALUE(FIXED((SLEP[[#This Row],[EjecutadoCLP]]/SLEP[[#This Row],[MontoCLP]]),4,TRUE))</f>
        <v>0.72370000000000001</v>
      </c>
      <c r="AE905" s="1">
        <f>IF(SLEP[[#This Row],[Termino]]=0,DATE(1992,10,11),SLEP[[#This Row],[Termino]]-SLEP[[#This Row],[Días de vigencia]])</f>
        <v>33583</v>
      </c>
      <c r="AF905" s="1">
        <f>IF(SLEP[[#This Row],[Días restantes]]&lt;1,DATE(1992,10,11),DATE(2025,8,8)+SLEP[[#This Row],[Días restantes]])</f>
        <v>33888</v>
      </c>
      <c r="AG905">
        <f ca="1">IF(SLEP[[#This Row],[Termino]]=0,0,SLEP[[#This Row],[Termino]]-TODAY())</f>
        <v>-12071</v>
      </c>
      <c r="AH905" s="7" t="str">
        <f ca="1">IF(SLEP[[#This Row],[Dias]]&gt;0,"Vigente","Vencido")</f>
        <v>Vencido</v>
      </c>
      <c r="AI905" t="str">
        <f>_xlfn.XLOOKUP(SLEP[[#This Row],[Source.Name]],Tabla3[Nombre archivo],Tabla3[BASESLEP],"N/A",0,1)</f>
        <v>Huasco</v>
      </c>
      <c r="AJ905" t="s">
        <v>4579</v>
      </c>
    </row>
    <row r="906" spans="1:36" x14ac:dyDescent="0.3">
      <c r="A906" t="s">
        <v>4007</v>
      </c>
      <c r="B906" t="s">
        <v>4098</v>
      </c>
      <c r="C906" t="s">
        <v>4099</v>
      </c>
      <c r="D906" t="s">
        <v>4100</v>
      </c>
      <c r="E906" t="s">
        <v>4101</v>
      </c>
      <c r="F906" t="s">
        <v>4102</v>
      </c>
      <c r="G906" t="s">
        <v>44</v>
      </c>
      <c r="H906" t="s">
        <v>45</v>
      </c>
      <c r="I906" t="s">
        <v>46</v>
      </c>
      <c r="J906" t="s">
        <v>4012</v>
      </c>
      <c r="K906" t="s">
        <v>48</v>
      </c>
      <c r="L906" s="3">
        <v>150000000</v>
      </c>
      <c r="M906" s="4">
        <v>194952800</v>
      </c>
      <c r="N906" s="4">
        <v>-44952800</v>
      </c>
      <c r="O906" t="s">
        <v>1793</v>
      </c>
      <c r="P906" t="s">
        <v>513</v>
      </c>
      <c r="Q906" t="s">
        <v>51</v>
      </c>
      <c r="R906">
        <v>0</v>
      </c>
      <c r="S906">
        <v>0</v>
      </c>
      <c r="T906">
        <v>2</v>
      </c>
      <c r="U906">
        <v>0</v>
      </c>
      <c r="V906">
        <v>0</v>
      </c>
      <c r="W906">
        <v>0</v>
      </c>
      <c r="X906">
        <v>213</v>
      </c>
      <c r="Y906">
        <v>0</v>
      </c>
      <c r="Z906" t="s">
        <v>52</v>
      </c>
      <c r="AA906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150000000</v>
      </c>
      <c r="AB906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194952800</v>
      </c>
      <c r="AC906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-44952800</v>
      </c>
      <c r="AD906" s="5">
        <f>VALUE(FIXED((SLEP[[#This Row],[EjecutadoCLP]]/SLEP[[#This Row],[MontoCLP]]),4,TRUE))</f>
        <v>1.2997000000000001</v>
      </c>
      <c r="AE906" s="1">
        <f>IF(SLEP[[#This Row],[Termino]]=0,DATE(1992,10,11),SLEP[[#This Row],[Termino]]-SLEP[[#This Row],[Días de vigencia]])</f>
        <v>33675</v>
      </c>
      <c r="AF906" s="1">
        <f>IF(SLEP[[#This Row],[Días restantes]]&lt;1,DATE(1992,10,11),DATE(2025,8,8)+SLEP[[#This Row],[Días restantes]])</f>
        <v>33888</v>
      </c>
      <c r="AG906">
        <f ca="1">IF(SLEP[[#This Row],[Termino]]=0,0,SLEP[[#This Row],[Termino]]-TODAY())</f>
        <v>-12071</v>
      </c>
      <c r="AH906" s="7" t="str">
        <f ca="1">IF(SLEP[[#This Row],[Dias]]&gt;0,"Vigente","Vencido")</f>
        <v>Vencido</v>
      </c>
      <c r="AI906" t="str">
        <f>_xlfn.XLOOKUP(SLEP[[#This Row],[Source.Name]],Tabla3[Nombre archivo],Tabla3[BASESLEP],"N/A",0,1)</f>
        <v>Huasco</v>
      </c>
      <c r="AJ906" t="s">
        <v>4583</v>
      </c>
    </row>
    <row r="907" spans="1:36" x14ac:dyDescent="0.3">
      <c r="A907" t="s">
        <v>4007</v>
      </c>
      <c r="B907" t="s">
        <v>4104</v>
      </c>
      <c r="C907" t="s">
        <v>4105</v>
      </c>
      <c r="D907" t="s">
        <v>4106</v>
      </c>
      <c r="E907" t="s">
        <v>4107</v>
      </c>
      <c r="F907" t="s">
        <v>4108</v>
      </c>
      <c r="G907" t="s">
        <v>44</v>
      </c>
      <c r="H907" t="s">
        <v>45</v>
      </c>
      <c r="I907" t="s">
        <v>60</v>
      </c>
      <c r="J907" t="s">
        <v>4012</v>
      </c>
      <c r="K907" t="s">
        <v>48</v>
      </c>
      <c r="L907" s="3">
        <v>611852752</v>
      </c>
      <c r="M907" s="4">
        <v>744770352</v>
      </c>
      <c r="N907" s="4">
        <v>-132917600</v>
      </c>
      <c r="O907" t="s">
        <v>715</v>
      </c>
      <c r="P907" t="s">
        <v>63</v>
      </c>
      <c r="Q907" t="s">
        <v>51</v>
      </c>
      <c r="R907">
        <v>4</v>
      </c>
      <c r="S907">
        <v>2</v>
      </c>
      <c r="T907">
        <v>0</v>
      </c>
      <c r="U907">
        <v>0</v>
      </c>
      <c r="V907">
        <v>0</v>
      </c>
      <c r="W907">
        <v>0</v>
      </c>
      <c r="X907">
        <v>559</v>
      </c>
      <c r="Y907">
        <v>-1</v>
      </c>
      <c r="Z907" t="s">
        <v>52</v>
      </c>
      <c r="AA907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611852752</v>
      </c>
      <c r="AB907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744770352</v>
      </c>
      <c r="AC907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-132917600</v>
      </c>
      <c r="AD907" s="5">
        <f>VALUE(FIXED((SLEP[[#This Row],[EjecutadoCLP]]/SLEP[[#This Row],[MontoCLP]]),4,TRUE))</f>
        <v>1.2172000000000001</v>
      </c>
      <c r="AE907" s="1">
        <f>IF(SLEP[[#This Row],[Termino]]=0,DATE(1992,10,11),SLEP[[#This Row],[Termino]]-SLEP[[#This Row],[Días de vigencia]])</f>
        <v>33329</v>
      </c>
      <c r="AF907" s="1">
        <f>IF(SLEP[[#This Row],[Días restantes]]&lt;1,DATE(1992,10,11),DATE(2025,8,8)+SLEP[[#This Row],[Días restantes]])</f>
        <v>33888</v>
      </c>
      <c r="AG907">
        <f ca="1">IF(SLEP[[#This Row],[Termino]]=0,0,SLEP[[#This Row],[Termino]]-TODAY())</f>
        <v>-12071</v>
      </c>
      <c r="AH907" s="7" t="str">
        <f ca="1">IF(SLEP[[#This Row],[Dias]]&gt;0,"Vigente","Vencido")</f>
        <v>Vencido</v>
      </c>
      <c r="AI907" t="str">
        <f>_xlfn.XLOOKUP(SLEP[[#This Row],[Source.Name]],Tabla3[Nombre archivo],Tabla3[BASESLEP],"N/A",0,1)</f>
        <v>Huasco</v>
      </c>
      <c r="AJ907" t="s">
        <v>4587</v>
      </c>
    </row>
    <row r="908" spans="1:36" x14ac:dyDescent="0.3">
      <c r="A908" t="s">
        <v>4007</v>
      </c>
      <c r="B908" t="s">
        <v>4110</v>
      </c>
      <c r="C908" t="s">
        <v>4111</v>
      </c>
      <c r="D908" t="s">
        <v>4112</v>
      </c>
      <c r="E908" t="s">
        <v>228</v>
      </c>
      <c r="F908" t="s">
        <v>229</v>
      </c>
      <c r="G908" t="s">
        <v>44</v>
      </c>
      <c r="H908" t="s">
        <v>178</v>
      </c>
      <c r="I908" t="s">
        <v>207</v>
      </c>
      <c r="J908" t="s">
        <v>4012</v>
      </c>
      <c r="K908" t="s">
        <v>48</v>
      </c>
      <c r="L908" s="3">
        <v>484824</v>
      </c>
      <c r="M908" s="4">
        <v>976512246</v>
      </c>
      <c r="N908" s="4">
        <v>-976027422</v>
      </c>
      <c r="O908" t="s">
        <v>715</v>
      </c>
      <c r="P908" t="s">
        <v>169</v>
      </c>
      <c r="Q908" t="s">
        <v>51</v>
      </c>
      <c r="R908">
        <v>62</v>
      </c>
      <c r="S908">
        <v>0</v>
      </c>
      <c r="T908">
        <v>0</v>
      </c>
      <c r="U908">
        <v>0</v>
      </c>
      <c r="V908">
        <v>0</v>
      </c>
      <c r="W908">
        <v>0</v>
      </c>
      <c r="X908">
        <v>563</v>
      </c>
      <c r="Y908">
        <v>-1</v>
      </c>
      <c r="Z908" t="s">
        <v>52</v>
      </c>
      <c r="AA908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484824</v>
      </c>
      <c r="AB908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976512246</v>
      </c>
      <c r="AC908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-976027422</v>
      </c>
      <c r="AD908" s="5">
        <f>VALUE(FIXED((SLEP[[#This Row],[EjecutadoCLP]]/SLEP[[#This Row],[MontoCLP]]),4,TRUE))</f>
        <v>2014.1582000000001</v>
      </c>
      <c r="AE908" s="1">
        <f>IF(SLEP[[#This Row],[Termino]]=0,DATE(1992,10,11),SLEP[[#This Row],[Termino]]-SLEP[[#This Row],[Días de vigencia]])</f>
        <v>33325</v>
      </c>
      <c r="AF908" s="1">
        <f>IF(SLEP[[#This Row],[Días restantes]]&lt;1,DATE(1992,10,11),DATE(2025,8,8)+SLEP[[#This Row],[Días restantes]])</f>
        <v>33888</v>
      </c>
      <c r="AG908">
        <f ca="1">IF(SLEP[[#This Row],[Termino]]=0,0,SLEP[[#This Row],[Termino]]-TODAY())</f>
        <v>-12071</v>
      </c>
      <c r="AH908" s="7" t="str">
        <f ca="1">IF(SLEP[[#This Row],[Dias]]&gt;0,"Vigente","Vencido")</f>
        <v>Vencido</v>
      </c>
      <c r="AI908" t="str">
        <f>_xlfn.XLOOKUP(SLEP[[#This Row],[Source.Name]],Tabla3[Nombre archivo],Tabla3[BASESLEP],"N/A",0,1)</f>
        <v>Huasco</v>
      </c>
      <c r="AJ908" t="s">
        <v>4591</v>
      </c>
    </row>
    <row r="909" spans="1:36" x14ac:dyDescent="0.3">
      <c r="A909" t="s">
        <v>4007</v>
      </c>
      <c r="B909" t="s">
        <v>4114</v>
      </c>
      <c r="C909" t="s">
        <v>4115</v>
      </c>
      <c r="D909" t="s">
        <v>4116</v>
      </c>
      <c r="E909" t="s">
        <v>756</v>
      </c>
      <c r="F909" t="s">
        <v>757</v>
      </c>
      <c r="G909" t="s">
        <v>44</v>
      </c>
      <c r="H909" t="s">
        <v>178</v>
      </c>
      <c r="I909" t="s">
        <v>207</v>
      </c>
      <c r="J909" t="s">
        <v>4012</v>
      </c>
      <c r="K909" t="s">
        <v>48</v>
      </c>
      <c r="L909" s="3">
        <v>490000000</v>
      </c>
      <c r="M909" s="4">
        <v>469988751</v>
      </c>
      <c r="N909" s="4">
        <v>20011249</v>
      </c>
      <c r="O909" t="s">
        <v>831</v>
      </c>
      <c r="P909" t="s">
        <v>317</v>
      </c>
      <c r="Q909" t="s">
        <v>51</v>
      </c>
      <c r="R909">
        <v>18</v>
      </c>
      <c r="S909">
        <v>0</v>
      </c>
      <c r="T909">
        <v>1</v>
      </c>
      <c r="U909">
        <v>0</v>
      </c>
      <c r="V909">
        <v>0</v>
      </c>
      <c r="W909">
        <v>0</v>
      </c>
      <c r="X909">
        <v>548</v>
      </c>
      <c r="Y909">
        <v>-1</v>
      </c>
      <c r="Z909" t="s">
        <v>52</v>
      </c>
      <c r="AA909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490000000</v>
      </c>
      <c r="AB909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469988751</v>
      </c>
      <c r="AC909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20011249</v>
      </c>
      <c r="AD909" s="5">
        <f>VALUE(FIXED((SLEP[[#This Row],[EjecutadoCLP]]/SLEP[[#This Row],[MontoCLP]]),4,TRUE))</f>
        <v>0.95920000000000005</v>
      </c>
      <c r="AE909" s="1">
        <f>IF(SLEP[[#This Row],[Termino]]=0,DATE(1992,10,11),SLEP[[#This Row],[Termino]]-SLEP[[#This Row],[Días de vigencia]])</f>
        <v>33340</v>
      </c>
      <c r="AF909" s="1">
        <f>IF(SLEP[[#This Row],[Días restantes]]&lt;1,DATE(1992,10,11),DATE(2025,8,8)+SLEP[[#This Row],[Días restantes]])</f>
        <v>33888</v>
      </c>
      <c r="AG909">
        <f ca="1">IF(SLEP[[#This Row],[Termino]]=0,0,SLEP[[#This Row],[Termino]]-TODAY())</f>
        <v>-12071</v>
      </c>
      <c r="AH909" s="7" t="str">
        <f ca="1">IF(SLEP[[#This Row],[Dias]]&gt;0,"Vigente","Vencido")</f>
        <v>Vencido</v>
      </c>
      <c r="AI909" t="str">
        <f>_xlfn.XLOOKUP(SLEP[[#This Row],[Source.Name]],Tabla3[Nombre archivo],Tabla3[BASESLEP],"N/A",0,1)</f>
        <v>Huasco</v>
      </c>
      <c r="AJ909" t="s">
        <v>4593</v>
      </c>
    </row>
    <row r="910" spans="1:36" x14ac:dyDescent="0.3">
      <c r="A910" t="s">
        <v>4007</v>
      </c>
      <c r="B910" t="s">
        <v>4118</v>
      </c>
      <c r="C910" t="s">
        <v>4119</v>
      </c>
      <c r="D910" t="s">
        <v>4120</v>
      </c>
      <c r="E910" t="s">
        <v>4121</v>
      </c>
      <c r="F910" t="s">
        <v>4122</v>
      </c>
      <c r="G910" t="s">
        <v>44</v>
      </c>
      <c r="H910" t="s">
        <v>45</v>
      </c>
      <c r="I910" t="s">
        <v>60</v>
      </c>
      <c r="J910" t="s">
        <v>4012</v>
      </c>
      <c r="K910" t="s">
        <v>48</v>
      </c>
      <c r="L910" s="3">
        <v>280000000</v>
      </c>
      <c r="M910" s="4">
        <v>300702269</v>
      </c>
      <c r="N910" s="4">
        <v>-20702269</v>
      </c>
      <c r="O910" t="s">
        <v>896</v>
      </c>
      <c r="P910" t="s">
        <v>526</v>
      </c>
      <c r="Q910" t="s">
        <v>51</v>
      </c>
      <c r="R910">
        <v>4</v>
      </c>
      <c r="S910">
        <v>0</v>
      </c>
      <c r="T910">
        <v>3</v>
      </c>
      <c r="U910">
        <v>0</v>
      </c>
      <c r="V910">
        <v>0</v>
      </c>
      <c r="W910">
        <v>0</v>
      </c>
      <c r="X910">
        <v>395</v>
      </c>
      <c r="Y910">
        <v>-1</v>
      </c>
      <c r="Z910" t="s">
        <v>52</v>
      </c>
      <c r="AA910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280000000</v>
      </c>
      <c r="AB910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300702269</v>
      </c>
      <c r="AC910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-20702269</v>
      </c>
      <c r="AD910" s="5">
        <f>VALUE(FIXED((SLEP[[#This Row],[EjecutadoCLP]]/SLEP[[#This Row],[MontoCLP]]),4,TRUE))</f>
        <v>1.0739000000000001</v>
      </c>
      <c r="AE910" s="1">
        <f>IF(SLEP[[#This Row],[Termino]]=0,DATE(1992,10,11),SLEP[[#This Row],[Termino]]-SLEP[[#This Row],[Días de vigencia]])</f>
        <v>33493</v>
      </c>
      <c r="AF910" s="1">
        <f>IF(SLEP[[#This Row],[Días restantes]]&lt;1,DATE(1992,10,11),DATE(2025,8,8)+SLEP[[#This Row],[Días restantes]])</f>
        <v>33888</v>
      </c>
      <c r="AG910">
        <f ca="1">IF(SLEP[[#This Row],[Termino]]=0,0,SLEP[[#This Row],[Termino]]-TODAY())</f>
        <v>-12071</v>
      </c>
      <c r="AH910" s="7" t="str">
        <f ca="1">IF(SLEP[[#This Row],[Dias]]&gt;0,"Vigente","Vencido")</f>
        <v>Vencido</v>
      </c>
      <c r="AI910" t="str">
        <f>_xlfn.XLOOKUP(SLEP[[#This Row],[Source.Name]],Tabla3[Nombre archivo],Tabla3[BASESLEP],"N/A",0,1)</f>
        <v>Huasco</v>
      </c>
      <c r="AJ910" t="s">
        <v>4597</v>
      </c>
    </row>
    <row r="911" spans="1:36" x14ac:dyDescent="0.3">
      <c r="A911" t="s">
        <v>4007</v>
      </c>
      <c r="B911" t="s">
        <v>4124</v>
      </c>
      <c r="C911" t="s">
        <v>4125</v>
      </c>
      <c r="D911" t="s">
        <v>4126</v>
      </c>
      <c r="E911" t="s">
        <v>841</v>
      </c>
      <c r="F911" t="s">
        <v>4127</v>
      </c>
      <c r="G911" t="s">
        <v>74</v>
      </c>
      <c r="H911" t="s">
        <v>178</v>
      </c>
      <c r="I911" t="s">
        <v>560</v>
      </c>
      <c r="J911" t="s">
        <v>4012</v>
      </c>
      <c r="K911" t="s">
        <v>794</v>
      </c>
      <c r="L911" s="3">
        <v>73823.460000000006</v>
      </c>
      <c r="M911" s="4">
        <v>73823.460000000006</v>
      </c>
      <c r="N911" s="4">
        <v>0</v>
      </c>
      <c r="O911" t="s">
        <v>896</v>
      </c>
      <c r="P911" t="s">
        <v>950</v>
      </c>
      <c r="Q911" t="s">
        <v>51</v>
      </c>
      <c r="R911">
        <v>0</v>
      </c>
      <c r="S911">
        <v>0</v>
      </c>
      <c r="T911">
        <v>0</v>
      </c>
      <c r="U911">
        <v>0</v>
      </c>
      <c r="V911">
        <v>0</v>
      </c>
      <c r="W911">
        <v>0</v>
      </c>
      <c r="X911">
        <v>1</v>
      </c>
      <c r="Y911">
        <v>-376</v>
      </c>
      <c r="Z911" t="s">
        <v>52</v>
      </c>
      <c r="AA911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70344160</v>
      </c>
      <c r="AB911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70344160</v>
      </c>
      <c r="AC911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0</v>
      </c>
      <c r="AD911" s="5">
        <f>VALUE(FIXED((SLEP[[#This Row],[EjecutadoCLP]]/SLEP[[#This Row],[MontoCLP]]),4,TRUE))</f>
        <v>1</v>
      </c>
      <c r="AE911" s="1">
        <f>IF(SLEP[[#This Row],[Termino]]=0,DATE(1992,10,11),SLEP[[#This Row],[Termino]]-SLEP[[#This Row],[Días de vigencia]])</f>
        <v>33887</v>
      </c>
      <c r="AF911" s="1">
        <f>IF(SLEP[[#This Row],[Días restantes]]&lt;1,DATE(1992,10,11),DATE(2025,8,8)+SLEP[[#This Row],[Días restantes]])</f>
        <v>33888</v>
      </c>
      <c r="AG911">
        <f ca="1">IF(SLEP[[#This Row],[Termino]]=0,0,SLEP[[#This Row],[Termino]]-TODAY())</f>
        <v>-12071</v>
      </c>
      <c r="AH911" s="7" t="str">
        <f ca="1">IF(SLEP[[#This Row],[Dias]]&gt;0,"Vigente","Vencido")</f>
        <v>Vencido</v>
      </c>
      <c r="AI911" t="str">
        <f>_xlfn.XLOOKUP(SLEP[[#This Row],[Source.Name]],Tabla3[Nombre archivo],Tabla3[BASESLEP],"N/A",0,1)</f>
        <v>Huasco</v>
      </c>
      <c r="AJ911" t="s">
        <v>4601</v>
      </c>
    </row>
    <row r="912" spans="1:36" x14ac:dyDescent="0.3">
      <c r="A912" t="s">
        <v>4007</v>
      </c>
      <c r="B912" t="s">
        <v>4129</v>
      </c>
      <c r="C912" t="s">
        <v>4130</v>
      </c>
      <c r="D912" t="s">
        <v>4131</v>
      </c>
      <c r="E912" t="s">
        <v>4132</v>
      </c>
      <c r="F912" t="s">
        <v>4133</v>
      </c>
      <c r="G912" t="s">
        <v>44</v>
      </c>
      <c r="H912" t="s">
        <v>178</v>
      </c>
      <c r="I912" t="s">
        <v>207</v>
      </c>
      <c r="J912" t="s">
        <v>4012</v>
      </c>
      <c r="K912" t="s">
        <v>48</v>
      </c>
      <c r="L912" s="3">
        <v>980000000</v>
      </c>
      <c r="M912" s="4">
        <v>159037034</v>
      </c>
      <c r="N912" s="4">
        <v>820962966</v>
      </c>
      <c r="O912" t="s">
        <v>891</v>
      </c>
      <c r="P912" t="s">
        <v>2088</v>
      </c>
      <c r="Q912" t="s">
        <v>1114</v>
      </c>
      <c r="R912">
        <v>118</v>
      </c>
      <c r="S912">
        <v>0</v>
      </c>
      <c r="T912">
        <v>1</v>
      </c>
      <c r="U912">
        <v>0</v>
      </c>
      <c r="V912">
        <v>0</v>
      </c>
      <c r="W912">
        <v>0</v>
      </c>
      <c r="X912">
        <v>1096</v>
      </c>
      <c r="Y912">
        <v>390</v>
      </c>
      <c r="Z912" t="s">
        <v>65</v>
      </c>
      <c r="AA912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980000000</v>
      </c>
      <c r="AB912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159037034</v>
      </c>
      <c r="AC912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820962966</v>
      </c>
      <c r="AD912" s="5">
        <f>VALUE(FIXED((SLEP[[#This Row],[EjecutadoCLP]]/SLEP[[#This Row],[MontoCLP]]),4,TRUE))</f>
        <v>0.1623</v>
      </c>
      <c r="AE912" s="1">
        <f>IF(SLEP[[#This Row],[Termino]]=0,DATE(1992,10,11),SLEP[[#This Row],[Termino]]-SLEP[[#This Row],[Días de vigencia]])</f>
        <v>45171</v>
      </c>
      <c r="AF912" s="1">
        <f>IF(SLEP[[#This Row],[Días restantes]]&lt;1,DATE(1992,10,11),DATE(2025,8,8)+SLEP[[#This Row],[Días restantes]])</f>
        <v>46267</v>
      </c>
      <c r="AG912">
        <f ca="1">IF(SLEP[[#This Row],[Termino]]=0,0,SLEP[[#This Row],[Termino]]-TODAY())</f>
        <v>308</v>
      </c>
      <c r="AH912" s="7" t="str">
        <f ca="1">IF(SLEP[[#This Row],[Dias]]&gt;0,"Vigente","Vencido")</f>
        <v>Vigente</v>
      </c>
      <c r="AI912" t="str">
        <f>_xlfn.XLOOKUP(SLEP[[#This Row],[Source.Name]],Tabla3[Nombre archivo],Tabla3[BASESLEP],"N/A",0,1)</f>
        <v>Huasco</v>
      </c>
      <c r="AJ912" t="s">
        <v>4605</v>
      </c>
    </row>
    <row r="913" spans="1:36" x14ac:dyDescent="0.3">
      <c r="A913" t="s">
        <v>4007</v>
      </c>
      <c r="B913" t="s">
        <v>4135</v>
      </c>
      <c r="C913" t="s">
        <v>4136</v>
      </c>
      <c r="D913" t="s">
        <v>4137</v>
      </c>
      <c r="E913" t="s">
        <v>756</v>
      </c>
      <c r="F913" t="s">
        <v>757</v>
      </c>
      <c r="G913" t="s">
        <v>44</v>
      </c>
      <c r="H913" t="s">
        <v>178</v>
      </c>
      <c r="I913" t="s">
        <v>207</v>
      </c>
      <c r="J913" t="s">
        <v>4012</v>
      </c>
      <c r="K913" t="s">
        <v>48</v>
      </c>
      <c r="L913" s="3">
        <v>980000000</v>
      </c>
      <c r="M913" s="4">
        <v>101930841</v>
      </c>
      <c r="N913" s="4">
        <v>878069159</v>
      </c>
      <c r="O913" t="s">
        <v>970</v>
      </c>
      <c r="P913" t="s">
        <v>202</v>
      </c>
      <c r="Q913" t="s">
        <v>1114</v>
      </c>
      <c r="R913">
        <v>13</v>
      </c>
      <c r="S913">
        <v>0</v>
      </c>
      <c r="T913">
        <v>1</v>
      </c>
      <c r="U913">
        <v>0</v>
      </c>
      <c r="V913">
        <v>0</v>
      </c>
      <c r="W913">
        <v>0</v>
      </c>
      <c r="X913">
        <v>1096</v>
      </c>
      <c r="Y913">
        <v>377</v>
      </c>
      <c r="Z913" t="s">
        <v>65</v>
      </c>
      <c r="AA913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980000000</v>
      </c>
      <c r="AB913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101930841</v>
      </c>
      <c r="AC913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878069159</v>
      </c>
      <c r="AD913" s="5">
        <f>VALUE(FIXED((SLEP[[#This Row],[EjecutadoCLP]]/SLEP[[#This Row],[MontoCLP]]),4,TRUE))</f>
        <v>0.104</v>
      </c>
      <c r="AE913" s="1">
        <f>IF(SLEP[[#This Row],[Termino]]=0,DATE(1992,10,11),SLEP[[#This Row],[Termino]]-SLEP[[#This Row],[Días de vigencia]])</f>
        <v>45158</v>
      </c>
      <c r="AF913" s="1">
        <f>IF(SLEP[[#This Row],[Días restantes]]&lt;1,DATE(1992,10,11),DATE(2025,8,8)+SLEP[[#This Row],[Días restantes]])</f>
        <v>46254</v>
      </c>
      <c r="AG913">
        <f ca="1">IF(SLEP[[#This Row],[Termino]]=0,0,SLEP[[#This Row],[Termino]]-TODAY())</f>
        <v>295</v>
      </c>
      <c r="AH913" s="7" t="str">
        <f ca="1">IF(SLEP[[#This Row],[Dias]]&gt;0,"Vigente","Vencido")</f>
        <v>Vigente</v>
      </c>
      <c r="AI913" t="str">
        <f>_xlfn.XLOOKUP(SLEP[[#This Row],[Source.Name]],Tabla3[Nombre archivo],Tabla3[BASESLEP],"N/A",0,1)</f>
        <v>Huasco</v>
      </c>
      <c r="AJ913" t="s">
        <v>4611</v>
      </c>
    </row>
    <row r="914" spans="1:36" x14ac:dyDescent="0.3">
      <c r="A914" t="s">
        <v>4007</v>
      </c>
      <c r="B914" t="s">
        <v>4139</v>
      </c>
      <c r="C914" t="s">
        <v>4140</v>
      </c>
      <c r="D914" t="s">
        <v>4141</v>
      </c>
      <c r="E914" t="s">
        <v>4142</v>
      </c>
      <c r="F914" t="s">
        <v>4143</v>
      </c>
      <c r="G914" t="s">
        <v>44</v>
      </c>
      <c r="H914" t="s">
        <v>178</v>
      </c>
      <c r="I914" t="s">
        <v>207</v>
      </c>
      <c r="J914" t="s">
        <v>4012</v>
      </c>
      <c r="K914" t="s">
        <v>48</v>
      </c>
      <c r="L914" s="3">
        <v>980000000</v>
      </c>
      <c r="M914" s="4">
        <v>344032828</v>
      </c>
      <c r="N914" s="4">
        <v>635967172</v>
      </c>
      <c r="O914" t="s">
        <v>836</v>
      </c>
      <c r="P914" t="s">
        <v>508</v>
      </c>
      <c r="Q914" t="s">
        <v>1114</v>
      </c>
      <c r="R914">
        <v>56</v>
      </c>
      <c r="S914">
        <v>0</v>
      </c>
      <c r="T914">
        <v>1</v>
      </c>
      <c r="U914">
        <v>0</v>
      </c>
      <c r="V914">
        <v>0</v>
      </c>
      <c r="W914">
        <v>0</v>
      </c>
      <c r="X914">
        <v>1096</v>
      </c>
      <c r="Y914">
        <v>376</v>
      </c>
      <c r="Z914" t="s">
        <v>65</v>
      </c>
      <c r="AA914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980000000</v>
      </c>
      <c r="AB914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344032828</v>
      </c>
      <c r="AC914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635967172</v>
      </c>
      <c r="AD914" s="5">
        <f>VALUE(FIXED((SLEP[[#This Row],[EjecutadoCLP]]/SLEP[[#This Row],[MontoCLP]]),4,TRUE))</f>
        <v>0.35110000000000002</v>
      </c>
      <c r="AE914" s="1">
        <f>IF(SLEP[[#This Row],[Termino]]=0,DATE(1992,10,11),SLEP[[#This Row],[Termino]]-SLEP[[#This Row],[Días de vigencia]])</f>
        <v>45157</v>
      </c>
      <c r="AF914" s="1">
        <f>IF(SLEP[[#This Row],[Días restantes]]&lt;1,DATE(1992,10,11),DATE(2025,8,8)+SLEP[[#This Row],[Días restantes]])</f>
        <v>46253</v>
      </c>
      <c r="AG914">
        <f ca="1">IF(SLEP[[#This Row],[Termino]]=0,0,SLEP[[#This Row],[Termino]]-TODAY())</f>
        <v>294</v>
      </c>
      <c r="AH914" s="7" t="str">
        <f ca="1">IF(SLEP[[#This Row],[Dias]]&gt;0,"Vigente","Vencido")</f>
        <v>Vigente</v>
      </c>
      <c r="AI914" t="str">
        <f>_xlfn.XLOOKUP(SLEP[[#This Row],[Source.Name]],Tabla3[Nombre archivo],Tabla3[BASESLEP],"N/A",0,1)</f>
        <v>Huasco</v>
      </c>
      <c r="AJ914" t="s">
        <v>4615</v>
      </c>
    </row>
    <row r="915" spans="1:36" x14ac:dyDescent="0.3">
      <c r="A915" t="s">
        <v>4007</v>
      </c>
      <c r="B915" t="s">
        <v>4145</v>
      </c>
      <c r="C915" t="s">
        <v>4146</v>
      </c>
      <c r="D915" t="s">
        <v>4147</v>
      </c>
      <c r="E915" t="s">
        <v>4148</v>
      </c>
      <c r="F915" t="s">
        <v>4149</v>
      </c>
      <c r="G915" t="s">
        <v>44</v>
      </c>
      <c r="H915" t="s">
        <v>178</v>
      </c>
      <c r="I915" t="s">
        <v>230</v>
      </c>
      <c r="J915" t="s">
        <v>4012</v>
      </c>
      <c r="K915" t="s">
        <v>48</v>
      </c>
      <c r="L915" s="3">
        <v>252000000</v>
      </c>
      <c r="M915" s="4">
        <v>178835971</v>
      </c>
      <c r="N915" s="4">
        <v>73164029</v>
      </c>
      <c r="O915" t="s">
        <v>1514</v>
      </c>
      <c r="P915" t="s">
        <v>4150</v>
      </c>
      <c r="Q915" t="s">
        <v>1114</v>
      </c>
      <c r="R915">
        <v>61</v>
      </c>
      <c r="S915">
        <v>0</v>
      </c>
      <c r="T915">
        <v>1</v>
      </c>
      <c r="U915">
        <v>0</v>
      </c>
      <c r="V915">
        <v>0</v>
      </c>
      <c r="W915">
        <v>0</v>
      </c>
      <c r="X915">
        <v>1078</v>
      </c>
      <c r="Y915">
        <v>264</v>
      </c>
      <c r="Z915" t="s">
        <v>65</v>
      </c>
      <c r="AA915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252000000</v>
      </c>
      <c r="AB915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178835971</v>
      </c>
      <c r="AC915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73164029</v>
      </c>
      <c r="AD915" s="5">
        <f>VALUE(FIXED((SLEP[[#This Row],[EjecutadoCLP]]/SLEP[[#This Row],[MontoCLP]]),4,TRUE))</f>
        <v>0.7097</v>
      </c>
      <c r="AE915" s="1">
        <f>IF(SLEP[[#This Row],[Termino]]=0,DATE(1992,10,11),SLEP[[#This Row],[Termino]]-SLEP[[#This Row],[Días de vigencia]])</f>
        <v>45063</v>
      </c>
      <c r="AF915" s="1">
        <f>IF(SLEP[[#This Row],[Días restantes]]&lt;1,DATE(1992,10,11),DATE(2025,8,8)+SLEP[[#This Row],[Días restantes]])</f>
        <v>46141</v>
      </c>
      <c r="AG915">
        <f ca="1">IF(SLEP[[#This Row],[Termino]]=0,0,SLEP[[#This Row],[Termino]]-TODAY())</f>
        <v>182</v>
      </c>
      <c r="AH915" s="7" t="str">
        <f ca="1">IF(SLEP[[#This Row],[Dias]]&gt;0,"Vigente","Vencido")</f>
        <v>Vigente</v>
      </c>
      <c r="AI915" t="str">
        <f>_xlfn.XLOOKUP(SLEP[[#This Row],[Source.Name]],Tabla3[Nombre archivo],Tabla3[BASESLEP],"N/A",0,1)</f>
        <v>Huasco</v>
      </c>
      <c r="AJ915" t="s">
        <v>4620</v>
      </c>
    </row>
    <row r="916" spans="1:36" x14ac:dyDescent="0.3">
      <c r="A916" t="s">
        <v>4007</v>
      </c>
      <c r="B916" t="s">
        <v>4152</v>
      </c>
      <c r="C916" t="s">
        <v>4153</v>
      </c>
      <c r="D916" t="s">
        <v>4154</v>
      </c>
      <c r="E916" t="s">
        <v>4155</v>
      </c>
      <c r="F916" t="s">
        <v>4156</v>
      </c>
      <c r="G916" t="s">
        <v>44</v>
      </c>
      <c r="H916" t="s">
        <v>45</v>
      </c>
      <c r="I916" t="s">
        <v>89</v>
      </c>
      <c r="J916" t="s">
        <v>4012</v>
      </c>
      <c r="K916" t="s">
        <v>48</v>
      </c>
      <c r="L916" s="3">
        <v>64585256</v>
      </c>
      <c r="M916" s="4">
        <v>64585256</v>
      </c>
      <c r="N916" s="4">
        <v>0</v>
      </c>
      <c r="O916" t="s">
        <v>906</v>
      </c>
      <c r="P916" t="s">
        <v>907</v>
      </c>
      <c r="Q916" t="s">
        <v>51</v>
      </c>
      <c r="R916">
        <v>0</v>
      </c>
      <c r="S916">
        <v>0</v>
      </c>
      <c r="T916">
        <v>1</v>
      </c>
      <c r="U916">
        <v>0</v>
      </c>
      <c r="V916">
        <v>0</v>
      </c>
      <c r="W916">
        <v>0</v>
      </c>
      <c r="X916">
        <v>98</v>
      </c>
      <c r="Y916">
        <v>0</v>
      </c>
      <c r="Z916" t="s">
        <v>52</v>
      </c>
      <c r="AA916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64585256</v>
      </c>
      <c r="AB916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64585256</v>
      </c>
      <c r="AC916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0</v>
      </c>
      <c r="AD916" s="5">
        <f>VALUE(FIXED((SLEP[[#This Row],[EjecutadoCLP]]/SLEP[[#This Row],[MontoCLP]]),4,TRUE))</f>
        <v>1</v>
      </c>
      <c r="AE916" s="1">
        <f>IF(SLEP[[#This Row],[Termino]]=0,DATE(1992,10,11),SLEP[[#This Row],[Termino]]-SLEP[[#This Row],[Días de vigencia]])</f>
        <v>33790</v>
      </c>
      <c r="AF916" s="1">
        <f>IF(SLEP[[#This Row],[Días restantes]]&lt;1,DATE(1992,10,11),DATE(2025,8,8)+SLEP[[#This Row],[Días restantes]])</f>
        <v>33888</v>
      </c>
      <c r="AG916">
        <f ca="1">IF(SLEP[[#This Row],[Termino]]=0,0,SLEP[[#This Row],[Termino]]-TODAY())</f>
        <v>-12071</v>
      </c>
      <c r="AH916" s="7" t="str">
        <f ca="1">IF(SLEP[[#This Row],[Dias]]&gt;0,"Vigente","Vencido")</f>
        <v>Vencido</v>
      </c>
      <c r="AI916" t="str">
        <f>_xlfn.XLOOKUP(SLEP[[#This Row],[Source.Name]],Tabla3[Nombre archivo],Tabla3[BASESLEP],"N/A",0,1)</f>
        <v>Huasco</v>
      </c>
      <c r="AJ916" t="s">
        <v>4624</v>
      </c>
    </row>
    <row r="917" spans="1:36" x14ac:dyDescent="0.3">
      <c r="A917" t="s">
        <v>4007</v>
      </c>
      <c r="B917" t="s">
        <v>4158</v>
      </c>
      <c r="C917" t="s">
        <v>4159</v>
      </c>
      <c r="D917" t="s">
        <v>4160</v>
      </c>
      <c r="E917" t="s">
        <v>4161</v>
      </c>
      <c r="F917" t="s">
        <v>4162</v>
      </c>
      <c r="G917" t="s">
        <v>44</v>
      </c>
      <c r="H917" t="s">
        <v>178</v>
      </c>
      <c r="I917" t="s">
        <v>207</v>
      </c>
      <c r="J917" t="s">
        <v>4012</v>
      </c>
      <c r="K917" t="s">
        <v>48</v>
      </c>
      <c r="L917" s="3">
        <v>490000000</v>
      </c>
      <c r="M917" s="4">
        <v>265400512</v>
      </c>
      <c r="N917" s="4">
        <v>224599488</v>
      </c>
      <c r="O917" t="s">
        <v>884</v>
      </c>
      <c r="P917" t="s">
        <v>2028</v>
      </c>
      <c r="Q917" t="s">
        <v>51</v>
      </c>
      <c r="R917">
        <v>13</v>
      </c>
      <c r="S917">
        <v>0</v>
      </c>
      <c r="T917">
        <v>1</v>
      </c>
      <c r="U917">
        <v>0</v>
      </c>
      <c r="V917">
        <v>0</v>
      </c>
      <c r="W917">
        <v>0</v>
      </c>
      <c r="X917">
        <v>550</v>
      </c>
      <c r="Y917">
        <v>-1</v>
      </c>
      <c r="Z917" t="s">
        <v>52</v>
      </c>
      <c r="AA917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490000000</v>
      </c>
      <c r="AB917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265400512</v>
      </c>
      <c r="AC917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224599488</v>
      </c>
      <c r="AD917" s="5">
        <f>VALUE(FIXED((SLEP[[#This Row],[EjecutadoCLP]]/SLEP[[#This Row],[MontoCLP]]),4,TRUE))</f>
        <v>0.54159999999999997</v>
      </c>
      <c r="AE917" s="1">
        <f>IF(SLEP[[#This Row],[Termino]]=0,DATE(1992,10,11),SLEP[[#This Row],[Termino]]-SLEP[[#This Row],[Días de vigencia]])</f>
        <v>33338</v>
      </c>
      <c r="AF917" s="1">
        <f>IF(SLEP[[#This Row],[Días restantes]]&lt;1,DATE(1992,10,11),DATE(2025,8,8)+SLEP[[#This Row],[Días restantes]])</f>
        <v>33888</v>
      </c>
      <c r="AG917">
        <f ca="1">IF(SLEP[[#This Row],[Termino]]=0,0,SLEP[[#This Row],[Termino]]-TODAY())</f>
        <v>-12071</v>
      </c>
      <c r="AH917" s="7" t="str">
        <f ca="1">IF(SLEP[[#This Row],[Dias]]&gt;0,"Vigente","Vencido")</f>
        <v>Vencido</v>
      </c>
      <c r="AI917" t="str">
        <f>_xlfn.XLOOKUP(SLEP[[#This Row],[Source.Name]],Tabla3[Nombre archivo],Tabla3[BASESLEP],"N/A",0,1)</f>
        <v>Huasco</v>
      </c>
      <c r="AJ917" t="s">
        <v>4628</v>
      </c>
    </row>
    <row r="918" spans="1:36" x14ac:dyDescent="0.3">
      <c r="A918" t="s">
        <v>4007</v>
      </c>
      <c r="B918" t="s">
        <v>4170</v>
      </c>
      <c r="C918" t="s">
        <v>4171</v>
      </c>
      <c r="D918" t="s">
        <v>4172</v>
      </c>
      <c r="E918" t="s">
        <v>4167</v>
      </c>
      <c r="F918" t="s">
        <v>4168</v>
      </c>
      <c r="G918" t="s">
        <v>44</v>
      </c>
      <c r="H918" t="s">
        <v>45</v>
      </c>
      <c r="I918" t="s">
        <v>1655</v>
      </c>
      <c r="J918" t="s">
        <v>4012</v>
      </c>
      <c r="K918" t="s">
        <v>48</v>
      </c>
      <c r="L918" s="3">
        <v>103219110</v>
      </c>
      <c r="M918" s="4">
        <v>68812740</v>
      </c>
      <c r="N918" s="4">
        <v>34406370</v>
      </c>
      <c r="O918" t="s">
        <v>758</v>
      </c>
      <c r="P918" t="s">
        <v>1459</v>
      </c>
      <c r="Q918" t="s">
        <v>64</v>
      </c>
      <c r="R918">
        <v>0</v>
      </c>
      <c r="S918">
        <v>0</v>
      </c>
      <c r="T918">
        <v>0</v>
      </c>
      <c r="U918">
        <v>0</v>
      </c>
      <c r="V918">
        <v>0</v>
      </c>
      <c r="W918">
        <v>0</v>
      </c>
      <c r="X918">
        <v>906</v>
      </c>
      <c r="Y918">
        <v>58</v>
      </c>
      <c r="Z918" t="s">
        <v>65</v>
      </c>
      <c r="AA918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103219110</v>
      </c>
      <c r="AB918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68812740</v>
      </c>
      <c r="AC918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34406370</v>
      </c>
      <c r="AD918" s="5">
        <f>VALUE(FIXED((SLEP[[#This Row],[EjecutadoCLP]]/SLEP[[#This Row],[MontoCLP]]),4,TRUE))</f>
        <v>0.66669999999999996</v>
      </c>
      <c r="AE918" s="1">
        <f>IF(SLEP[[#This Row],[Termino]]=0,DATE(1992,10,11),SLEP[[#This Row],[Termino]]-SLEP[[#This Row],[Días de vigencia]])</f>
        <v>45029</v>
      </c>
      <c r="AF918" s="1">
        <f>IF(SLEP[[#This Row],[Días restantes]]&lt;1,DATE(1992,10,11),DATE(2025,8,8)+SLEP[[#This Row],[Días restantes]])</f>
        <v>45935</v>
      </c>
      <c r="AG918">
        <f ca="1">IF(SLEP[[#This Row],[Termino]]=0,0,SLEP[[#This Row],[Termino]]-TODAY())</f>
        <v>-24</v>
      </c>
      <c r="AH918" s="7" t="str">
        <f ca="1">IF(SLEP[[#This Row],[Dias]]&gt;0,"Vigente","Vencido")</f>
        <v>Vencido</v>
      </c>
      <c r="AI918" t="str">
        <f>_xlfn.XLOOKUP(SLEP[[#This Row],[Source.Name]],Tabla3[Nombre archivo],Tabla3[BASESLEP],"N/A",0,1)</f>
        <v>Huasco</v>
      </c>
      <c r="AJ918" t="s">
        <v>4632</v>
      </c>
    </row>
    <row r="919" spans="1:36" x14ac:dyDescent="0.3">
      <c r="A919" t="s">
        <v>4007</v>
      </c>
      <c r="B919" t="s">
        <v>4164</v>
      </c>
      <c r="C919" t="s">
        <v>4165</v>
      </c>
      <c r="D919" t="s">
        <v>4166</v>
      </c>
      <c r="E919" t="s">
        <v>4167</v>
      </c>
      <c r="F919" t="s">
        <v>4168</v>
      </c>
      <c r="G919" t="s">
        <v>44</v>
      </c>
      <c r="H919" t="s">
        <v>45</v>
      </c>
      <c r="I919" t="s">
        <v>1655</v>
      </c>
      <c r="J919" t="s">
        <v>4012</v>
      </c>
      <c r="K919" t="s">
        <v>48</v>
      </c>
      <c r="L919" s="3">
        <v>108000000</v>
      </c>
      <c r="M919" s="4">
        <v>72000000</v>
      </c>
      <c r="N919" s="4">
        <v>36000000</v>
      </c>
      <c r="O919" t="s">
        <v>758</v>
      </c>
      <c r="P919" t="s">
        <v>1459</v>
      </c>
      <c r="Q919" t="s">
        <v>64</v>
      </c>
      <c r="R919">
        <v>0</v>
      </c>
      <c r="S919">
        <v>0</v>
      </c>
      <c r="T919">
        <v>0</v>
      </c>
      <c r="U919">
        <v>0</v>
      </c>
      <c r="V919">
        <v>0</v>
      </c>
      <c r="W919">
        <v>0</v>
      </c>
      <c r="X919">
        <v>906</v>
      </c>
      <c r="Y919">
        <v>58</v>
      </c>
      <c r="Z919" t="s">
        <v>65</v>
      </c>
      <c r="AA919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108000000</v>
      </c>
      <c r="AB919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72000000</v>
      </c>
      <c r="AC919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36000000</v>
      </c>
      <c r="AD919" s="5">
        <f>VALUE(FIXED((SLEP[[#This Row],[EjecutadoCLP]]/SLEP[[#This Row],[MontoCLP]]),4,TRUE))</f>
        <v>0.66669999999999996</v>
      </c>
      <c r="AE919" s="1">
        <f>IF(SLEP[[#This Row],[Termino]]=0,DATE(1992,10,11),SLEP[[#This Row],[Termino]]-SLEP[[#This Row],[Días de vigencia]])</f>
        <v>45029</v>
      </c>
      <c r="AF919" s="1">
        <f>IF(SLEP[[#This Row],[Días restantes]]&lt;1,DATE(1992,10,11),DATE(2025,8,8)+SLEP[[#This Row],[Días restantes]])</f>
        <v>45935</v>
      </c>
      <c r="AG919">
        <f ca="1">IF(SLEP[[#This Row],[Termino]]=0,0,SLEP[[#This Row],[Termino]]-TODAY())</f>
        <v>-24</v>
      </c>
      <c r="AH919" s="7" t="str">
        <f ca="1">IF(SLEP[[#This Row],[Dias]]&gt;0,"Vigente","Vencido")</f>
        <v>Vencido</v>
      </c>
      <c r="AI919" t="str">
        <f>_xlfn.XLOOKUP(SLEP[[#This Row],[Source.Name]],Tabla3[Nombre archivo],Tabla3[BASESLEP],"N/A",0,1)</f>
        <v>Huasco</v>
      </c>
      <c r="AJ919" t="s">
        <v>4638</v>
      </c>
    </row>
    <row r="920" spans="1:36" x14ac:dyDescent="0.3">
      <c r="A920" t="s">
        <v>4007</v>
      </c>
      <c r="B920" t="s">
        <v>4174</v>
      </c>
      <c r="C920" t="s">
        <v>4175</v>
      </c>
      <c r="D920" t="s">
        <v>4176</v>
      </c>
      <c r="E920" t="s">
        <v>756</v>
      </c>
      <c r="F920" t="s">
        <v>757</v>
      </c>
      <c r="G920" t="s">
        <v>44</v>
      </c>
      <c r="H920" t="s">
        <v>178</v>
      </c>
      <c r="I920" t="s">
        <v>533</v>
      </c>
      <c r="J920" t="s">
        <v>4012</v>
      </c>
      <c r="K920" t="s">
        <v>48</v>
      </c>
      <c r="L920" s="3">
        <v>490000000</v>
      </c>
      <c r="M920" s="4">
        <v>1028749529</v>
      </c>
      <c r="N920" s="4">
        <v>-538749529</v>
      </c>
      <c r="O920" t="s">
        <v>799</v>
      </c>
      <c r="P920" t="s">
        <v>641</v>
      </c>
      <c r="Q920" t="s">
        <v>51</v>
      </c>
      <c r="R920">
        <v>154</v>
      </c>
      <c r="S920">
        <v>0</v>
      </c>
      <c r="T920">
        <v>1</v>
      </c>
      <c r="U920">
        <v>0</v>
      </c>
      <c r="V920">
        <v>0</v>
      </c>
      <c r="W920">
        <v>0</v>
      </c>
      <c r="X920">
        <v>549</v>
      </c>
      <c r="Y920">
        <v>-1</v>
      </c>
      <c r="Z920" t="s">
        <v>52</v>
      </c>
      <c r="AA920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490000000</v>
      </c>
      <c r="AB920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1028749529</v>
      </c>
      <c r="AC920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-538749529</v>
      </c>
      <c r="AD920" s="5">
        <f>VALUE(FIXED((SLEP[[#This Row],[EjecutadoCLP]]/SLEP[[#This Row],[MontoCLP]]),4,TRUE))</f>
        <v>2.0994999999999999</v>
      </c>
      <c r="AE920" s="1">
        <f>IF(SLEP[[#This Row],[Termino]]=0,DATE(1992,10,11),SLEP[[#This Row],[Termino]]-SLEP[[#This Row],[Días de vigencia]])</f>
        <v>33339</v>
      </c>
      <c r="AF920" s="1">
        <f>IF(SLEP[[#This Row],[Días restantes]]&lt;1,DATE(1992,10,11),DATE(2025,8,8)+SLEP[[#This Row],[Días restantes]])</f>
        <v>33888</v>
      </c>
      <c r="AG920">
        <f ca="1">IF(SLEP[[#This Row],[Termino]]=0,0,SLEP[[#This Row],[Termino]]-TODAY())</f>
        <v>-12071</v>
      </c>
      <c r="AH920" s="7" t="str">
        <f ca="1">IF(SLEP[[#This Row],[Dias]]&gt;0,"Vigente","Vencido")</f>
        <v>Vencido</v>
      </c>
      <c r="AI920" t="str">
        <f>_xlfn.XLOOKUP(SLEP[[#This Row],[Source.Name]],Tabla3[Nombre archivo],Tabla3[BASESLEP],"N/A",0,1)</f>
        <v>Huasco</v>
      </c>
      <c r="AJ920" t="s">
        <v>4644</v>
      </c>
    </row>
    <row r="921" spans="1:36" x14ac:dyDescent="0.3">
      <c r="A921" t="s">
        <v>4007</v>
      </c>
      <c r="B921" t="s">
        <v>4178</v>
      </c>
      <c r="C921" t="s">
        <v>4179</v>
      </c>
      <c r="D921" t="s">
        <v>4180</v>
      </c>
      <c r="E921" t="s">
        <v>756</v>
      </c>
      <c r="F921" t="s">
        <v>757</v>
      </c>
      <c r="G921" t="s">
        <v>44</v>
      </c>
      <c r="H921" t="s">
        <v>178</v>
      </c>
      <c r="I921" t="s">
        <v>207</v>
      </c>
      <c r="J921" t="s">
        <v>4012</v>
      </c>
      <c r="K921" t="s">
        <v>48</v>
      </c>
      <c r="L921" s="3">
        <v>69057756</v>
      </c>
      <c r="M921" s="4">
        <v>69057756</v>
      </c>
      <c r="N921" s="4">
        <v>0</v>
      </c>
      <c r="O921" t="s">
        <v>799</v>
      </c>
      <c r="P921" t="s">
        <v>641</v>
      </c>
      <c r="Q921" t="s">
        <v>51</v>
      </c>
      <c r="R921">
        <v>1</v>
      </c>
      <c r="S921">
        <v>0</v>
      </c>
      <c r="T921">
        <v>0</v>
      </c>
      <c r="U921">
        <v>0</v>
      </c>
      <c r="V921">
        <v>0</v>
      </c>
      <c r="W921">
        <v>0</v>
      </c>
      <c r="X921">
        <v>549</v>
      </c>
      <c r="Y921">
        <v>-1</v>
      </c>
      <c r="Z921" t="s">
        <v>52</v>
      </c>
      <c r="AA921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69057756</v>
      </c>
      <c r="AB921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69057756</v>
      </c>
      <c r="AC921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0</v>
      </c>
      <c r="AD921" s="5">
        <f>VALUE(FIXED((SLEP[[#This Row],[EjecutadoCLP]]/SLEP[[#This Row],[MontoCLP]]),4,TRUE))</f>
        <v>1</v>
      </c>
      <c r="AE921" s="1">
        <f>IF(SLEP[[#This Row],[Termino]]=0,DATE(1992,10,11),SLEP[[#This Row],[Termino]]-SLEP[[#This Row],[Días de vigencia]])</f>
        <v>33339</v>
      </c>
      <c r="AF921" s="1">
        <f>IF(SLEP[[#This Row],[Días restantes]]&lt;1,DATE(1992,10,11),DATE(2025,8,8)+SLEP[[#This Row],[Días restantes]])</f>
        <v>33888</v>
      </c>
      <c r="AG921">
        <f ca="1">IF(SLEP[[#This Row],[Termino]]=0,0,SLEP[[#This Row],[Termino]]-TODAY())</f>
        <v>-12071</v>
      </c>
      <c r="AH921" s="7" t="str">
        <f ca="1">IF(SLEP[[#This Row],[Dias]]&gt;0,"Vigente","Vencido")</f>
        <v>Vencido</v>
      </c>
      <c r="AI921" t="str">
        <f>_xlfn.XLOOKUP(SLEP[[#This Row],[Source.Name]],Tabla3[Nombre archivo],Tabla3[BASESLEP],"N/A",0,1)</f>
        <v>Huasco</v>
      </c>
      <c r="AJ921" t="s">
        <v>4648</v>
      </c>
    </row>
    <row r="922" spans="1:36" x14ac:dyDescent="0.3">
      <c r="A922" t="s">
        <v>4007</v>
      </c>
      <c r="B922" t="s">
        <v>4182</v>
      </c>
      <c r="C922" t="s">
        <v>4183</v>
      </c>
      <c r="D922" t="s">
        <v>4184</v>
      </c>
      <c r="E922" t="s">
        <v>4185</v>
      </c>
      <c r="F922" t="s">
        <v>4186</v>
      </c>
      <c r="G922" t="s">
        <v>74</v>
      </c>
      <c r="H922" t="s">
        <v>178</v>
      </c>
      <c r="I922" t="s">
        <v>560</v>
      </c>
      <c r="J922" t="s">
        <v>4012</v>
      </c>
      <c r="K922" t="s">
        <v>48</v>
      </c>
      <c r="L922" s="3">
        <v>71759941</v>
      </c>
      <c r="M922" s="4">
        <v>85394330</v>
      </c>
      <c r="N922" s="4">
        <v>-13634389</v>
      </c>
      <c r="O922" t="s">
        <v>896</v>
      </c>
      <c r="P922" t="s">
        <v>896</v>
      </c>
      <c r="Q922" t="s">
        <v>51</v>
      </c>
      <c r="R922">
        <v>0</v>
      </c>
      <c r="S922">
        <v>0</v>
      </c>
      <c r="T922">
        <v>1</v>
      </c>
      <c r="U922">
        <v>0</v>
      </c>
      <c r="V922">
        <v>0</v>
      </c>
      <c r="W922">
        <v>0</v>
      </c>
      <c r="X922">
        <v>31</v>
      </c>
      <c r="Y922">
        <v>-147</v>
      </c>
      <c r="Z922" t="s">
        <v>52</v>
      </c>
      <c r="AA922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71759941</v>
      </c>
      <c r="AB922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85394330</v>
      </c>
      <c r="AC922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-13634389</v>
      </c>
      <c r="AD922" s="5">
        <f>VALUE(FIXED((SLEP[[#This Row],[EjecutadoCLP]]/SLEP[[#This Row],[MontoCLP]]),4,TRUE))</f>
        <v>1.19</v>
      </c>
      <c r="AE922" s="1">
        <f>IF(SLEP[[#This Row],[Termino]]=0,DATE(1992,10,11),SLEP[[#This Row],[Termino]]-SLEP[[#This Row],[Días de vigencia]])</f>
        <v>33857</v>
      </c>
      <c r="AF922" s="1">
        <f>IF(SLEP[[#This Row],[Días restantes]]&lt;1,DATE(1992,10,11),DATE(2025,8,8)+SLEP[[#This Row],[Días restantes]])</f>
        <v>33888</v>
      </c>
      <c r="AG922">
        <f ca="1">IF(SLEP[[#This Row],[Termino]]=0,0,SLEP[[#This Row],[Termino]]-TODAY())</f>
        <v>-12071</v>
      </c>
      <c r="AH922" s="7" t="str">
        <f ca="1">IF(SLEP[[#This Row],[Dias]]&gt;0,"Vigente","Vencido")</f>
        <v>Vencido</v>
      </c>
      <c r="AI922" t="str">
        <f>_xlfn.XLOOKUP(SLEP[[#This Row],[Source.Name]],Tabla3[Nombre archivo],Tabla3[BASESLEP],"N/A",0,1)</f>
        <v>Huasco</v>
      </c>
      <c r="AJ922" t="s">
        <v>4654</v>
      </c>
    </row>
    <row r="923" spans="1:36" x14ac:dyDescent="0.3">
      <c r="A923" t="s">
        <v>4007</v>
      </c>
      <c r="B923" t="s">
        <v>4188</v>
      </c>
      <c r="C923" t="s">
        <v>4189</v>
      </c>
      <c r="D923" t="s">
        <v>4190</v>
      </c>
      <c r="E923" t="s">
        <v>4191</v>
      </c>
      <c r="F923" t="s">
        <v>4192</v>
      </c>
      <c r="G923" t="s">
        <v>44</v>
      </c>
      <c r="H923" t="s">
        <v>45</v>
      </c>
      <c r="I923" t="s">
        <v>207</v>
      </c>
      <c r="J923" t="s">
        <v>4012</v>
      </c>
      <c r="K923" t="s">
        <v>48</v>
      </c>
      <c r="L923" s="3">
        <v>200000000</v>
      </c>
      <c r="M923" s="4">
        <v>305831206</v>
      </c>
      <c r="N923" s="4">
        <v>-105831206</v>
      </c>
      <c r="O923" t="s">
        <v>822</v>
      </c>
      <c r="P923" t="s">
        <v>759</v>
      </c>
      <c r="Q923" t="s">
        <v>51</v>
      </c>
      <c r="R923">
        <v>125</v>
      </c>
      <c r="S923">
        <v>0</v>
      </c>
      <c r="T923">
        <v>1</v>
      </c>
      <c r="U923">
        <v>0</v>
      </c>
      <c r="V923">
        <v>0</v>
      </c>
      <c r="W923">
        <v>0</v>
      </c>
      <c r="X923">
        <v>550</v>
      </c>
      <c r="Y923">
        <v>-1</v>
      </c>
      <c r="Z923" t="s">
        <v>52</v>
      </c>
      <c r="AA923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200000000</v>
      </c>
      <c r="AB923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305831206</v>
      </c>
      <c r="AC923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-105831206</v>
      </c>
      <c r="AD923" s="5">
        <f>VALUE(FIXED((SLEP[[#This Row],[EjecutadoCLP]]/SLEP[[#This Row],[MontoCLP]]),4,TRUE))</f>
        <v>1.5291999999999999</v>
      </c>
      <c r="AE923" s="1">
        <f>IF(SLEP[[#This Row],[Termino]]=0,DATE(1992,10,11),SLEP[[#This Row],[Termino]]-SLEP[[#This Row],[Días de vigencia]])</f>
        <v>33338</v>
      </c>
      <c r="AF923" s="1">
        <f>IF(SLEP[[#This Row],[Días restantes]]&lt;1,DATE(1992,10,11),DATE(2025,8,8)+SLEP[[#This Row],[Días restantes]])</f>
        <v>33888</v>
      </c>
      <c r="AG923">
        <f ca="1">IF(SLEP[[#This Row],[Termino]]=0,0,SLEP[[#This Row],[Termino]]-TODAY())</f>
        <v>-12071</v>
      </c>
      <c r="AH923" s="7" t="str">
        <f ca="1">IF(SLEP[[#This Row],[Dias]]&gt;0,"Vigente","Vencido")</f>
        <v>Vencido</v>
      </c>
      <c r="AI923" t="str">
        <f>_xlfn.XLOOKUP(SLEP[[#This Row],[Source.Name]],Tabla3[Nombre archivo],Tabla3[BASESLEP],"N/A",0,1)</f>
        <v>Huasco</v>
      </c>
      <c r="AJ923" t="s">
        <v>4660</v>
      </c>
    </row>
    <row r="924" spans="1:36" x14ac:dyDescent="0.3">
      <c r="A924" t="s">
        <v>4007</v>
      </c>
      <c r="B924" t="s">
        <v>4194</v>
      </c>
      <c r="C924" t="s">
        <v>4195</v>
      </c>
      <c r="D924" t="s">
        <v>4196</v>
      </c>
      <c r="E924" t="s">
        <v>4197</v>
      </c>
      <c r="F924" t="s">
        <v>4198</v>
      </c>
      <c r="G924" t="s">
        <v>44</v>
      </c>
      <c r="H924" t="s">
        <v>178</v>
      </c>
      <c r="I924" t="s">
        <v>207</v>
      </c>
      <c r="J924" t="s">
        <v>4012</v>
      </c>
      <c r="K924" t="s">
        <v>48</v>
      </c>
      <c r="L924" s="3">
        <v>200000000</v>
      </c>
      <c r="M924" s="4">
        <v>195788082</v>
      </c>
      <c r="N924" s="4">
        <v>4211918</v>
      </c>
      <c r="O924" t="s">
        <v>822</v>
      </c>
      <c r="P924" t="s">
        <v>759</v>
      </c>
      <c r="Q924" t="s">
        <v>51</v>
      </c>
      <c r="R924">
        <v>3</v>
      </c>
      <c r="S924">
        <v>0</v>
      </c>
      <c r="T924">
        <v>1</v>
      </c>
      <c r="U924">
        <v>0</v>
      </c>
      <c r="V924">
        <v>0</v>
      </c>
      <c r="W924">
        <v>0</v>
      </c>
      <c r="X924">
        <v>550</v>
      </c>
      <c r="Y924">
        <v>-1</v>
      </c>
      <c r="Z924" t="s">
        <v>52</v>
      </c>
      <c r="AA924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200000000</v>
      </c>
      <c r="AB924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195788082</v>
      </c>
      <c r="AC924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4211918</v>
      </c>
      <c r="AD924" s="5">
        <f>VALUE(FIXED((SLEP[[#This Row],[EjecutadoCLP]]/SLEP[[#This Row],[MontoCLP]]),4,TRUE))</f>
        <v>0.97889999999999999</v>
      </c>
      <c r="AE924" s="1">
        <f>IF(SLEP[[#This Row],[Termino]]=0,DATE(1992,10,11),SLEP[[#This Row],[Termino]]-SLEP[[#This Row],[Días de vigencia]])</f>
        <v>33338</v>
      </c>
      <c r="AF924" s="1">
        <f>IF(SLEP[[#This Row],[Días restantes]]&lt;1,DATE(1992,10,11),DATE(2025,8,8)+SLEP[[#This Row],[Días restantes]])</f>
        <v>33888</v>
      </c>
      <c r="AG924">
        <f ca="1">IF(SLEP[[#This Row],[Termino]]=0,0,SLEP[[#This Row],[Termino]]-TODAY())</f>
        <v>-12071</v>
      </c>
      <c r="AH924" s="7" t="str">
        <f ca="1">IF(SLEP[[#This Row],[Dias]]&gt;0,"Vigente","Vencido")</f>
        <v>Vencido</v>
      </c>
      <c r="AI924" t="str">
        <f>_xlfn.XLOOKUP(SLEP[[#This Row],[Source.Name]],Tabla3[Nombre archivo],Tabla3[BASESLEP],"N/A",0,1)</f>
        <v>Huasco</v>
      </c>
      <c r="AJ924" t="s">
        <v>4664</v>
      </c>
    </row>
    <row r="925" spans="1:36" x14ac:dyDescent="0.3">
      <c r="A925" t="s">
        <v>4007</v>
      </c>
      <c r="B925" t="s">
        <v>4200</v>
      </c>
      <c r="C925" t="s">
        <v>4201</v>
      </c>
      <c r="D925" t="s">
        <v>4202</v>
      </c>
      <c r="E925" t="s">
        <v>4203</v>
      </c>
      <c r="F925" t="s">
        <v>4204</v>
      </c>
      <c r="G925" t="s">
        <v>44</v>
      </c>
      <c r="H925" t="s">
        <v>45</v>
      </c>
      <c r="I925" t="s">
        <v>207</v>
      </c>
      <c r="J925" t="s">
        <v>4012</v>
      </c>
      <c r="K925" t="s">
        <v>48</v>
      </c>
      <c r="L925" s="3">
        <v>110000000</v>
      </c>
      <c r="M925" s="4">
        <v>200860480</v>
      </c>
      <c r="N925" s="4">
        <v>-90860480</v>
      </c>
      <c r="O925" t="s">
        <v>2241</v>
      </c>
      <c r="P925" t="s">
        <v>552</v>
      </c>
      <c r="Q925" t="s">
        <v>51</v>
      </c>
      <c r="R925">
        <v>77</v>
      </c>
      <c r="S925">
        <v>0</v>
      </c>
      <c r="T925">
        <v>1</v>
      </c>
      <c r="U925">
        <v>0</v>
      </c>
      <c r="V925">
        <v>0</v>
      </c>
      <c r="W925">
        <v>0</v>
      </c>
      <c r="X925">
        <v>550</v>
      </c>
      <c r="Y925">
        <v>-1</v>
      </c>
      <c r="Z925" t="s">
        <v>52</v>
      </c>
      <c r="AA925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110000000</v>
      </c>
      <c r="AB925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200860480</v>
      </c>
      <c r="AC925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-90860480</v>
      </c>
      <c r="AD925" s="5">
        <f>VALUE(FIXED((SLEP[[#This Row],[EjecutadoCLP]]/SLEP[[#This Row],[MontoCLP]]),4,TRUE))</f>
        <v>1.8260000000000001</v>
      </c>
      <c r="AE925" s="1">
        <f>IF(SLEP[[#This Row],[Termino]]=0,DATE(1992,10,11),SLEP[[#This Row],[Termino]]-SLEP[[#This Row],[Días de vigencia]])</f>
        <v>33338</v>
      </c>
      <c r="AF925" s="1">
        <f>IF(SLEP[[#This Row],[Días restantes]]&lt;1,DATE(1992,10,11),DATE(2025,8,8)+SLEP[[#This Row],[Días restantes]])</f>
        <v>33888</v>
      </c>
      <c r="AG925">
        <f ca="1">IF(SLEP[[#This Row],[Termino]]=0,0,SLEP[[#This Row],[Termino]]-TODAY())</f>
        <v>-12071</v>
      </c>
      <c r="AH925" s="7" t="str">
        <f ca="1">IF(SLEP[[#This Row],[Dias]]&gt;0,"Vigente","Vencido")</f>
        <v>Vencido</v>
      </c>
      <c r="AI925" t="str">
        <f>_xlfn.XLOOKUP(SLEP[[#This Row],[Source.Name]],Tabla3[Nombre archivo],Tabla3[BASESLEP],"N/A",0,1)</f>
        <v>Huasco</v>
      </c>
      <c r="AJ925" t="s">
        <v>4670</v>
      </c>
    </row>
    <row r="926" spans="1:36" x14ac:dyDescent="0.3">
      <c r="A926" t="s">
        <v>4007</v>
      </c>
      <c r="B926" t="s">
        <v>4206</v>
      </c>
      <c r="C926" t="s">
        <v>4207</v>
      </c>
      <c r="D926" t="s">
        <v>4208</v>
      </c>
      <c r="E926" t="s">
        <v>4068</v>
      </c>
      <c r="F926" t="s">
        <v>4069</v>
      </c>
      <c r="G926" t="s">
        <v>44</v>
      </c>
      <c r="H926" t="s">
        <v>45</v>
      </c>
      <c r="I926" t="s">
        <v>60</v>
      </c>
      <c r="J926" t="s">
        <v>4012</v>
      </c>
      <c r="K926" t="s">
        <v>48</v>
      </c>
      <c r="L926" s="3">
        <v>128615200</v>
      </c>
      <c r="M926" s="4">
        <v>128615200</v>
      </c>
      <c r="N926" s="4">
        <v>0</v>
      </c>
      <c r="O926" t="s">
        <v>799</v>
      </c>
      <c r="P926" t="s">
        <v>907</v>
      </c>
      <c r="Q926" t="s">
        <v>51</v>
      </c>
      <c r="R926">
        <v>0</v>
      </c>
      <c r="S926">
        <v>0</v>
      </c>
      <c r="T926">
        <v>1</v>
      </c>
      <c r="U926">
        <v>0</v>
      </c>
      <c r="V926">
        <v>0</v>
      </c>
      <c r="W926">
        <v>0</v>
      </c>
      <c r="X926">
        <v>223</v>
      </c>
      <c r="Y926">
        <v>-1</v>
      </c>
      <c r="Z926" t="s">
        <v>52</v>
      </c>
      <c r="AA926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128615200</v>
      </c>
      <c r="AB926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128615200</v>
      </c>
      <c r="AC926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0</v>
      </c>
      <c r="AD926" s="5">
        <f>VALUE(FIXED((SLEP[[#This Row],[EjecutadoCLP]]/SLEP[[#This Row],[MontoCLP]]),4,TRUE))</f>
        <v>1</v>
      </c>
      <c r="AE926" s="1">
        <f>IF(SLEP[[#This Row],[Termino]]=0,DATE(1992,10,11),SLEP[[#This Row],[Termino]]-SLEP[[#This Row],[Días de vigencia]])</f>
        <v>33665</v>
      </c>
      <c r="AF926" s="1">
        <f>IF(SLEP[[#This Row],[Días restantes]]&lt;1,DATE(1992,10,11),DATE(2025,8,8)+SLEP[[#This Row],[Días restantes]])</f>
        <v>33888</v>
      </c>
      <c r="AG926">
        <f ca="1">IF(SLEP[[#This Row],[Termino]]=0,0,SLEP[[#This Row],[Termino]]-TODAY())</f>
        <v>-12071</v>
      </c>
      <c r="AH926" s="7" t="str">
        <f ca="1">IF(SLEP[[#This Row],[Dias]]&gt;0,"Vigente","Vencido")</f>
        <v>Vencido</v>
      </c>
      <c r="AI926" t="str">
        <f>_xlfn.XLOOKUP(SLEP[[#This Row],[Source.Name]],Tabla3[Nombre archivo],Tabla3[BASESLEP],"N/A",0,1)</f>
        <v>Huasco</v>
      </c>
      <c r="AJ926" t="s">
        <v>4674</v>
      </c>
    </row>
    <row r="927" spans="1:36" x14ac:dyDescent="0.3">
      <c r="A927" t="s">
        <v>4007</v>
      </c>
      <c r="B927" t="s">
        <v>4210</v>
      </c>
      <c r="C927" t="s">
        <v>4211</v>
      </c>
      <c r="D927" t="s">
        <v>4212</v>
      </c>
      <c r="E927" t="s">
        <v>4213</v>
      </c>
      <c r="F927" t="s">
        <v>4214</v>
      </c>
      <c r="G927" t="s">
        <v>44</v>
      </c>
      <c r="H927" t="s">
        <v>45</v>
      </c>
      <c r="I927" t="s">
        <v>46</v>
      </c>
      <c r="J927" t="s">
        <v>4012</v>
      </c>
      <c r="K927" t="s">
        <v>48</v>
      </c>
      <c r="L927" s="3">
        <v>87500000</v>
      </c>
      <c r="M927" s="4">
        <v>87486525</v>
      </c>
      <c r="N927" s="4">
        <v>13475</v>
      </c>
      <c r="O927" t="s">
        <v>1563</v>
      </c>
      <c r="P927" t="s">
        <v>907</v>
      </c>
      <c r="Q927" t="s">
        <v>51</v>
      </c>
      <c r="R927">
        <v>11</v>
      </c>
      <c r="S927">
        <v>0</v>
      </c>
      <c r="T927">
        <v>1</v>
      </c>
      <c r="U927">
        <v>0</v>
      </c>
      <c r="V927">
        <v>0</v>
      </c>
      <c r="W927">
        <v>0</v>
      </c>
      <c r="X927">
        <v>234</v>
      </c>
      <c r="Y927">
        <v>-1</v>
      </c>
      <c r="Z927" t="s">
        <v>52</v>
      </c>
      <c r="AA927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87500000</v>
      </c>
      <c r="AB927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87486525</v>
      </c>
      <c r="AC927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13475</v>
      </c>
      <c r="AD927" s="5">
        <f>VALUE(FIXED((SLEP[[#This Row],[EjecutadoCLP]]/SLEP[[#This Row],[MontoCLP]]),4,TRUE))</f>
        <v>0.99980000000000002</v>
      </c>
      <c r="AE927" s="1">
        <f>IF(SLEP[[#This Row],[Termino]]=0,DATE(1992,10,11),SLEP[[#This Row],[Termino]]-SLEP[[#This Row],[Días de vigencia]])</f>
        <v>33654</v>
      </c>
      <c r="AF927" s="1">
        <f>IF(SLEP[[#This Row],[Días restantes]]&lt;1,DATE(1992,10,11),DATE(2025,8,8)+SLEP[[#This Row],[Días restantes]])</f>
        <v>33888</v>
      </c>
      <c r="AG927">
        <f ca="1">IF(SLEP[[#This Row],[Termino]]=0,0,SLEP[[#This Row],[Termino]]-TODAY())</f>
        <v>-12071</v>
      </c>
      <c r="AH927" s="7" t="str">
        <f ca="1">IF(SLEP[[#This Row],[Dias]]&gt;0,"Vigente","Vencido")</f>
        <v>Vencido</v>
      </c>
      <c r="AI927" t="str">
        <f>_xlfn.XLOOKUP(SLEP[[#This Row],[Source.Name]],Tabla3[Nombre archivo],Tabla3[BASESLEP],"N/A",0,1)</f>
        <v>Huasco</v>
      </c>
      <c r="AJ927" t="s">
        <v>4678</v>
      </c>
    </row>
    <row r="928" spans="1:36" x14ac:dyDescent="0.3">
      <c r="A928" t="s">
        <v>4007</v>
      </c>
      <c r="B928" t="s">
        <v>4216</v>
      </c>
      <c r="C928" t="s">
        <v>4217</v>
      </c>
      <c r="D928" t="s">
        <v>4218</v>
      </c>
      <c r="E928" t="s">
        <v>4085</v>
      </c>
      <c r="F928" t="s">
        <v>4086</v>
      </c>
      <c r="G928" t="s">
        <v>44</v>
      </c>
      <c r="H928" t="s">
        <v>45</v>
      </c>
      <c r="I928" t="s">
        <v>60</v>
      </c>
      <c r="J928" t="s">
        <v>4012</v>
      </c>
      <c r="K928" t="s">
        <v>48</v>
      </c>
      <c r="L928" s="3">
        <v>108000000</v>
      </c>
      <c r="M928" s="4">
        <v>97117617</v>
      </c>
      <c r="N928" s="4">
        <v>10882383</v>
      </c>
      <c r="O928" t="s">
        <v>764</v>
      </c>
      <c r="P928" t="s">
        <v>513</v>
      </c>
      <c r="Q928" t="s">
        <v>51</v>
      </c>
      <c r="R928">
        <v>10</v>
      </c>
      <c r="S928">
        <v>0</v>
      </c>
      <c r="T928">
        <v>1</v>
      </c>
      <c r="U928">
        <v>0</v>
      </c>
      <c r="V928">
        <v>0</v>
      </c>
      <c r="W928">
        <v>0</v>
      </c>
      <c r="X928">
        <v>609</v>
      </c>
      <c r="Y928">
        <v>-1</v>
      </c>
      <c r="Z928" t="s">
        <v>52</v>
      </c>
      <c r="AA928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108000000</v>
      </c>
      <c r="AB928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97117617</v>
      </c>
      <c r="AC928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10882383</v>
      </c>
      <c r="AD928" s="5">
        <f>VALUE(FIXED((SLEP[[#This Row],[EjecutadoCLP]]/SLEP[[#This Row],[MontoCLP]]),4,TRUE))</f>
        <v>0.8992</v>
      </c>
      <c r="AE928" s="1">
        <f>IF(SLEP[[#This Row],[Termino]]=0,DATE(1992,10,11),SLEP[[#This Row],[Termino]]-SLEP[[#This Row],[Días de vigencia]])</f>
        <v>33279</v>
      </c>
      <c r="AF928" s="1">
        <f>IF(SLEP[[#This Row],[Días restantes]]&lt;1,DATE(1992,10,11),DATE(2025,8,8)+SLEP[[#This Row],[Días restantes]])</f>
        <v>33888</v>
      </c>
      <c r="AG928">
        <f ca="1">IF(SLEP[[#This Row],[Termino]]=0,0,SLEP[[#This Row],[Termino]]-TODAY())</f>
        <v>-12071</v>
      </c>
      <c r="AH928" s="7" t="str">
        <f ca="1">IF(SLEP[[#This Row],[Dias]]&gt;0,"Vigente","Vencido")</f>
        <v>Vencido</v>
      </c>
      <c r="AI928" t="str">
        <f>_xlfn.XLOOKUP(SLEP[[#This Row],[Source.Name]],Tabla3[Nombre archivo],Tabla3[BASESLEP],"N/A",0,1)</f>
        <v>Huasco</v>
      </c>
      <c r="AJ928" t="s">
        <v>4687</v>
      </c>
    </row>
    <row r="929" spans="1:36" x14ac:dyDescent="0.3">
      <c r="A929" t="s">
        <v>4007</v>
      </c>
      <c r="B929" t="s">
        <v>4220</v>
      </c>
      <c r="C929" t="s">
        <v>4221</v>
      </c>
      <c r="D929" t="s">
        <v>4222</v>
      </c>
      <c r="E929" t="s">
        <v>382</v>
      </c>
      <c r="F929" t="s">
        <v>383</v>
      </c>
      <c r="G929" t="s">
        <v>44</v>
      </c>
      <c r="H929" t="s">
        <v>178</v>
      </c>
      <c r="I929" t="s">
        <v>533</v>
      </c>
      <c r="J929" t="s">
        <v>4012</v>
      </c>
      <c r="K929" t="s">
        <v>48</v>
      </c>
      <c r="L929" s="3">
        <v>77693565</v>
      </c>
      <c r="M929" s="4">
        <v>77693565</v>
      </c>
      <c r="N929" s="4">
        <v>0</v>
      </c>
      <c r="O929" t="s">
        <v>822</v>
      </c>
      <c r="P929" t="s">
        <v>822</v>
      </c>
      <c r="Q929" t="s">
        <v>51</v>
      </c>
      <c r="R929">
        <v>0</v>
      </c>
      <c r="S929">
        <v>0</v>
      </c>
      <c r="T929">
        <v>1</v>
      </c>
      <c r="U929">
        <v>0</v>
      </c>
      <c r="V929">
        <v>0</v>
      </c>
      <c r="W929">
        <v>0</v>
      </c>
      <c r="X929">
        <v>91</v>
      </c>
      <c r="Y929">
        <v>-169</v>
      </c>
      <c r="Z929" t="s">
        <v>52</v>
      </c>
      <c r="AA929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77693565</v>
      </c>
      <c r="AB929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77693565</v>
      </c>
      <c r="AC929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0</v>
      </c>
      <c r="AD929" s="5">
        <f>VALUE(FIXED((SLEP[[#This Row],[EjecutadoCLP]]/SLEP[[#This Row],[MontoCLP]]),4,TRUE))</f>
        <v>1</v>
      </c>
      <c r="AE929" s="1">
        <f>IF(SLEP[[#This Row],[Termino]]=0,DATE(1992,10,11),SLEP[[#This Row],[Termino]]-SLEP[[#This Row],[Días de vigencia]])</f>
        <v>33797</v>
      </c>
      <c r="AF929" s="1">
        <f>IF(SLEP[[#This Row],[Días restantes]]&lt;1,DATE(1992,10,11),DATE(2025,8,8)+SLEP[[#This Row],[Días restantes]])</f>
        <v>33888</v>
      </c>
      <c r="AG929">
        <f ca="1">IF(SLEP[[#This Row],[Termino]]=0,0,SLEP[[#This Row],[Termino]]-TODAY())</f>
        <v>-12071</v>
      </c>
      <c r="AH929" s="7" t="str">
        <f ca="1">IF(SLEP[[#This Row],[Dias]]&gt;0,"Vigente","Vencido")</f>
        <v>Vencido</v>
      </c>
      <c r="AI929" t="str">
        <f>_xlfn.XLOOKUP(SLEP[[#This Row],[Source.Name]],Tabla3[Nombre archivo],Tabla3[BASESLEP],"N/A",0,1)</f>
        <v>Huasco</v>
      </c>
      <c r="AJ929" t="s">
        <v>4693</v>
      </c>
    </row>
    <row r="930" spans="1:36" x14ac:dyDescent="0.3">
      <c r="A930" t="s">
        <v>4007</v>
      </c>
      <c r="B930" t="s">
        <v>4224</v>
      </c>
      <c r="C930" t="s">
        <v>4225</v>
      </c>
      <c r="D930" t="s">
        <v>4226</v>
      </c>
      <c r="E930" t="s">
        <v>4227</v>
      </c>
      <c r="F930" t="s">
        <v>4228</v>
      </c>
      <c r="G930" t="s">
        <v>44</v>
      </c>
      <c r="H930" t="s">
        <v>178</v>
      </c>
      <c r="I930" t="s">
        <v>207</v>
      </c>
      <c r="J930" t="s">
        <v>4012</v>
      </c>
      <c r="K930" t="s">
        <v>48</v>
      </c>
      <c r="L930" s="3">
        <v>150000000</v>
      </c>
      <c r="M930" s="4">
        <v>109869627</v>
      </c>
      <c r="N930" s="4">
        <v>40130373</v>
      </c>
      <c r="O930" t="s">
        <v>867</v>
      </c>
      <c r="P930" t="s">
        <v>1793</v>
      </c>
      <c r="Q930" t="s">
        <v>51</v>
      </c>
      <c r="R930">
        <v>19</v>
      </c>
      <c r="S930">
        <v>0</v>
      </c>
      <c r="T930">
        <v>0</v>
      </c>
      <c r="U930">
        <v>0</v>
      </c>
      <c r="V930">
        <v>0</v>
      </c>
      <c r="W930">
        <v>0</v>
      </c>
      <c r="X930">
        <v>549</v>
      </c>
      <c r="Y930">
        <v>-1</v>
      </c>
      <c r="Z930" t="s">
        <v>65</v>
      </c>
      <c r="AA930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150000000</v>
      </c>
      <c r="AB930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109869627</v>
      </c>
      <c r="AC930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40130373</v>
      </c>
      <c r="AD930" s="5">
        <f>VALUE(FIXED((SLEP[[#This Row],[EjecutadoCLP]]/SLEP[[#This Row],[MontoCLP]]),4,TRUE))</f>
        <v>0.73250000000000004</v>
      </c>
      <c r="AE930" s="1">
        <f>IF(SLEP[[#This Row],[Termino]]=0,DATE(1992,10,11),SLEP[[#This Row],[Termino]]-SLEP[[#This Row],[Días de vigencia]])</f>
        <v>33339</v>
      </c>
      <c r="AF930" s="1">
        <f>IF(SLEP[[#This Row],[Días restantes]]&lt;1,DATE(1992,10,11),DATE(2025,8,8)+SLEP[[#This Row],[Días restantes]])</f>
        <v>33888</v>
      </c>
      <c r="AG930">
        <f ca="1">IF(SLEP[[#This Row],[Termino]]=0,0,SLEP[[#This Row],[Termino]]-TODAY())</f>
        <v>-12071</v>
      </c>
      <c r="AH930" s="7" t="str">
        <f ca="1">IF(SLEP[[#This Row],[Dias]]&gt;0,"Vigente","Vencido")</f>
        <v>Vencido</v>
      </c>
      <c r="AI930" t="str">
        <f>_xlfn.XLOOKUP(SLEP[[#This Row],[Source.Name]],Tabla3[Nombre archivo],Tabla3[BASESLEP],"N/A",0,1)</f>
        <v>Huasco</v>
      </c>
      <c r="AJ930" t="s">
        <v>4699</v>
      </c>
    </row>
    <row r="931" spans="1:36" x14ac:dyDescent="0.3">
      <c r="A931" t="s">
        <v>4007</v>
      </c>
      <c r="B931" t="s">
        <v>4230</v>
      </c>
      <c r="C931" t="s">
        <v>4231</v>
      </c>
      <c r="D931" t="s">
        <v>4232</v>
      </c>
      <c r="E931" t="s">
        <v>4227</v>
      </c>
      <c r="F931" t="s">
        <v>4228</v>
      </c>
      <c r="G931" t="s">
        <v>44</v>
      </c>
      <c r="H931" t="s">
        <v>178</v>
      </c>
      <c r="I931" t="s">
        <v>207</v>
      </c>
      <c r="J931" t="s">
        <v>4012</v>
      </c>
      <c r="K931" t="s">
        <v>48</v>
      </c>
      <c r="L931" s="3">
        <v>300000000</v>
      </c>
      <c r="M931" s="4">
        <v>117470844</v>
      </c>
      <c r="N931" s="4">
        <v>182529156</v>
      </c>
      <c r="O931" t="s">
        <v>867</v>
      </c>
      <c r="P931" t="s">
        <v>4150</v>
      </c>
      <c r="Q931" t="s">
        <v>1114</v>
      </c>
      <c r="R931">
        <v>24</v>
      </c>
      <c r="S931">
        <v>0</v>
      </c>
      <c r="T931">
        <v>0</v>
      </c>
      <c r="U931">
        <v>0</v>
      </c>
      <c r="V931">
        <v>0</v>
      </c>
      <c r="W931">
        <v>0</v>
      </c>
      <c r="X931">
        <v>1096</v>
      </c>
      <c r="Y931">
        <v>173</v>
      </c>
      <c r="Z931" t="s">
        <v>65</v>
      </c>
      <c r="AA931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300000000</v>
      </c>
      <c r="AB931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117470844</v>
      </c>
      <c r="AC931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182529156</v>
      </c>
      <c r="AD931" s="5">
        <f>VALUE(FIXED((SLEP[[#This Row],[EjecutadoCLP]]/SLEP[[#This Row],[MontoCLP]]),4,TRUE))</f>
        <v>0.3916</v>
      </c>
      <c r="AE931" s="1">
        <f>IF(SLEP[[#This Row],[Termino]]=0,DATE(1992,10,11),SLEP[[#This Row],[Termino]]-SLEP[[#This Row],[Días de vigencia]])</f>
        <v>44954</v>
      </c>
      <c r="AF931" s="1">
        <f>IF(SLEP[[#This Row],[Días restantes]]&lt;1,DATE(1992,10,11),DATE(2025,8,8)+SLEP[[#This Row],[Días restantes]])</f>
        <v>46050</v>
      </c>
      <c r="AG931">
        <f ca="1">IF(SLEP[[#This Row],[Termino]]=0,0,SLEP[[#This Row],[Termino]]-TODAY())</f>
        <v>91</v>
      </c>
      <c r="AH931" s="7" t="str">
        <f ca="1">IF(SLEP[[#This Row],[Dias]]&gt;0,"Vigente","Vencido")</f>
        <v>Vigente</v>
      </c>
      <c r="AI931" t="str">
        <f>_xlfn.XLOOKUP(SLEP[[#This Row],[Source.Name]],Tabla3[Nombre archivo],Tabla3[BASESLEP],"N/A",0,1)</f>
        <v>Huasco</v>
      </c>
      <c r="AJ931" t="s">
        <v>4703</v>
      </c>
    </row>
    <row r="932" spans="1:36" x14ac:dyDescent="0.3">
      <c r="A932" t="s">
        <v>4007</v>
      </c>
      <c r="B932" t="s">
        <v>4234</v>
      </c>
      <c r="C932" t="s">
        <v>4235</v>
      </c>
      <c r="D932" t="s">
        <v>4236</v>
      </c>
      <c r="E932" t="s">
        <v>4237</v>
      </c>
      <c r="F932" t="s">
        <v>4238</v>
      </c>
      <c r="G932" t="s">
        <v>44</v>
      </c>
      <c r="H932" t="s">
        <v>178</v>
      </c>
      <c r="I932" t="s">
        <v>207</v>
      </c>
      <c r="J932" t="s">
        <v>4012</v>
      </c>
      <c r="K932" t="s">
        <v>48</v>
      </c>
      <c r="L932" s="3">
        <v>530000000</v>
      </c>
      <c r="M932" s="4">
        <v>502405959</v>
      </c>
      <c r="N932" s="4">
        <v>27594041</v>
      </c>
      <c r="O932" t="s">
        <v>867</v>
      </c>
      <c r="P932" t="s">
        <v>513</v>
      </c>
      <c r="Q932" t="s">
        <v>51</v>
      </c>
      <c r="R932">
        <v>30</v>
      </c>
      <c r="S932">
        <v>0</v>
      </c>
      <c r="T932">
        <v>2</v>
      </c>
      <c r="U932">
        <v>0</v>
      </c>
      <c r="V932">
        <v>0</v>
      </c>
      <c r="W932">
        <v>0</v>
      </c>
      <c r="X932">
        <v>621</v>
      </c>
      <c r="Y932">
        <v>-1</v>
      </c>
      <c r="Z932" t="s">
        <v>52</v>
      </c>
      <c r="AA932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530000000</v>
      </c>
      <c r="AB932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502405959</v>
      </c>
      <c r="AC932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27594041</v>
      </c>
      <c r="AD932" s="5">
        <f>VALUE(FIXED((SLEP[[#This Row],[EjecutadoCLP]]/SLEP[[#This Row],[MontoCLP]]),4,TRUE))</f>
        <v>0.94789999999999996</v>
      </c>
      <c r="AE932" s="1">
        <f>IF(SLEP[[#This Row],[Termino]]=0,DATE(1992,10,11),SLEP[[#This Row],[Termino]]-SLEP[[#This Row],[Días de vigencia]])</f>
        <v>33267</v>
      </c>
      <c r="AF932" s="1">
        <f>IF(SLEP[[#This Row],[Días restantes]]&lt;1,DATE(1992,10,11),DATE(2025,8,8)+SLEP[[#This Row],[Días restantes]])</f>
        <v>33888</v>
      </c>
      <c r="AG932">
        <f ca="1">IF(SLEP[[#This Row],[Termino]]=0,0,SLEP[[#This Row],[Termino]]-TODAY())</f>
        <v>-12071</v>
      </c>
      <c r="AH932" s="7" t="str">
        <f ca="1">IF(SLEP[[#This Row],[Dias]]&gt;0,"Vigente","Vencido")</f>
        <v>Vencido</v>
      </c>
      <c r="AI932" t="str">
        <f>_xlfn.XLOOKUP(SLEP[[#This Row],[Source.Name]],Tabla3[Nombre archivo],Tabla3[BASESLEP],"N/A",0,1)</f>
        <v>Huasco</v>
      </c>
      <c r="AJ932" t="s">
        <v>4707</v>
      </c>
    </row>
    <row r="933" spans="1:36" x14ac:dyDescent="0.3">
      <c r="A933" t="s">
        <v>4007</v>
      </c>
      <c r="B933" t="s">
        <v>4240</v>
      </c>
      <c r="C933" t="s">
        <v>4241</v>
      </c>
      <c r="D933" t="s">
        <v>4242</v>
      </c>
      <c r="E933" t="s">
        <v>4237</v>
      </c>
      <c r="F933" t="s">
        <v>4243</v>
      </c>
      <c r="G933" t="s">
        <v>44</v>
      </c>
      <c r="H933" t="s">
        <v>178</v>
      </c>
      <c r="I933" t="s">
        <v>207</v>
      </c>
      <c r="J933" t="s">
        <v>4012</v>
      </c>
      <c r="K933" t="s">
        <v>48</v>
      </c>
      <c r="L933" s="3">
        <v>68646102</v>
      </c>
      <c r="M933" s="4">
        <v>63600145</v>
      </c>
      <c r="N933" s="4">
        <v>5045957</v>
      </c>
      <c r="O933" t="s">
        <v>867</v>
      </c>
      <c r="P933" t="s">
        <v>1793</v>
      </c>
      <c r="Q933" t="s">
        <v>51</v>
      </c>
      <c r="R933">
        <v>22</v>
      </c>
      <c r="S933">
        <v>0</v>
      </c>
      <c r="T933">
        <v>1</v>
      </c>
      <c r="U933">
        <v>0</v>
      </c>
      <c r="V933">
        <v>0</v>
      </c>
      <c r="W933">
        <v>0</v>
      </c>
      <c r="X933">
        <v>549</v>
      </c>
      <c r="Y933">
        <v>-1</v>
      </c>
      <c r="Z933" t="s">
        <v>52</v>
      </c>
      <c r="AA933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68646102</v>
      </c>
      <c r="AB933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63600145</v>
      </c>
      <c r="AC933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5045957</v>
      </c>
      <c r="AD933" s="5">
        <f>VALUE(FIXED((SLEP[[#This Row],[EjecutadoCLP]]/SLEP[[#This Row],[MontoCLP]]),4,TRUE))</f>
        <v>0.92649999999999999</v>
      </c>
      <c r="AE933" s="1">
        <f>IF(SLEP[[#This Row],[Termino]]=0,DATE(1992,10,11),SLEP[[#This Row],[Termino]]-SLEP[[#This Row],[Días de vigencia]])</f>
        <v>33339</v>
      </c>
      <c r="AF933" s="1">
        <f>IF(SLEP[[#This Row],[Días restantes]]&lt;1,DATE(1992,10,11),DATE(2025,8,8)+SLEP[[#This Row],[Días restantes]])</f>
        <v>33888</v>
      </c>
      <c r="AG933">
        <f ca="1">IF(SLEP[[#This Row],[Termino]]=0,0,SLEP[[#This Row],[Termino]]-TODAY())</f>
        <v>-12071</v>
      </c>
      <c r="AH933" s="7" t="str">
        <f ca="1">IF(SLEP[[#This Row],[Dias]]&gt;0,"Vigente","Vencido")</f>
        <v>Vencido</v>
      </c>
      <c r="AI933" t="str">
        <f>_xlfn.XLOOKUP(SLEP[[#This Row],[Source.Name]],Tabla3[Nombre archivo],Tabla3[BASESLEP],"N/A",0,1)</f>
        <v>Huasco</v>
      </c>
      <c r="AJ933" t="s">
        <v>4711</v>
      </c>
    </row>
    <row r="934" spans="1:36" x14ac:dyDescent="0.3">
      <c r="A934" t="s">
        <v>4007</v>
      </c>
      <c r="B934" t="s">
        <v>4245</v>
      </c>
      <c r="C934" t="s">
        <v>4246</v>
      </c>
      <c r="D934" t="s">
        <v>4247</v>
      </c>
      <c r="E934" t="s">
        <v>2093</v>
      </c>
      <c r="F934" t="s">
        <v>2094</v>
      </c>
      <c r="G934" t="s">
        <v>44</v>
      </c>
      <c r="H934" t="s">
        <v>45</v>
      </c>
      <c r="I934" t="s">
        <v>60</v>
      </c>
      <c r="J934" t="s">
        <v>4012</v>
      </c>
      <c r="K934" t="s">
        <v>48</v>
      </c>
      <c r="L934" s="3">
        <v>171062500</v>
      </c>
      <c r="M934" s="4">
        <v>114041668</v>
      </c>
      <c r="N934" s="4">
        <v>57020832</v>
      </c>
      <c r="O934" t="s">
        <v>884</v>
      </c>
      <c r="P934" t="s">
        <v>263</v>
      </c>
      <c r="Q934" t="s">
        <v>51</v>
      </c>
      <c r="R934">
        <v>0</v>
      </c>
      <c r="S934">
        <v>0</v>
      </c>
      <c r="T934">
        <v>1</v>
      </c>
      <c r="U934">
        <v>0</v>
      </c>
      <c r="V934">
        <v>0</v>
      </c>
      <c r="W934">
        <v>0</v>
      </c>
      <c r="X934">
        <v>382</v>
      </c>
      <c r="Y934">
        <v>-1</v>
      </c>
      <c r="Z934" t="s">
        <v>52</v>
      </c>
      <c r="AA934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171062500</v>
      </c>
      <c r="AB934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114041668</v>
      </c>
      <c r="AC934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57020832</v>
      </c>
      <c r="AD934" s="5">
        <f>VALUE(FIXED((SLEP[[#This Row],[EjecutadoCLP]]/SLEP[[#This Row],[MontoCLP]]),4,TRUE))</f>
        <v>0.66669999999999996</v>
      </c>
      <c r="AE934" s="1">
        <f>IF(SLEP[[#This Row],[Termino]]=0,DATE(1992,10,11),SLEP[[#This Row],[Termino]]-SLEP[[#This Row],[Días de vigencia]])</f>
        <v>33506</v>
      </c>
      <c r="AF934" s="1">
        <f>IF(SLEP[[#This Row],[Días restantes]]&lt;1,DATE(1992,10,11),DATE(2025,8,8)+SLEP[[#This Row],[Días restantes]])</f>
        <v>33888</v>
      </c>
      <c r="AG934">
        <f ca="1">IF(SLEP[[#This Row],[Termino]]=0,0,SLEP[[#This Row],[Termino]]-TODAY())</f>
        <v>-12071</v>
      </c>
      <c r="AH934" s="7" t="str">
        <f ca="1">IF(SLEP[[#This Row],[Dias]]&gt;0,"Vigente","Vencido")</f>
        <v>Vencido</v>
      </c>
      <c r="AI934" t="str">
        <f>_xlfn.XLOOKUP(SLEP[[#This Row],[Source.Name]],Tabla3[Nombre archivo],Tabla3[BASESLEP],"N/A",0,1)</f>
        <v>Huasco</v>
      </c>
      <c r="AJ934" t="s">
        <v>4717</v>
      </c>
    </row>
    <row r="935" spans="1:36" x14ac:dyDescent="0.3">
      <c r="A935" t="s">
        <v>4007</v>
      </c>
      <c r="B935" t="s">
        <v>4252</v>
      </c>
      <c r="C935" t="s">
        <v>4253</v>
      </c>
      <c r="D935" t="s">
        <v>4254</v>
      </c>
      <c r="E935" t="s">
        <v>4062</v>
      </c>
      <c r="F935" t="s">
        <v>4063</v>
      </c>
      <c r="G935" t="s">
        <v>44</v>
      </c>
      <c r="H935" t="s">
        <v>45</v>
      </c>
      <c r="I935" t="s">
        <v>46</v>
      </c>
      <c r="J935" t="s">
        <v>4012</v>
      </c>
      <c r="K935" t="s">
        <v>48</v>
      </c>
      <c r="L935" s="3">
        <v>87500000</v>
      </c>
      <c r="M935" s="4">
        <v>87482374</v>
      </c>
      <c r="N935" s="4">
        <v>17626</v>
      </c>
      <c r="O935" t="s">
        <v>1563</v>
      </c>
      <c r="P935" t="s">
        <v>907</v>
      </c>
      <c r="Q935" t="s">
        <v>51</v>
      </c>
      <c r="R935">
        <v>18</v>
      </c>
      <c r="S935">
        <v>0</v>
      </c>
      <c r="T935">
        <v>1</v>
      </c>
      <c r="U935">
        <v>0</v>
      </c>
      <c r="V935">
        <v>0</v>
      </c>
      <c r="W935">
        <v>0</v>
      </c>
      <c r="X935">
        <v>264</v>
      </c>
      <c r="Y935">
        <v>-1</v>
      </c>
      <c r="Z935" t="s">
        <v>52</v>
      </c>
      <c r="AA935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87500000</v>
      </c>
      <c r="AB935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87482374</v>
      </c>
      <c r="AC935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17626</v>
      </c>
      <c r="AD935" s="5">
        <f>VALUE(FIXED((SLEP[[#This Row],[EjecutadoCLP]]/SLEP[[#This Row],[MontoCLP]]),4,TRUE))</f>
        <v>0.99980000000000002</v>
      </c>
      <c r="AE935" s="1">
        <f>IF(SLEP[[#This Row],[Termino]]=0,DATE(1992,10,11),SLEP[[#This Row],[Termino]]-SLEP[[#This Row],[Días de vigencia]])</f>
        <v>33624</v>
      </c>
      <c r="AF935" s="1">
        <f>IF(SLEP[[#This Row],[Días restantes]]&lt;1,DATE(1992,10,11),DATE(2025,8,8)+SLEP[[#This Row],[Días restantes]])</f>
        <v>33888</v>
      </c>
      <c r="AG935">
        <f ca="1">IF(SLEP[[#This Row],[Termino]]=0,0,SLEP[[#This Row],[Termino]]-TODAY())</f>
        <v>-12071</v>
      </c>
      <c r="AH935" s="7" t="str">
        <f ca="1">IF(SLEP[[#This Row],[Dias]]&gt;0,"Vigente","Vencido")</f>
        <v>Vencido</v>
      </c>
      <c r="AI935" t="str">
        <f>_xlfn.XLOOKUP(SLEP[[#This Row],[Source.Name]],Tabla3[Nombre archivo],Tabla3[BASESLEP],"N/A",0,1)</f>
        <v>Huasco</v>
      </c>
      <c r="AJ935" s="2" t="s">
        <v>4723</v>
      </c>
    </row>
    <row r="936" spans="1:36" x14ac:dyDescent="0.3">
      <c r="A936" t="s">
        <v>4007</v>
      </c>
      <c r="B936" t="s">
        <v>4249</v>
      </c>
      <c r="C936" t="s">
        <v>4111</v>
      </c>
      <c r="D936" t="s">
        <v>4250</v>
      </c>
      <c r="E936" t="s">
        <v>228</v>
      </c>
      <c r="F936" t="s">
        <v>229</v>
      </c>
      <c r="G936" t="s">
        <v>44</v>
      </c>
      <c r="H936" t="s">
        <v>178</v>
      </c>
      <c r="I936" t="s">
        <v>207</v>
      </c>
      <c r="J936" t="s">
        <v>4012</v>
      </c>
      <c r="K936" t="s">
        <v>48</v>
      </c>
      <c r="L936" s="3">
        <v>490000000</v>
      </c>
      <c r="M936" s="4">
        <v>475573429</v>
      </c>
      <c r="N936" s="4">
        <v>14426571</v>
      </c>
      <c r="O936" t="s">
        <v>1563</v>
      </c>
      <c r="P936" t="s">
        <v>499</v>
      </c>
      <c r="Q936" t="s">
        <v>51</v>
      </c>
      <c r="R936">
        <v>41</v>
      </c>
      <c r="S936">
        <v>0</v>
      </c>
      <c r="T936">
        <v>1</v>
      </c>
      <c r="U936">
        <v>0</v>
      </c>
      <c r="V936">
        <v>0</v>
      </c>
      <c r="W936">
        <v>0</v>
      </c>
      <c r="X936">
        <v>549</v>
      </c>
      <c r="Y936">
        <v>-1</v>
      </c>
      <c r="Z936" t="s">
        <v>52</v>
      </c>
      <c r="AA936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490000000</v>
      </c>
      <c r="AB936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475573429</v>
      </c>
      <c r="AC936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14426571</v>
      </c>
      <c r="AD936" s="5">
        <f>VALUE(FIXED((SLEP[[#This Row],[EjecutadoCLP]]/SLEP[[#This Row],[MontoCLP]]),4,TRUE))</f>
        <v>0.97060000000000002</v>
      </c>
      <c r="AE936" s="1">
        <f>IF(SLEP[[#This Row],[Termino]]=0,DATE(1992,10,11),SLEP[[#This Row],[Termino]]-SLEP[[#This Row],[Días de vigencia]])</f>
        <v>33339</v>
      </c>
      <c r="AF936" s="1">
        <f>IF(SLEP[[#This Row],[Días restantes]]&lt;1,DATE(1992,10,11),DATE(2025,8,8)+SLEP[[#This Row],[Días restantes]])</f>
        <v>33888</v>
      </c>
      <c r="AG936">
        <f ca="1">IF(SLEP[[#This Row],[Termino]]=0,0,SLEP[[#This Row],[Termino]]-TODAY())</f>
        <v>-12071</v>
      </c>
      <c r="AH936" s="7" t="str">
        <f ca="1">IF(SLEP[[#This Row],[Dias]]&gt;0,"Vigente","Vencido")</f>
        <v>Vencido</v>
      </c>
      <c r="AI936" t="str">
        <f>_xlfn.XLOOKUP(SLEP[[#This Row],[Source.Name]],Tabla3[Nombre archivo],Tabla3[BASESLEP],"N/A",0,1)</f>
        <v>Huasco</v>
      </c>
      <c r="AJ936" t="s">
        <v>4729</v>
      </c>
    </row>
    <row r="937" spans="1:36" x14ac:dyDescent="0.3">
      <c r="A937" t="s">
        <v>4007</v>
      </c>
      <c r="B937" t="s">
        <v>4256</v>
      </c>
      <c r="C937" t="s">
        <v>4257</v>
      </c>
      <c r="D937" t="s">
        <v>4258</v>
      </c>
      <c r="E937" t="s">
        <v>4259</v>
      </c>
      <c r="F937" t="s">
        <v>4260</v>
      </c>
      <c r="G937" t="s">
        <v>44</v>
      </c>
      <c r="H937" t="s">
        <v>45</v>
      </c>
      <c r="I937" t="s">
        <v>60</v>
      </c>
      <c r="J937" t="s">
        <v>4012</v>
      </c>
      <c r="K937" t="s">
        <v>48</v>
      </c>
      <c r="L937" s="3">
        <v>54199980</v>
      </c>
      <c r="M937" s="4">
        <v>55955552</v>
      </c>
      <c r="N937" s="4">
        <v>-1755572</v>
      </c>
      <c r="O937" t="s">
        <v>950</v>
      </c>
      <c r="P937" t="s">
        <v>98</v>
      </c>
      <c r="Q937" t="s">
        <v>64</v>
      </c>
      <c r="R937">
        <v>14</v>
      </c>
      <c r="S937">
        <v>0</v>
      </c>
      <c r="T937">
        <v>0</v>
      </c>
      <c r="U937">
        <v>0</v>
      </c>
      <c r="V937">
        <v>0</v>
      </c>
      <c r="W937">
        <v>0</v>
      </c>
      <c r="X937">
        <v>1095</v>
      </c>
      <c r="Y937">
        <v>153</v>
      </c>
      <c r="Z937" t="s">
        <v>65</v>
      </c>
      <c r="AA937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54199980</v>
      </c>
      <c r="AB937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55955552</v>
      </c>
      <c r="AC937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-1755572</v>
      </c>
      <c r="AD937" s="5">
        <f>VALUE(FIXED((SLEP[[#This Row],[EjecutadoCLP]]/SLEP[[#This Row],[MontoCLP]]),4,TRUE))</f>
        <v>1.0324</v>
      </c>
      <c r="AE937" s="1">
        <f>IF(SLEP[[#This Row],[Termino]]=0,DATE(1992,10,11),SLEP[[#This Row],[Termino]]-SLEP[[#This Row],[Días de vigencia]])</f>
        <v>44935</v>
      </c>
      <c r="AF937" s="1">
        <f>IF(SLEP[[#This Row],[Días restantes]]&lt;1,DATE(1992,10,11),DATE(2025,8,8)+SLEP[[#This Row],[Días restantes]])</f>
        <v>46030</v>
      </c>
      <c r="AG937">
        <f ca="1">IF(SLEP[[#This Row],[Termino]]=0,0,SLEP[[#This Row],[Termino]]-TODAY())</f>
        <v>71</v>
      </c>
      <c r="AH937" s="7" t="str">
        <f ca="1">IF(SLEP[[#This Row],[Dias]]&gt;0,"Vigente","Vencido")</f>
        <v>Vigente</v>
      </c>
      <c r="AI937" t="str">
        <f>_xlfn.XLOOKUP(SLEP[[#This Row],[Source.Name]],Tabla3[Nombre archivo],Tabla3[BASESLEP],"N/A",0,1)</f>
        <v>Huasco</v>
      </c>
      <c r="AJ937" t="s">
        <v>4735</v>
      </c>
    </row>
    <row r="938" spans="1:36" x14ac:dyDescent="0.3">
      <c r="A938" t="s">
        <v>4007</v>
      </c>
      <c r="B938" t="s">
        <v>4262</v>
      </c>
      <c r="C938" t="s">
        <v>4263</v>
      </c>
      <c r="D938" t="s">
        <v>4264</v>
      </c>
      <c r="E938" t="s">
        <v>4107</v>
      </c>
      <c r="F938" t="s">
        <v>4108</v>
      </c>
      <c r="G938" t="s">
        <v>44</v>
      </c>
      <c r="H938" t="s">
        <v>45</v>
      </c>
      <c r="I938" t="s">
        <v>60</v>
      </c>
      <c r="J938" t="s">
        <v>4012</v>
      </c>
      <c r="K938" t="s">
        <v>48</v>
      </c>
      <c r="L938" s="3">
        <v>367060985</v>
      </c>
      <c r="M938" s="4">
        <v>391961606</v>
      </c>
      <c r="N938" s="4">
        <v>-24900621</v>
      </c>
      <c r="O938" t="s">
        <v>867</v>
      </c>
      <c r="P938" t="s">
        <v>545</v>
      </c>
      <c r="Q938" t="s">
        <v>51</v>
      </c>
      <c r="R938">
        <v>6</v>
      </c>
      <c r="S938">
        <v>0</v>
      </c>
      <c r="T938">
        <v>2</v>
      </c>
      <c r="U938">
        <v>0</v>
      </c>
      <c r="V938">
        <v>0</v>
      </c>
      <c r="W938">
        <v>0</v>
      </c>
      <c r="X938">
        <v>586</v>
      </c>
      <c r="Y938">
        <v>-1</v>
      </c>
      <c r="Z938" t="s">
        <v>52</v>
      </c>
      <c r="AA938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367060985</v>
      </c>
      <c r="AB938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391961606</v>
      </c>
      <c r="AC938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-24900621</v>
      </c>
      <c r="AD938" s="5">
        <f>VALUE(FIXED((SLEP[[#This Row],[EjecutadoCLP]]/SLEP[[#This Row],[MontoCLP]]),4,TRUE))</f>
        <v>1.0678000000000001</v>
      </c>
      <c r="AE938" s="1">
        <f>IF(SLEP[[#This Row],[Termino]]=0,DATE(1992,10,11),SLEP[[#This Row],[Termino]]-SLEP[[#This Row],[Días de vigencia]])</f>
        <v>33302</v>
      </c>
      <c r="AF938" s="1">
        <f>IF(SLEP[[#This Row],[Días restantes]]&lt;1,DATE(1992,10,11),DATE(2025,8,8)+SLEP[[#This Row],[Días restantes]])</f>
        <v>33888</v>
      </c>
      <c r="AG938">
        <f ca="1">IF(SLEP[[#This Row],[Termino]]=0,0,SLEP[[#This Row],[Termino]]-TODAY())</f>
        <v>-12071</v>
      </c>
      <c r="AH938" s="7" t="str">
        <f ca="1">IF(SLEP[[#This Row],[Dias]]&gt;0,"Vigente","Vencido")</f>
        <v>Vencido</v>
      </c>
      <c r="AI938" t="str">
        <f>_xlfn.XLOOKUP(SLEP[[#This Row],[Source.Name]],Tabla3[Nombre archivo],Tabla3[BASESLEP],"N/A",0,1)</f>
        <v>Huasco</v>
      </c>
      <c r="AJ938" t="s">
        <v>4740</v>
      </c>
    </row>
    <row r="939" spans="1:36" x14ac:dyDescent="0.3">
      <c r="A939" t="s">
        <v>4007</v>
      </c>
      <c r="B939" t="s">
        <v>4266</v>
      </c>
      <c r="C939" t="s">
        <v>4267</v>
      </c>
      <c r="D939" t="s">
        <v>4268</v>
      </c>
      <c r="E939" t="s">
        <v>4050</v>
      </c>
      <c r="F939" t="s">
        <v>4269</v>
      </c>
      <c r="G939" t="s">
        <v>44</v>
      </c>
      <c r="H939" t="s">
        <v>45</v>
      </c>
      <c r="I939" t="s">
        <v>254</v>
      </c>
      <c r="J939" t="s">
        <v>4012</v>
      </c>
      <c r="K939" t="s">
        <v>48</v>
      </c>
      <c r="L939" s="3">
        <v>236102300</v>
      </c>
      <c r="M939" s="4">
        <v>146606452</v>
      </c>
      <c r="N939" s="4">
        <v>89495848</v>
      </c>
      <c r="O939" t="s">
        <v>950</v>
      </c>
      <c r="P939" t="s">
        <v>263</v>
      </c>
      <c r="Q939" t="s">
        <v>51</v>
      </c>
      <c r="R939">
        <v>6</v>
      </c>
      <c r="S939">
        <v>0</v>
      </c>
      <c r="T939">
        <v>1</v>
      </c>
      <c r="U939">
        <v>0</v>
      </c>
      <c r="V939">
        <v>0</v>
      </c>
      <c r="W939">
        <v>0</v>
      </c>
      <c r="X939">
        <v>579</v>
      </c>
      <c r="Y939">
        <v>-1</v>
      </c>
      <c r="Z939" t="s">
        <v>52</v>
      </c>
      <c r="AA939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236102300</v>
      </c>
      <c r="AB939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146606452</v>
      </c>
      <c r="AC939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89495848</v>
      </c>
      <c r="AD939" s="5">
        <f>VALUE(FIXED((SLEP[[#This Row],[EjecutadoCLP]]/SLEP[[#This Row],[MontoCLP]]),4,TRUE))</f>
        <v>0.62090000000000001</v>
      </c>
      <c r="AE939" s="1">
        <f>IF(SLEP[[#This Row],[Termino]]=0,DATE(1992,10,11),SLEP[[#This Row],[Termino]]-SLEP[[#This Row],[Días de vigencia]])</f>
        <v>33309</v>
      </c>
      <c r="AF939" s="1">
        <f>IF(SLEP[[#This Row],[Días restantes]]&lt;1,DATE(1992,10,11),DATE(2025,8,8)+SLEP[[#This Row],[Días restantes]])</f>
        <v>33888</v>
      </c>
      <c r="AG939">
        <f ca="1">IF(SLEP[[#This Row],[Termino]]=0,0,SLEP[[#This Row],[Termino]]-TODAY())</f>
        <v>-12071</v>
      </c>
      <c r="AH939" s="7" t="str">
        <f ca="1">IF(SLEP[[#This Row],[Dias]]&gt;0,"Vigente","Vencido")</f>
        <v>Vencido</v>
      </c>
      <c r="AI939" t="str">
        <f>_xlfn.XLOOKUP(SLEP[[#This Row],[Source.Name]],Tabla3[Nombre archivo],Tabla3[BASESLEP],"N/A",0,1)</f>
        <v>Huasco</v>
      </c>
      <c r="AJ939" t="s">
        <v>4745</v>
      </c>
    </row>
    <row r="940" spans="1:36" x14ac:dyDescent="0.3">
      <c r="A940" t="s">
        <v>4007</v>
      </c>
      <c r="B940" t="s">
        <v>4271</v>
      </c>
      <c r="C940" t="s">
        <v>4272</v>
      </c>
      <c r="D940" t="s">
        <v>4273</v>
      </c>
      <c r="E940" t="s">
        <v>4050</v>
      </c>
      <c r="F940" t="s">
        <v>4051</v>
      </c>
      <c r="G940" t="s">
        <v>44</v>
      </c>
      <c r="H940" t="s">
        <v>45</v>
      </c>
      <c r="I940" t="s">
        <v>254</v>
      </c>
      <c r="J940" t="s">
        <v>4012</v>
      </c>
      <c r="K940" t="s">
        <v>48</v>
      </c>
      <c r="L940" s="3">
        <v>480000000</v>
      </c>
      <c r="M940" s="4">
        <v>559691588</v>
      </c>
      <c r="N940" s="4">
        <v>-79691588</v>
      </c>
      <c r="O940" t="s">
        <v>950</v>
      </c>
      <c r="P940" t="s">
        <v>263</v>
      </c>
      <c r="Q940" t="s">
        <v>51</v>
      </c>
      <c r="R940">
        <v>15</v>
      </c>
      <c r="S940">
        <v>0</v>
      </c>
      <c r="T940">
        <v>1</v>
      </c>
      <c r="U940">
        <v>0</v>
      </c>
      <c r="V940">
        <v>0</v>
      </c>
      <c r="W940">
        <v>0</v>
      </c>
      <c r="X940">
        <v>391</v>
      </c>
      <c r="Y940">
        <v>1</v>
      </c>
      <c r="Z940" t="s">
        <v>52</v>
      </c>
      <c r="AA940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480000000</v>
      </c>
      <c r="AB940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559691588</v>
      </c>
      <c r="AC940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-79691588</v>
      </c>
      <c r="AD940" s="5">
        <f>VALUE(FIXED((SLEP[[#This Row],[EjecutadoCLP]]/SLEP[[#This Row],[MontoCLP]]),4,TRUE))</f>
        <v>1.1659999999999999</v>
      </c>
      <c r="AE940" s="1">
        <f>IF(SLEP[[#This Row],[Termino]]=0,DATE(1992,10,11),SLEP[[#This Row],[Termino]]-SLEP[[#This Row],[Días de vigencia]])</f>
        <v>45487</v>
      </c>
      <c r="AF940" s="1">
        <f>IF(SLEP[[#This Row],[Días restantes]]&lt;1,DATE(1992,10,11),DATE(2025,8,8)+SLEP[[#This Row],[Días restantes]])</f>
        <v>45878</v>
      </c>
      <c r="AG940">
        <f ca="1">IF(SLEP[[#This Row],[Termino]]=0,0,SLEP[[#This Row],[Termino]]-TODAY())</f>
        <v>-81</v>
      </c>
      <c r="AH940" s="7" t="str">
        <f ca="1">IF(SLEP[[#This Row],[Dias]]&gt;0,"Vigente","Vencido")</f>
        <v>Vencido</v>
      </c>
      <c r="AI940" t="str">
        <f>_xlfn.XLOOKUP(SLEP[[#This Row],[Source.Name]],Tabla3[Nombre archivo],Tabla3[BASESLEP],"N/A",0,1)</f>
        <v>Huasco</v>
      </c>
      <c r="AJ940" t="s">
        <v>4750</v>
      </c>
    </row>
    <row r="941" spans="1:36" x14ac:dyDescent="0.3">
      <c r="A941" t="s">
        <v>4007</v>
      </c>
      <c r="B941" t="s">
        <v>4275</v>
      </c>
      <c r="C941" t="s">
        <v>4276</v>
      </c>
      <c r="D941" t="s">
        <v>4277</v>
      </c>
      <c r="E941" t="s">
        <v>4050</v>
      </c>
      <c r="F941" t="s">
        <v>4269</v>
      </c>
      <c r="G941" t="s">
        <v>44</v>
      </c>
      <c r="H941" t="s">
        <v>45</v>
      </c>
      <c r="I941" t="s">
        <v>254</v>
      </c>
      <c r="J941" t="s">
        <v>4012</v>
      </c>
      <c r="K941" t="s">
        <v>48</v>
      </c>
      <c r="L941" s="3">
        <v>234580000</v>
      </c>
      <c r="M941" s="4">
        <v>233304181</v>
      </c>
      <c r="N941" s="4">
        <v>1275819</v>
      </c>
      <c r="O941" t="s">
        <v>950</v>
      </c>
      <c r="P941" t="s">
        <v>263</v>
      </c>
      <c r="Q941" t="s">
        <v>51</v>
      </c>
      <c r="R941">
        <v>8</v>
      </c>
      <c r="S941">
        <v>0</v>
      </c>
      <c r="T941">
        <v>1</v>
      </c>
      <c r="U941">
        <v>0</v>
      </c>
      <c r="V941">
        <v>0</v>
      </c>
      <c r="W941">
        <v>0</v>
      </c>
      <c r="X941">
        <v>579</v>
      </c>
      <c r="Y941">
        <v>-1</v>
      </c>
      <c r="Z941" t="s">
        <v>52</v>
      </c>
      <c r="AA941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234580000</v>
      </c>
      <c r="AB941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233304181</v>
      </c>
      <c r="AC941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1275819</v>
      </c>
      <c r="AD941" s="5">
        <f>VALUE(FIXED((SLEP[[#This Row],[EjecutadoCLP]]/SLEP[[#This Row],[MontoCLP]]),4,TRUE))</f>
        <v>0.99460000000000004</v>
      </c>
      <c r="AE941" s="1">
        <f>IF(SLEP[[#This Row],[Termino]]=0,DATE(1992,10,11),SLEP[[#This Row],[Termino]]-SLEP[[#This Row],[Días de vigencia]])</f>
        <v>33309</v>
      </c>
      <c r="AF941" s="1">
        <f>IF(SLEP[[#This Row],[Días restantes]]&lt;1,DATE(1992,10,11),DATE(2025,8,8)+SLEP[[#This Row],[Días restantes]])</f>
        <v>33888</v>
      </c>
      <c r="AG941">
        <f ca="1">IF(SLEP[[#This Row],[Termino]]=0,0,SLEP[[#This Row],[Termino]]-TODAY())</f>
        <v>-12071</v>
      </c>
      <c r="AH941" s="7" t="str">
        <f ca="1">IF(SLEP[[#This Row],[Dias]]&gt;0,"Vigente","Vencido")</f>
        <v>Vencido</v>
      </c>
      <c r="AI941" t="str">
        <f>_xlfn.XLOOKUP(SLEP[[#This Row],[Source.Name]],Tabla3[Nombre archivo],Tabla3[BASESLEP],"N/A",0,1)</f>
        <v>Huasco</v>
      </c>
      <c r="AJ941" t="s">
        <v>4755</v>
      </c>
    </row>
    <row r="942" spans="1:36" x14ac:dyDescent="0.3">
      <c r="A942" t="s">
        <v>4007</v>
      </c>
      <c r="B942" t="s">
        <v>4279</v>
      </c>
      <c r="C942" t="s">
        <v>4280</v>
      </c>
      <c r="D942" t="s">
        <v>4281</v>
      </c>
      <c r="E942" t="s">
        <v>4282</v>
      </c>
      <c r="F942" t="s">
        <v>4283</v>
      </c>
      <c r="G942" t="s">
        <v>44</v>
      </c>
      <c r="H942" t="s">
        <v>45</v>
      </c>
      <c r="I942" t="s">
        <v>46</v>
      </c>
      <c r="J942" t="s">
        <v>4012</v>
      </c>
      <c r="K942" t="s">
        <v>48</v>
      </c>
      <c r="L942" s="3">
        <v>175000001</v>
      </c>
      <c r="M942" s="4">
        <v>174948861</v>
      </c>
      <c r="N942" s="4">
        <v>51140</v>
      </c>
      <c r="O942" t="s">
        <v>764</v>
      </c>
      <c r="P942" t="s">
        <v>907</v>
      </c>
      <c r="Q942" t="s">
        <v>51</v>
      </c>
      <c r="R942">
        <v>22</v>
      </c>
      <c r="S942">
        <v>0</v>
      </c>
      <c r="T942">
        <v>2</v>
      </c>
      <c r="U942">
        <v>0</v>
      </c>
      <c r="V942">
        <v>0</v>
      </c>
      <c r="W942">
        <v>0</v>
      </c>
      <c r="X942">
        <v>332</v>
      </c>
      <c r="Y942">
        <v>-1</v>
      </c>
      <c r="Z942" t="s">
        <v>52</v>
      </c>
      <c r="AA942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175000001</v>
      </c>
      <c r="AB942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174948861</v>
      </c>
      <c r="AC942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51140</v>
      </c>
      <c r="AD942" s="5">
        <f>VALUE(FIXED((SLEP[[#This Row],[EjecutadoCLP]]/SLEP[[#This Row],[MontoCLP]]),4,TRUE))</f>
        <v>0.99970000000000003</v>
      </c>
      <c r="AE942" s="1">
        <f>IF(SLEP[[#This Row],[Termino]]=0,DATE(1992,10,11),SLEP[[#This Row],[Termino]]-SLEP[[#This Row],[Días de vigencia]])</f>
        <v>33556</v>
      </c>
      <c r="AF942" s="1">
        <f>IF(SLEP[[#This Row],[Días restantes]]&lt;1,DATE(1992,10,11),DATE(2025,8,8)+SLEP[[#This Row],[Días restantes]])</f>
        <v>33888</v>
      </c>
      <c r="AG942">
        <f ca="1">IF(SLEP[[#This Row],[Termino]]=0,0,SLEP[[#This Row],[Termino]]-TODAY())</f>
        <v>-12071</v>
      </c>
      <c r="AH942" s="7" t="str">
        <f ca="1">IF(SLEP[[#This Row],[Dias]]&gt;0,"Vigente","Vencido")</f>
        <v>Vencido</v>
      </c>
      <c r="AI942" t="str">
        <f>_xlfn.XLOOKUP(SLEP[[#This Row],[Source.Name]],Tabla3[Nombre archivo],Tabla3[BASESLEP],"N/A",0,1)</f>
        <v>Huasco</v>
      </c>
      <c r="AJ942" t="s">
        <v>4760</v>
      </c>
    </row>
    <row r="943" spans="1:36" x14ac:dyDescent="0.3">
      <c r="A943" t="s">
        <v>4007</v>
      </c>
      <c r="B943" t="s">
        <v>4303</v>
      </c>
      <c r="C943" t="s">
        <v>4304</v>
      </c>
      <c r="D943" t="s">
        <v>4305</v>
      </c>
      <c r="E943" t="s">
        <v>4288</v>
      </c>
      <c r="F943" t="s">
        <v>4294</v>
      </c>
      <c r="G943" t="s">
        <v>44</v>
      </c>
      <c r="H943" t="s">
        <v>45</v>
      </c>
      <c r="I943" t="s">
        <v>222</v>
      </c>
      <c r="J943" t="s">
        <v>4012</v>
      </c>
      <c r="K943" t="s">
        <v>48</v>
      </c>
      <c r="L943" s="3">
        <v>394000000</v>
      </c>
      <c r="M943" s="4">
        <v>241617600</v>
      </c>
      <c r="N943" s="4">
        <v>152382400</v>
      </c>
      <c r="O943" t="s">
        <v>950</v>
      </c>
      <c r="P943" t="s">
        <v>263</v>
      </c>
      <c r="Q943" t="s">
        <v>51</v>
      </c>
      <c r="R943">
        <v>14</v>
      </c>
      <c r="S943">
        <v>0</v>
      </c>
      <c r="T943">
        <v>1</v>
      </c>
      <c r="U943">
        <v>0</v>
      </c>
      <c r="V943">
        <v>0</v>
      </c>
      <c r="W943">
        <v>0</v>
      </c>
      <c r="X943">
        <v>433</v>
      </c>
      <c r="Y943">
        <v>1</v>
      </c>
      <c r="Z943" t="s">
        <v>52</v>
      </c>
      <c r="AA943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394000000</v>
      </c>
      <c r="AB943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241617600</v>
      </c>
      <c r="AC943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152382400</v>
      </c>
      <c r="AD943" s="5">
        <f>VALUE(FIXED((SLEP[[#This Row],[EjecutadoCLP]]/SLEP[[#This Row],[MontoCLP]]),4,TRUE))</f>
        <v>0.61319999999999997</v>
      </c>
      <c r="AE943" s="1">
        <f>IF(SLEP[[#This Row],[Termino]]=0,DATE(1992,10,11),SLEP[[#This Row],[Termino]]-SLEP[[#This Row],[Días de vigencia]])</f>
        <v>45445</v>
      </c>
      <c r="AF943" s="1">
        <f>IF(SLEP[[#This Row],[Días restantes]]&lt;1,DATE(1992,10,11),DATE(2025,8,8)+SLEP[[#This Row],[Días restantes]])</f>
        <v>45878</v>
      </c>
      <c r="AG943">
        <f ca="1">IF(SLEP[[#This Row],[Termino]]=0,0,SLEP[[#This Row],[Termino]]-TODAY())</f>
        <v>-81</v>
      </c>
      <c r="AH943" s="7" t="str">
        <f ca="1">IF(SLEP[[#This Row],[Dias]]&gt;0,"Vigente","Vencido")</f>
        <v>Vencido</v>
      </c>
      <c r="AI943" t="str">
        <f>_xlfn.XLOOKUP(SLEP[[#This Row],[Source.Name]],Tabla3[Nombre archivo],Tabla3[BASESLEP],"N/A",0,1)</f>
        <v>Huasco</v>
      </c>
      <c r="AJ943" t="s">
        <v>4765</v>
      </c>
    </row>
    <row r="944" spans="1:36" x14ac:dyDescent="0.3">
      <c r="A944" t="s">
        <v>4007</v>
      </c>
      <c r="B944" t="s">
        <v>4285</v>
      </c>
      <c r="C944" t="s">
        <v>4286</v>
      </c>
      <c r="D944" t="s">
        <v>4287</v>
      </c>
      <c r="E944" t="s">
        <v>4288</v>
      </c>
      <c r="F944" t="s">
        <v>4289</v>
      </c>
      <c r="G944" t="s">
        <v>44</v>
      </c>
      <c r="H944" t="s">
        <v>45</v>
      </c>
      <c r="I944" t="s">
        <v>222</v>
      </c>
      <c r="J944" t="s">
        <v>4012</v>
      </c>
      <c r="K944" t="s">
        <v>48</v>
      </c>
      <c r="L944" s="3">
        <v>1800000</v>
      </c>
      <c r="M944" s="4">
        <v>540997800</v>
      </c>
      <c r="N944" s="4">
        <v>-539197800</v>
      </c>
      <c r="O944" t="s">
        <v>950</v>
      </c>
      <c r="P944" t="s">
        <v>263</v>
      </c>
      <c r="Q944" t="s">
        <v>51</v>
      </c>
      <c r="R944">
        <v>18</v>
      </c>
      <c r="S944">
        <v>0</v>
      </c>
      <c r="T944">
        <v>1</v>
      </c>
      <c r="U944">
        <v>0</v>
      </c>
      <c r="V944">
        <v>0</v>
      </c>
      <c r="W944">
        <v>0</v>
      </c>
      <c r="X944">
        <v>638</v>
      </c>
      <c r="Y944">
        <v>-1</v>
      </c>
      <c r="Z944" t="s">
        <v>52</v>
      </c>
      <c r="AA944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1800000</v>
      </c>
      <c r="AB944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540997800</v>
      </c>
      <c r="AC944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-539197800</v>
      </c>
      <c r="AD944" s="5">
        <f>VALUE(FIXED((SLEP[[#This Row],[EjecutadoCLP]]/SLEP[[#This Row],[MontoCLP]]),4,TRUE))</f>
        <v>300.55430000000001</v>
      </c>
      <c r="AE944" s="1">
        <f>IF(SLEP[[#This Row],[Termino]]=0,DATE(1992,10,11),SLEP[[#This Row],[Termino]]-SLEP[[#This Row],[Días de vigencia]])</f>
        <v>33250</v>
      </c>
      <c r="AF944" s="1">
        <f>IF(SLEP[[#This Row],[Días restantes]]&lt;1,DATE(1992,10,11),DATE(2025,8,8)+SLEP[[#This Row],[Días restantes]])</f>
        <v>33888</v>
      </c>
      <c r="AG944">
        <f ca="1">IF(SLEP[[#This Row],[Termino]]=0,0,SLEP[[#This Row],[Termino]]-TODAY())</f>
        <v>-12071</v>
      </c>
      <c r="AH944" s="7" t="str">
        <f ca="1">IF(SLEP[[#This Row],[Dias]]&gt;0,"Vigente","Vencido")</f>
        <v>Vencido</v>
      </c>
      <c r="AI944" t="str">
        <f>_xlfn.XLOOKUP(SLEP[[#This Row],[Source.Name]],Tabla3[Nombre archivo],Tabla3[BASESLEP],"N/A",0,1)</f>
        <v>Huasco</v>
      </c>
      <c r="AJ944" t="s">
        <v>4770</v>
      </c>
    </row>
    <row r="945" spans="1:36" x14ac:dyDescent="0.3">
      <c r="A945" t="s">
        <v>4007</v>
      </c>
      <c r="B945" t="s">
        <v>4291</v>
      </c>
      <c r="C945" t="s">
        <v>4292</v>
      </c>
      <c r="D945" t="s">
        <v>4293</v>
      </c>
      <c r="E945" t="s">
        <v>4288</v>
      </c>
      <c r="F945" t="s">
        <v>4294</v>
      </c>
      <c r="G945" t="s">
        <v>44</v>
      </c>
      <c r="H945" t="s">
        <v>45</v>
      </c>
      <c r="I945" t="s">
        <v>222</v>
      </c>
      <c r="J945" t="s">
        <v>4012</v>
      </c>
      <c r="K945" t="s">
        <v>48</v>
      </c>
      <c r="L945" s="3">
        <v>86000000</v>
      </c>
      <c r="M945" s="4">
        <v>74970000</v>
      </c>
      <c r="N945" s="4">
        <v>11030000</v>
      </c>
      <c r="O945" t="s">
        <v>950</v>
      </c>
      <c r="P945" t="s">
        <v>263</v>
      </c>
      <c r="Q945" t="s">
        <v>51</v>
      </c>
      <c r="R945">
        <v>4</v>
      </c>
      <c r="S945">
        <v>0</v>
      </c>
      <c r="T945">
        <v>1</v>
      </c>
      <c r="U945">
        <v>0</v>
      </c>
      <c r="V945">
        <v>0</v>
      </c>
      <c r="W945">
        <v>0</v>
      </c>
      <c r="X945">
        <v>638</v>
      </c>
      <c r="Y945">
        <v>-1</v>
      </c>
      <c r="Z945" t="s">
        <v>52</v>
      </c>
      <c r="AA945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86000000</v>
      </c>
      <c r="AB945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74970000</v>
      </c>
      <c r="AC945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11030000</v>
      </c>
      <c r="AD945" s="5">
        <f>VALUE(FIXED((SLEP[[#This Row],[EjecutadoCLP]]/SLEP[[#This Row],[MontoCLP]]),4,TRUE))</f>
        <v>0.87170000000000003</v>
      </c>
      <c r="AE945" s="1">
        <f>IF(SLEP[[#This Row],[Termino]]=0,DATE(1992,10,11),SLEP[[#This Row],[Termino]]-SLEP[[#This Row],[Días de vigencia]])</f>
        <v>33250</v>
      </c>
      <c r="AF945" s="1">
        <f>IF(SLEP[[#This Row],[Días restantes]]&lt;1,DATE(1992,10,11),DATE(2025,8,8)+SLEP[[#This Row],[Días restantes]])</f>
        <v>33888</v>
      </c>
      <c r="AG945">
        <f ca="1">IF(SLEP[[#This Row],[Termino]]=0,0,SLEP[[#This Row],[Termino]]-TODAY())</f>
        <v>-12071</v>
      </c>
      <c r="AH945" s="7" t="str">
        <f ca="1">IF(SLEP[[#This Row],[Dias]]&gt;0,"Vigente","Vencido")</f>
        <v>Vencido</v>
      </c>
      <c r="AI945" t="str">
        <f>_xlfn.XLOOKUP(SLEP[[#This Row],[Source.Name]],Tabla3[Nombre archivo],Tabla3[BASESLEP],"N/A",0,1)</f>
        <v>Huasco</v>
      </c>
      <c r="AJ945" t="s">
        <v>4775</v>
      </c>
    </row>
    <row r="946" spans="1:36" x14ac:dyDescent="0.3">
      <c r="A946" t="s">
        <v>4007</v>
      </c>
      <c r="B946" t="s">
        <v>4296</v>
      </c>
      <c r="C946" t="s">
        <v>4297</v>
      </c>
      <c r="D946" t="s">
        <v>4298</v>
      </c>
      <c r="E946" t="s">
        <v>4288</v>
      </c>
      <c r="F946" t="s">
        <v>4289</v>
      </c>
      <c r="G946" t="s">
        <v>44</v>
      </c>
      <c r="H946" t="s">
        <v>45</v>
      </c>
      <c r="I946" t="s">
        <v>222</v>
      </c>
      <c r="J946" t="s">
        <v>4012</v>
      </c>
      <c r="K946" t="s">
        <v>48</v>
      </c>
      <c r="L946" s="3">
        <v>85999999</v>
      </c>
      <c r="M946" s="4">
        <v>85751400</v>
      </c>
      <c r="N946" s="4">
        <v>248599</v>
      </c>
      <c r="O946" t="s">
        <v>950</v>
      </c>
      <c r="P946" t="s">
        <v>263</v>
      </c>
      <c r="Q946" t="s">
        <v>51</v>
      </c>
      <c r="R946">
        <v>0</v>
      </c>
      <c r="S946">
        <v>0</v>
      </c>
      <c r="T946">
        <v>1</v>
      </c>
      <c r="U946">
        <v>0</v>
      </c>
      <c r="V946">
        <v>0</v>
      </c>
      <c r="W946">
        <v>0</v>
      </c>
      <c r="X946">
        <v>638</v>
      </c>
      <c r="Y946">
        <v>-1</v>
      </c>
      <c r="Z946" t="s">
        <v>52</v>
      </c>
      <c r="AA946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85999999</v>
      </c>
      <c r="AB946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85751400</v>
      </c>
      <c r="AC946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248599</v>
      </c>
      <c r="AD946" s="5">
        <f>VALUE(FIXED((SLEP[[#This Row],[EjecutadoCLP]]/SLEP[[#This Row],[MontoCLP]]),4,TRUE))</f>
        <v>0.99709999999999999</v>
      </c>
      <c r="AE946" s="1">
        <f>IF(SLEP[[#This Row],[Termino]]=0,DATE(1992,10,11),SLEP[[#This Row],[Termino]]-SLEP[[#This Row],[Días de vigencia]])</f>
        <v>33250</v>
      </c>
      <c r="AF946" s="1">
        <f>IF(SLEP[[#This Row],[Días restantes]]&lt;1,DATE(1992,10,11),DATE(2025,8,8)+SLEP[[#This Row],[Días restantes]])</f>
        <v>33888</v>
      </c>
      <c r="AG946">
        <f ca="1">IF(SLEP[[#This Row],[Termino]]=0,0,SLEP[[#This Row],[Termino]]-TODAY())</f>
        <v>-12071</v>
      </c>
      <c r="AH946" s="7" t="str">
        <f ca="1">IF(SLEP[[#This Row],[Dias]]&gt;0,"Vigente","Vencido")</f>
        <v>Vencido</v>
      </c>
      <c r="AI946" t="str">
        <f>_xlfn.XLOOKUP(SLEP[[#This Row],[Source.Name]],Tabla3[Nombre archivo],Tabla3[BASESLEP],"N/A",0,1)</f>
        <v>Huasco</v>
      </c>
      <c r="AJ946" t="s">
        <v>4780</v>
      </c>
    </row>
    <row r="947" spans="1:36" x14ac:dyDescent="0.3">
      <c r="A947" t="s">
        <v>4007</v>
      </c>
      <c r="B947" t="s">
        <v>4300</v>
      </c>
      <c r="C947" t="s">
        <v>4297</v>
      </c>
      <c r="D947" t="s">
        <v>4301</v>
      </c>
      <c r="E947" t="s">
        <v>4288</v>
      </c>
      <c r="F947" t="s">
        <v>4289</v>
      </c>
      <c r="G947" t="s">
        <v>44</v>
      </c>
      <c r="H947" t="s">
        <v>45</v>
      </c>
      <c r="I947" t="s">
        <v>222</v>
      </c>
      <c r="J947" t="s">
        <v>4012</v>
      </c>
      <c r="K947" t="s">
        <v>48</v>
      </c>
      <c r="L947" s="3">
        <v>85999999</v>
      </c>
      <c r="M947" s="4">
        <v>85822800</v>
      </c>
      <c r="N947" s="4">
        <v>177199</v>
      </c>
      <c r="O947" t="s">
        <v>950</v>
      </c>
      <c r="P947" t="s">
        <v>263</v>
      </c>
      <c r="Q947" t="s">
        <v>51</v>
      </c>
      <c r="R947">
        <v>0</v>
      </c>
      <c r="S947">
        <v>0</v>
      </c>
      <c r="T947">
        <v>1</v>
      </c>
      <c r="U947">
        <v>0</v>
      </c>
      <c r="V947">
        <v>0</v>
      </c>
      <c r="W947">
        <v>0</v>
      </c>
      <c r="X947">
        <v>638</v>
      </c>
      <c r="Y947">
        <v>-1</v>
      </c>
      <c r="Z947" t="s">
        <v>52</v>
      </c>
      <c r="AA947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85999999</v>
      </c>
      <c r="AB947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85822800</v>
      </c>
      <c r="AC947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177199</v>
      </c>
      <c r="AD947" s="5">
        <f>VALUE(FIXED((SLEP[[#This Row],[EjecutadoCLP]]/SLEP[[#This Row],[MontoCLP]]),4,TRUE))</f>
        <v>0.99790000000000001</v>
      </c>
      <c r="AE947" s="1">
        <f>IF(SLEP[[#This Row],[Termino]]=0,DATE(1992,10,11),SLEP[[#This Row],[Termino]]-SLEP[[#This Row],[Días de vigencia]])</f>
        <v>33250</v>
      </c>
      <c r="AF947" s="1">
        <f>IF(SLEP[[#This Row],[Días restantes]]&lt;1,DATE(1992,10,11),DATE(2025,8,8)+SLEP[[#This Row],[Días restantes]])</f>
        <v>33888</v>
      </c>
      <c r="AG947">
        <f ca="1">IF(SLEP[[#This Row],[Termino]]=0,0,SLEP[[#This Row],[Termino]]-TODAY())</f>
        <v>-12071</v>
      </c>
      <c r="AH947" s="7" t="str">
        <f ca="1">IF(SLEP[[#This Row],[Dias]]&gt;0,"Vigente","Vencido")</f>
        <v>Vencido</v>
      </c>
      <c r="AI947" t="str">
        <f>_xlfn.XLOOKUP(SLEP[[#This Row],[Source.Name]],Tabla3[Nombre archivo],Tabla3[BASESLEP],"N/A",0,1)</f>
        <v>Huasco</v>
      </c>
      <c r="AJ947" t="s">
        <v>4785</v>
      </c>
    </row>
    <row r="948" spans="1:36" x14ac:dyDescent="0.3">
      <c r="A948" t="s">
        <v>4007</v>
      </c>
      <c r="B948" t="s">
        <v>4307</v>
      </c>
      <c r="C948" t="s">
        <v>4308</v>
      </c>
      <c r="D948" t="s">
        <v>4309</v>
      </c>
      <c r="E948" t="s">
        <v>4310</v>
      </c>
      <c r="F948" t="s">
        <v>4311</v>
      </c>
      <c r="G948" t="s">
        <v>44</v>
      </c>
      <c r="H948" t="s">
        <v>45</v>
      </c>
      <c r="I948" t="s">
        <v>60</v>
      </c>
      <c r="J948" t="s">
        <v>4012</v>
      </c>
      <c r="K948" t="s">
        <v>48</v>
      </c>
      <c r="L948" s="3">
        <v>175000000</v>
      </c>
      <c r="M948" s="4">
        <v>167177022</v>
      </c>
      <c r="N948" s="4">
        <v>7822978</v>
      </c>
      <c r="O948" t="s">
        <v>1284</v>
      </c>
      <c r="P948" t="s">
        <v>499</v>
      </c>
      <c r="Q948" t="s">
        <v>51</v>
      </c>
      <c r="R948">
        <v>4</v>
      </c>
      <c r="S948">
        <v>0</v>
      </c>
      <c r="T948">
        <v>1</v>
      </c>
      <c r="U948">
        <v>0</v>
      </c>
      <c r="V948">
        <v>0</v>
      </c>
      <c r="W948">
        <v>0</v>
      </c>
      <c r="X948">
        <v>485</v>
      </c>
      <c r="Y948">
        <v>317</v>
      </c>
      <c r="Z948" t="s">
        <v>52</v>
      </c>
      <c r="AA948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175000000</v>
      </c>
      <c r="AB948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167177022</v>
      </c>
      <c r="AC948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7822978</v>
      </c>
      <c r="AD948" s="5">
        <f>VALUE(FIXED((SLEP[[#This Row],[EjecutadoCLP]]/SLEP[[#This Row],[MontoCLP]]),4,TRUE))</f>
        <v>0.95530000000000004</v>
      </c>
      <c r="AE948" s="1">
        <f>IF(SLEP[[#This Row],[Termino]]=0,DATE(1992,10,11),SLEP[[#This Row],[Termino]]-SLEP[[#This Row],[Días de vigencia]])</f>
        <v>45709</v>
      </c>
      <c r="AF948" s="1">
        <f>IF(SLEP[[#This Row],[Días restantes]]&lt;1,DATE(1992,10,11),DATE(2025,8,8)+SLEP[[#This Row],[Días restantes]])</f>
        <v>46194</v>
      </c>
      <c r="AG948">
        <f ca="1">IF(SLEP[[#This Row],[Termino]]=0,0,SLEP[[#This Row],[Termino]]-TODAY())</f>
        <v>235</v>
      </c>
      <c r="AH948" s="7" t="str">
        <f ca="1">IF(SLEP[[#This Row],[Dias]]&gt;0,"Vigente","Vencido")</f>
        <v>Vigente</v>
      </c>
      <c r="AI948" t="str">
        <f>_xlfn.XLOOKUP(SLEP[[#This Row],[Source.Name]],Tabla3[Nombre archivo],Tabla3[BASESLEP],"N/A",0,1)</f>
        <v>Huasco</v>
      </c>
      <c r="AJ948" t="s">
        <v>4790</v>
      </c>
    </row>
    <row r="949" spans="1:36" x14ac:dyDescent="0.3">
      <c r="A949" t="s">
        <v>4007</v>
      </c>
      <c r="B949" t="s">
        <v>4313</v>
      </c>
      <c r="C949" t="s">
        <v>4314</v>
      </c>
      <c r="D949" t="s">
        <v>4315</v>
      </c>
      <c r="E949" t="s">
        <v>382</v>
      </c>
      <c r="F949" t="s">
        <v>383</v>
      </c>
      <c r="G949" t="s">
        <v>44</v>
      </c>
      <c r="H949" t="s">
        <v>178</v>
      </c>
      <c r="I949" t="s">
        <v>207</v>
      </c>
      <c r="J949" t="s">
        <v>4012</v>
      </c>
      <c r="K949" t="s">
        <v>48</v>
      </c>
      <c r="L949" s="3">
        <v>197895413</v>
      </c>
      <c r="M949" s="4">
        <v>246243583</v>
      </c>
      <c r="N949" s="4">
        <v>-48348170</v>
      </c>
      <c r="O949" t="s">
        <v>1080</v>
      </c>
      <c r="P949" t="s">
        <v>2166</v>
      </c>
      <c r="Q949" t="s">
        <v>51</v>
      </c>
      <c r="R949">
        <v>3</v>
      </c>
      <c r="S949">
        <v>0</v>
      </c>
      <c r="T949">
        <v>1</v>
      </c>
      <c r="U949">
        <v>0</v>
      </c>
      <c r="V949">
        <v>0</v>
      </c>
      <c r="W949">
        <v>0</v>
      </c>
      <c r="X949">
        <v>365</v>
      </c>
      <c r="Y949">
        <v>-77</v>
      </c>
      <c r="Z949" t="s">
        <v>52</v>
      </c>
      <c r="AA949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197895413</v>
      </c>
      <c r="AB949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246243583</v>
      </c>
      <c r="AC949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-48348170</v>
      </c>
      <c r="AD949" s="5">
        <f>VALUE(FIXED((SLEP[[#This Row],[EjecutadoCLP]]/SLEP[[#This Row],[MontoCLP]]),4,TRUE))</f>
        <v>1.2443</v>
      </c>
      <c r="AE949" s="1">
        <f>IF(SLEP[[#This Row],[Termino]]=0,DATE(1992,10,11),SLEP[[#This Row],[Termino]]-SLEP[[#This Row],[Días de vigencia]])</f>
        <v>33523</v>
      </c>
      <c r="AF949" s="1">
        <f>IF(SLEP[[#This Row],[Días restantes]]&lt;1,DATE(1992,10,11),DATE(2025,8,8)+SLEP[[#This Row],[Días restantes]])</f>
        <v>33888</v>
      </c>
      <c r="AG949">
        <f ca="1">IF(SLEP[[#This Row],[Termino]]=0,0,SLEP[[#This Row],[Termino]]-TODAY())</f>
        <v>-12071</v>
      </c>
      <c r="AH949" s="7" t="str">
        <f ca="1">IF(SLEP[[#This Row],[Dias]]&gt;0,"Vigente","Vencido")</f>
        <v>Vencido</v>
      </c>
      <c r="AI949" t="str">
        <f>_xlfn.XLOOKUP(SLEP[[#This Row],[Source.Name]],Tabla3[Nombre archivo],Tabla3[BASESLEP],"N/A",0,1)</f>
        <v>Huasco</v>
      </c>
      <c r="AJ949" t="s">
        <v>4795</v>
      </c>
    </row>
    <row r="950" spans="1:36" x14ac:dyDescent="0.3">
      <c r="A950" t="s">
        <v>4007</v>
      </c>
      <c r="B950" t="s">
        <v>4317</v>
      </c>
      <c r="C950" t="s">
        <v>4318</v>
      </c>
      <c r="D950" t="s">
        <v>4319</v>
      </c>
      <c r="E950" t="s">
        <v>4213</v>
      </c>
      <c r="F950" t="s">
        <v>4214</v>
      </c>
      <c r="G950" t="s">
        <v>44</v>
      </c>
      <c r="H950" t="s">
        <v>45</v>
      </c>
      <c r="I950" t="s">
        <v>46</v>
      </c>
      <c r="J950" t="s">
        <v>4012</v>
      </c>
      <c r="K950" t="s">
        <v>48</v>
      </c>
      <c r="L950" s="3">
        <v>137000000</v>
      </c>
      <c r="M950" s="4">
        <v>136335520</v>
      </c>
      <c r="N950" s="4">
        <v>664480</v>
      </c>
      <c r="O950" t="s">
        <v>1509</v>
      </c>
      <c r="P950" t="s">
        <v>513</v>
      </c>
      <c r="Q950" t="s">
        <v>51</v>
      </c>
      <c r="R950">
        <v>0</v>
      </c>
      <c r="S950">
        <v>0</v>
      </c>
      <c r="T950">
        <v>0</v>
      </c>
      <c r="U950">
        <v>0</v>
      </c>
      <c r="V950">
        <v>0</v>
      </c>
      <c r="W950">
        <v>0</v>
      </c>
      <c r="X950">
        <v>809</v>
      </c>
      <c r="Y950">
        <v>-1</v>
      </c>
      <c r="Z950" t="s">
        <v>52</v>
      </c>
      <c r="AA950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137000000</v>
      </c>
      <c r="AB950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136335520</v>
      </c>
      <c r="AC950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664480</v>
      </c>
      <c r="AD950" s="5">
        <f>VALUE(FIXED((SLEP[[#This Row],[EjecutadoCLP]]/SLEP[[#This Row],[MontoCLP]]),4,TRUE))</f>
        <v>0.99509999999999998</v>
      </c>
      <c r="AE950" s="1">
        <f>IF(SLEP[[#This Row],[Termino]]=0,DATE(1992,10,11),SLEP[[#This Row],[Termino]]-SLEP[[#This Row],[Días de vigencia]])</f>
        <v>33079</v>
      </c>
      <c r="AF950" s="1">
        <f>IF(SLEP[[#This Row],[Días restantes]]&lt;1,DATE(1992,10,11),DATE(2025,8,8)+SLEP[[#This Row],[Días restantes]])</f>
        <v>33888</v>
      </c>
      <c r="AG950">
        <f ca="1">IF(SLEP[[#This Row],[Termino]]=0,0,SLEP[[#This Row],[Termino]]-TODAY())</f>
        <v>-12071</v>
      </c>
      <c r="AH950" s="7" t="str">
        <f ca="1">IF(SLEP[[#This Row],[Dias]]&gt;0,"Vigente","Vencido")</f>
        <v>Vencido</v>
      </c>
      <c r="AI950" t="str">
        <f>_xlfn.XLOOKUP(SLEP[[#This Row],[Source.Name]],Tabla3[Nombre archivo],Tabla3[BASESLEP],"N/A",0,1)</f>
        <v>Huasco</v>
      </c>
      <c r="AJ950" t="s">
        <v>4800</v>
      </c>
    </row>
    <row r="951" spans="1:36" x14ac:dyDescent="0.3">
      <c r="A951" t="s">
        <v>4007</v>
      </c>
      <c r="B951" t="s">
        <v>4321</v>
      </c>
      <c r="C951" t="s">
        <v>4322</v>
      </c>
      <c r="D951" t="s">
        <v>4323</v>
      </c>
      <c r="E951" t="s">
        <v>4324</v>
      </c>
      <c r="F951" t="s">
        <v>4325</v>
      </c>
      <c r="G951" t="s">
        <v>44</v>
      </c>
      <c r="H951" t="s">
        <v>45</v>
      </c>
      <c r="I951" t="s">
        <v>46</v>
      </c>
      <c r="J951" t="s">
        <v>4012</v>
      </c>
      <c r="K951" t="s">
        <v>48</v>
      </c>
      <c r="L951" s="3">
        <v>763470548</v>
      </c>
      <c r="M951" s="4">
        <v>944956237</v>
      </c>
      <c r="N951" s="4">
        <v>-181485689</v>
      </c>
      <c r="O951" t="s">
        <v>1055</v>
      </c>
      <c r="P951" t="s">
        <v>507</v>
      </c>
      <c r="Q951" t="s">
        <v>51</v>
      </c>
      <c r="R951">
        <v>2</v>
      </c>
      <c r="S951">
        <v>0</v>
      </c>
      <c r="T951">
        <v>4</v>
      </c>
      <c r="U951">
        <v>0</v>
      </c>
      <c r="V951">
        <v>0</v>
      </c>
      <c r="W951">
        <v>0</v>
      </c>
      <c r="X951">
        <v>575</v>
      </c>
      <c r="Y951">
        <v>-1</v>
      </c>
      <c r="Z951" t="s">
        <v>52</v>
      </c>
      <c r="AA951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763470548</v>
      </c>
      <c r="AB951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944956237</v>
      </c>
      <c r="AC951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-181485689</v>
      </c>
      <c r="AD951" s="5">
        <f>VALUE(FIXED((SLEP[[#This Row],[EjecutadoCLP]]/SLEP[[#This Row],[MontoCLP]]),4,TRUE))</f>
        <v>1.2377</v>
      </c>
      <c r="AE951" s="1">
        <f>IF(SLEP[[#This Row],[Termino]]=0,DATE(1992,10,11),SLEP[[#This Row],[Termino]]-SLEP[[#This Row],[Días de vigencia]])</f>
        <v>33313</v>
      </c>
      <c r="AF951" s="1">
        <f>IF(SLEP[[#This Row],[Días restantes]]&lt;1,DATE(1992,10,11),DATE(2025,8,8)+SLEP[[#This Row],[Días restantes]])</f>
        <v>33888</v>
      </c>
      <c r="AG951">
        <f ca="1">IF(SLEP[[#This Row],[Termino]]=0,0,SLEP[[#This Row],[Termino]]-TODAY())</f>
        <v>-12071</v>
      </c>
      <c r="AH951" s="7" t="str">
        <f ca="1">IF(SLEP[[#This Row],[Dias]]&gt;0,"Vigente","Vencido")</f>
        <v>Vencido</v>
      </c>
      <c r="AI951" t="str">
        <f>_xlfn.XLOOKUP(SLEP[[#This Row],[Source.Name]],Tabla3[Nombre archivo],Tabla3[BASESLEP],"N/A",0,1)</f>
        <v>Huasco</v>
      </c>
      <c r="AJ951" t="s">
        <v>4805</v>
      </c>
    </row>
    <row r="952" spans="1:36" x14ac:dyDescent="0.3">
      <c r="A952" t="s">
        <v>4007</v>
      </c>
      <c r="B952" t="s">
        <v>4327</v>
      </c>
      <c r="C952" t="s">
        <v>4328</v>
      </c>
      <c r="D952" t="s">
        <v>4329</v>
      </c>
      <c r="E952" t="s">
        <v>4330</v>
      </c>
      <c r="F952" t="s">
        <v>4331</v>
      </c>
      <c r="G952" t="s">
        <v>44</v>
      </c>
      <c r="H952" t="s">
        <v>45</v>
      </c>
      <c r="I952" t="s">
        <v>46</v>
      </c>
      <c r="J952" t="s">
        <v>4012</v>
      </c>
      <c r="K952" t="s">
        <v>48</v>
      </c>
      <c r="L952" s="3">
        <v>84251554</v>
      </c>
      <c r="M952" s="4">
        <v>109526078</v>
      </c>
      <c r="N952" s="4">
        <v>-25274524</v>
      </c>
      <c r="O952" t="s">
        <v>1147</v>
      </c>
      <c r="P952" t="s">
        <v>2166</v>
      </c>
      <c r="Q952" t="s">
        <v>51</v>
      </c>
      <c r="R952">
        <v>0</v>
      </c>
      <c r="S952">
        <v>0</v>
      </c>
      <c r="T952">
        <v>2</v>
      </c>
      <c r="U952">
        <v>0</v>
      </c>
      <c r="V952">
        <v>0</v>
      </c>
      <c r="W952">
        <v>0</v>
      </c>
      <c r="X952">
        <v>473</v>
      </c>
      <c r="Y952">
        <v>-1</v>
      </c>
      <c r="Z952" t="s">
        <v>52</v>
      </c>
      <c r="AA952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84251554</v>
      </c>
      <c r="AB952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109526078</v>
      </c>
      <c r="AC952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-25274524</v>
      </c>
      <c r="AD952" s="5">
        <f>VALUE(FIXED((SLEP[[#This Row],[EjecutadoCLP]]/SLEP[[#This Row],[MontoCLP]]),4,TRUE))</f>
        <v>1.3</v>
      </c>
      <c r="AE952" s="1">
        <f>IF(SLEP[[#This Row],[Termino]]=0,DATE(1992,10,11),SLEP[[#This Row],[Termino]]-SLEP[[#This Row],[Días de vigencia]])</f>
        <v>33415</v>
      </c>
      <c r="AF952" s="1">
        <f>IF(SLEP[[#This Row],[Días restantes]]&lt;1,DATE(1992,10,11),DATE(2025,8,8)+SLEP[[#This Row],[Días restantes]])</f>
        <v>33888</v>
      </c>
      <c r="AG952">
        <f ca="1">IF(SLEP[[#This Row],[Termino]]=0,0,SLEP[[#This Row],[Termino]]-TODAY())</f>
        <v>-12071</v>
      </c>
      <c r="AH952" s="7" t="str">
        <f ca="1">IF(SLEP[[#This Row],[Dias]]&gt;0,"Vigente","Vencido")</f>
        <v>Vencido</v>
      </c>
      <c r="AI952" t="str">
        <f>_xlfn.XLOOKUP(SLEP[[#This Row],[Source.Name]],Tabla3[Nombre archivo],Tabla3[BASESLEP],"N/A",0,1)</f>
        <v>Huasco</v>
      </c>
      <c r="AJ952" t="s">
        <v>4810</v>
      </c>
    </row>
    <row r="953" spans="1:36" x14ac:dyDescent="0.3">
      <c r="A953" t="s">
        <v>4007</v>
      </c>
      <c r="B953" t="s">
        <v>4333</v>
      </c>
      <c r="C953" t="s">
        <v>4334</v>
      </c>
      <c r="D953" t="s">
        <v>4335</v>
      </c>
      <c r="E953" t="s">
        <v>4107</v>
      </c>
      <c r="F953" t="s">
        <v>4108</v>
      </c>
      <c r="G953" t="s">
        <v>44</v>
      </c>
      <c r="H953" t="s">
        <v>45</v>
      </c>
      <c r="I953" t="s">
        <v>46</v>
      </c>
      <c r="J953" t="s">
        <v>4012</v>
      </c>
      <c r="K953" t="s">
        <v>48</v>
      </c>
      <c r="L953" s="3">
        <v>528699788</v>
      </c>
      <c r="M953" s="4">
        <v>790076518</v>
      </c>
      <c r="N953" s="4">
        <v>-261376730</v>
      </c>
      <c r="O953" t="s">
        <v>1085</v>
      </c>
      <c r="P953" t="s">
        <v>513</v>
      </c>
      <c r="Q953" t="s">
        <v>51</v>
      </c>
      <c r="R953">
        <v>1</v>
      </c>
      <c r="S953">
        <v>0</v>
      </c>
      <c r="T953">
        <v>3</v>
      </c>
      <c r="U953">
        <v>0</v>
      </c>
      <c r="V953">
        <v>0</v>
      </c>
      <c r="W953">
        <v>0</v>
      </c>
      <c r="X953">
        <v>531</v>
      </c>
      <c r="Y953">
        <v>-2</v>
      </c>
      <c r="Z953" t="s">
        <v>52</v>
      </c>
      <c r="AA953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528699788</v>
      </c>
      <c r="AB953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790076518</v>
      </c>
      <c r="AC953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-261376730</v>
      </c>
      <c r="AD953" s="5">
        <f>VALUE(FIXED((SLEP[[#This Row],[EjecutadoCLP]]/SLEP[[#This Row],[MontoCLP]]),4,TRUE))</f>
        <v>1.4944</v>
      </c>
      <c r="AE953" s="1">
        <f>IF(SLEP[[#This Row],[Termino]]=0,DATE(1992,10,11),SLEP[[#This Row],[Termino]]-SLEP[[#This Row],[Días de vigencia]])</f>
        <v>33357</v>
      </c>
      <c r="AF953" s="1">
        <f>IF(SLEP[[#This Row],[Días restantes]]&lt;1,DATE(1992,10,11),DATE(2025,8,8)+SLEP[[#This Row],[Días restantes]])</f>
        <v>33888</v>
      </c>
      <c r="AG953">
        <f ca="1">IF(SLEP[[#This Row],[Termino]]=0,0,SLEP[[#This Row],[Termino]]-TODAY())</f>
        <v>-12071</v>
      </c>
      <c r="AH953" s="7" t="str">
        <f ca="1">IF(SLEP[[#This Row],[Dias]]&gt;0,"Vigente","Vencido")</f>
        <v>Vencido</v>
      </c>
      <c r="AI953" t="str">
        <f>_xlfn.XLOOKUP(SLEP[[#This Row],[Source.Name]],Tabla3[Nombre archivo],Tabla3[BASESLEP],"N/A",0,1)</f>
        <v>Huasco</v>
      </c>
      <c r="AJ953" t="s">
        <v>4815</v>
      </c>
    </row>
    <row r="954" spans="1:36" x14ac:dyDescent="0.3">
      <c r="A954" t="s">
        <v>4007</v>
      </c>
      <c r="B954" t="s">
        <v>4337</v>
      </c>
      <c r="C954" t="s">
        <v>4338</v>
      </c>
      <c r="D954" t="s">
        <v>4339</v>
      </c>
      <c r="E954" t="s">
        <v>4340</v>
      </c>
      <c r="F954" t="s">
        <v>4341</v>
      </c>
      <c r="G954" t="s">
        <v>44</v>
      </c>
      <c r="H954" t="s">
        <v>45</v>
      </c>
      <c r="I954" t="s">
        <v>60</v>
      </c>
      <c r="J954" t="s">
        <v>4012</v>
      </c>
      <c r="K954" t="s">
        <v>48</v>
      </c>
      <c r="L954" s="3">
        <v>90455000</v>
      </c>
      <c r="M954" s="4">
        <v>90455000</v>
      </c>
      <c r="N954" s="4">
        <v>0</v>
      </c>
      <c r="O954" t="s">
        <v>984</v>
      </c>
      <c r="P954" t="s">
        <v>1086</v>
      </c>
      <c r="Q954" t="s">
        <v>51</v>
      </c>
      <c r="R954">
        <v>0</v>
      </c>
      <c r="S954">
        <v>0</v>
      </c>
      <c r="T954">
        <v>1</v>
      </c>
      <c r="U954">
        <v>0</v>
      </c>
      <c r="V954">
        <v>0</v>
      </c>
      <c r="W954">
        <v>0</v>
      </c>
      <c r="X954">
        <v>121</v>
      </c>
      <c r="Y954">
        <v>-1</v>
      </c>
      <c r="Z954" t="s">
        <v>52</v>
      </c>
      <c r="AA954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90455000</v>
      </c>
      <c r="AB954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90455000</v>
      </c>
      <c r="AC954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0</v>
      </c>
      <c r="AD954" s="5">
        <f>VALUE(FIXED((SLEP[[#This Row],[EjecutadoCLP]]/SLEP[[#This Row],[MontoCLP]]),4,TRUE))</f>
        <v>1</v>
      </c>
      <c r="AE954" s="1">
        <f>IF(SLEP[[#This Row],[Termino]]=0,DATE(1992,10,11),SLEP[[#This Row],[Termino]]-SLEP[[#This Row],[Días de vigencia]])</f>
        <v>33767</v>
      </c>
      <c r="AF954" s="1">
        <f>IF(SLEP[[#This Row],[Días restantes]]&lt;1,DATE(1992,10,11),DATE(2025,8,8)+SLEP[[#This Row],[Días restantes]])</f>
        <v>33888</v>
      </c>
      <c r="AG954">
        <f ca="1">IF(SLEP[[#This Row],[Termino]]=0,0,SLEP[[#This Row],[Termino]]-TODAY())</f>
        <v>-12071</v>
      </c>
      <c r="AH954" s="7" t="str">
        <f ca="1">IF(SLEP[[#This Row],[Dias]]&gt;0,"Vigente","Vencido")</f>
        <v>Vencido</v>
      </c>
      <c r="AI954" t="str">
        <f>_xlfn.XLOOKUP(SLEP[[#This Row],[Source.Name]],Tabla3[Nombre archivo],Tabla3[BASESLEP],"N/A",0,1)</f>
        <v>Huasco</v>
      </c>
      <c r="AJ954" t="s">
        <v>4820</v>
      </c>
    </row>
    <row r="955" spans="1:36" x14ac:dyDescent="0.3">
      <c r="A955" t="s">
        <v>4007</v>
      </c>
      <c r="B955" t="s">
        <v>4343</v>
      </c>
      <c r="C955" t="s">
        <v>4344</v>
      </c>
      <c r="D955" t="s">
        <v>4345</v>
      </c>
      <c r="E955" t="s">
        <v>4142</v>
      </c>
      <c r="F955" t="s">
        <v>4143</v>
      </c>
      <c r="G955" t="s">
        <v>44</v>
      </c>
      <c r="H955" t="s">
        <v>178</v>
      </c>
      <c r="I955" t="s">
        <v>207</v>
      </c>
      <c r="J955" t="s">
        <v>4012</v>
      </c>
      <c r="K955" t="s">
        <v>48</v>
      </c>
      <c r="L955" s="3">
        <v>107271362</v>
      </c>
      <c r="M955" s="4">
        <v>107271362</v>
      </c>
      <c r="N955" s="4">
        <v>0</v>
      </c>
      <c r="O955" t="s">
        <v>1519</v>
      </c>
      <c r="P955" t="s">
        <v>758</v>
      </c>
      <c r="Q955" t="s">
        <v>51</v>
      </c>
      <c r="R955">
        <v>0</v>
      </c>
      <c r="S955">
        <v>0</v>
      </c>
      <c r="T955">
        <v>0</v>
      </c>
      <c r="U955">
        <v>0</v>
      </c>
      <c r="V955">
        <v>0</v>
      </c>
      <c r="W955">
        <v>0</v>
      </c>
      <c r="X955">
        <v>365</v>
      </c>
      <c r="Y955">
        <v>-1</v>
      </c>
      <c r="Z955" t="s">
        <v>52</v>
      </c>
      <c r="AA955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107271362</v>
      </c>
      <c r="AB955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107271362</v>
      </c>
      <c r="AC955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0</v>
      </c>
      <c r="AD955" s="5">
        <f>VALUE(FIXED((SLEP[[#This Row],[EjecutadoCLP]]/SLEP[[#This Row],[MontoCLP]]),4,TRUE))</f>
        <v>1</v>
      </c>
      <c r="AE955" s="1">
        <f>IF(SLEP[[#This Row],[Termino]]=0,DATE(1992,10,11),SLEP[[#This Row],[Termino]]-SLEP[[#This Row],[Días de vigencia]])</f>
        <v>33523</v>
      </c>
      <c r="AF955" s="1">
        <f>IF(SLEP[[#This Row],[Días restantes]]&lt;1,DATE(1992,10,11),DATE(2025,8,8)+SLEP[[#This Row],[Días restantes]])</f>
        <v>33888</v>
      </c>
      <c r="AG955">
        <f ca="1">IF(SLEP[[#This Row],[Termino]]=0,0,SLEP[[#This Row],[Termino]]-TODAY())</f>
        <v>-12071</v>
      </c>
      <c r="AH955" s="7" t="str">
        <f ca="1">IF(SLEP[[#This Row],[Dias]]&gt;0,"Vigente","Vencido")</f>
        <v>Vencido</v>
      </c>
      <c r="AI955" t="str">
        <f>_xlfn.XLOOKUP(SLEP[[#This Row],[Source.Name]],Tabla3[Nombre archivo],Tabla3[BASESLEP],"N/A",0,1)</f>
        <v>Huasco</v>
      </c>
      <c r="AJ955" t="s">
        <v>4826</v>
      </c>
    </row>
    <row r="956" spans="1:36" x14ac:dyDescent="0.3">
      <c r="A956" t="s">
        <v>4007</v>
      </c>
      <c r="B956" t="s">
        <v>4347</v>
      </c>
      <c r="C956" t="s">
        <v>4348</v>
      </c>
      <c r="D956" t="s">
        <v>4349</v>
      </c>
      <c r="E956" t="s">
        <v>4142</v>
      </c>
      <c r="F956" t="s">
        <v>4143</v>
      </c>
      <c r="G956" t="s">
        <v>44</v>
      </c>
      <c r="H956" t="s">
        <v>178</v>
      </c>
      <c r="I956" t="s">
        <v>207</v>
      </c>
      <c r="J956" t="s">
        <v>4012</v>
      </c>
      <c r="K956" t="s">
        <v>48</v>
      </c>
      <c r="L956" s="3">
        <v>24697313</v>
      </c>
      <c r="M956" s="4">
        <v>400658107</v>
      </c>
      <c r="N956" s="4">
        <v>-375960794</v>
      </c>
      <c r="O956" t="s">
        <v>1108</v>
      </c>
      <c r="P956" t="s">
        <v>1552</v>
      </c>
      <c r="Q956" t="s">
        <v>51</v>
      </c>
      <c r="R956">
        <v>2</v>
      </c>
      <c r="S956">
        <v>0</v>
      </c>
      <c r="T956">
        <v>1</v>
      </c>
      <c r="U956">
        <v>0</v>
      </c>
      <c r="V956">
        <v>0</v>
      </c>
      <c r="W956">
        <v>0</v>
      </c>
      <c r="X956">
        <v>365</v>
      </c>
      <c r="Y956">
        <v>-1</v>
      </c>
      <c r="Z956" t="s">
        <v>52</v>
      </c>
      <c r="AA956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24697313</v>
      </c>
      <c r="AB956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400658107</v>
      </c>
      <c r="AC956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-375960794</v>
      </c>
      <c r="AD956" s="5">
        <f>VALUE(FIXED((SLEP[[#This Row],[EjecutadoCLP]]/SLEP[[#This Row],[MontoCLP]]),4,TRUE))</f>
        <v>16.2227</v>
      </c>
      <c r="AE956" s="1">
        <f>IF(SLEP[[#This Row],[Termino]]=0,DATE(1992,10,11),SLEP[[#This Row],[Termino]]-SLEP[[#This Row],[Días de vigencia]])</f>
        <v>33523</v>
      </c>
      <c r="AF956" s="1">
        <f>IF(SLEP[[#This Row],[Días restantes]]&lt;1,DATE(1992,10,11),DATE(2025,8,8)+SLEP[[#This Row],[Días restantes]])</f>
        <v>33888</v>
      </c>
      <c r="AG956">
        <f ca="1">IF(SLEP[[#This Row],[Termino]]=0,0,SLEP[[#This Row],[Termino]]-TODAY())</f>
        <v>-12071</v>
      </c>
      <c r="AH956" s="7" t="str">
        <f ca="1">IF(SLEP[[#This Row],[Dias]]&gt;0,"Vigente","Vencido")</f>
        <v>Vencido</v>
      </c>
      <c r="AI956" t="str">
        <f>_xlfn.XLOOKUP(SLEP[[#This Row],[Source.Name]],Tabla3[Nombre archivo],Tabla3[BASESLEP],"N/A",0,1)</f>
        <v>Huasco</v>
      </c>
      <c r="AJ956" t="s">
        <v>4832</v>
      </c>
    </row>
    <row r="957" spans="1:36" x14ac:dyDescent="0.3">
      <c r="A957" t="s">
        <v>4007</v>
      </c>
      <c r="B957" t="s">
        <v>4351</v>
      </c>
      <c r="C957" t="s">
        <v>4352</v>
      </c>
      <c r="D957" t="s">
        <v>4353</v>
      </c>
      <c r="E957" t="s">
        <v>4354</v>
      </c>
      <c r="F957" t="s">
        <v>4355</v>
      </c>
      <c r="G957" t="s">
        <v>44</v>
      </c>
      <c r="H957" t="s">
        <v>178</v>
      </c>
      <c r="I957" t="s">
        <v>207</v>
      </c>
      <c r="J957" t="s">
        <v>4012</v>
      </c>
      <c r="K957" t="s">
        <v>48</v>
      </c>
      <c r="L957" s="3">
        <v>77650832</v>
      </c>
      <c r="M957" s="4">
        <v>69550832</v>
      </c>
      <c r="N957" s="4">
        <v>8100000</v>
      </c>
      <c r="O957" t="s">
        <v>1019</v>
      </c>
      <c r="P957" t="s">
        <v>867</v>
      </c>
      <c r="Q957" t="s">
        <v>51</v>
      </c>
      <c r="R957">
        <v>0</v>
      </c>
      <c r="S957">
        <v>0</v>
      </c>
      <c r="T957">
        <v>0</v>
      </c>
      <c r="U957">
        <v>0</v>
      </c>
      <c r="V957">
        <v>0</v>
      </c>
      <c r="W957">
        <v>0</v>
      </c>
      <c r="X957">
        <v>549</v>
      </c>
      <c r="Y957">
        <v>-1</v>
      </c>
      <c r="Z957" t="s">
        <v>52</v>
      </c>
      <c r="AA957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77650832</v>
      </c>
      <c r="AB957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69550832</v>
      </c>
      <c r="AC957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8100000</v>
      </c>
      <c r="AD957" s="5">
        <f>VALUE(FIXED((SLEP[[#This Row],[EjecutadoCLP]]/SLEP[[#This Row],[MontoCLP]]),4,TRUE))</f>
        <v>0.89570000000000005</v>
      </c>
      <c r="AE957" s="1">
        <f>IF(SLEP[[#This Row],[Termino]]=0,DATE(1992,10,11),SLEP[[#This Row],[Termino]]-SLEP[[#This Row],[Días de vigencia]])</f>
        <v>33339</v>
      </c>
      <c r="AF957" s="1">
        <f>IF(SLEP[[#This Row],[Días restantes]]&lt;1,DATE(1992,10,11),DATE(2025,8,8)+SLEP[[#This Row],[Días restantes]])</f>
        <v>33888</v>
      </c>
      <c r="AG957">
        <f ca="1">IF(SLEP[[#This Row],[Termino]]=0,0,SLEP[[#This Row],[Termino]]-TODAY())</f>
        <v>-12071</v>
      </c>
      <c r="AH957" s="7" t="str">
        <f ca="1">IF(SLEP[[#This Row],[Dias]]&gt;0,"Vigente","Vencido")</f>
        <v>Vencido</v>
      </c>
      <c r="AI957" t="str">
        <f>_xlfn.XLOOKUP(SLEP[[#This Row],[Source.Name]],Tabla3[Nombre archivo],Tabla3[BASESLEP],"N/A",0,1)</f>
        <v>Huasco</v>
      </c>
      <c r="AJ957" t="s">
        <v>4838</v>
      </c>
    </row>
    <row r="958" spans="1:36" x14ac:dyDescent="0.3">
      <c r="A958" t="s">
        <v>4007</v>
      </c>
      <c r="B958" t="s">
        <v>4357</v>
      </c>
      <c r="C958" t="s">
        <v>4358</v>
      </c>
      <c r="D958" t="s">
        <v>4359</v>
      </c>
      <c r="E958" t="s">
        <v>4354</v>
      </c>
      <c r="F958" t="s">
        <v>4355</v>
      </c>
      <c r="G958" t="s">
        <v>44</v>
      </c>
      <c r="H958" t="s">
        <v>178</v>
      </c>
      <c r="I958" t="s">
        <v>533</v>
      </c>
      <c r="J958" t="s">
        <v>4012</v>
      </c>
      <c r="K958" t="s">
        <v>48</v>
      </c>
      <c r="L958" s="3">
        <v>6086460</v>
      </c>
      <c r="M958" s="4">
        <v>275296926</v>
      </c>
      <c r="N958" s="4">
        <v>-269210466</v>
      </c>
      <c r="O958" t="s">
        <v>1019</v>
      </c>
      <c r="P958" t="s">
        <v>867</v>
      </c>
      <c r="Q958" t="s">
        <v>51</v>
      </c>
      <c r="R958">
        <v>0</v>
      </c>
      <c r="S958">
        <v>0</v>
      </c>
      <c r="T958">
        <v>0</v>
      </c>
      <c r="U958">
        <v>0</v>
      </c>
      <c r="V958">
        <v>0</v>
      </c>
      <c r="W958">
        <v>0</v>
      </c>
      <c r="X958">
        <v>549</v>
      </c>
      <c r="Y958">
        <v>-1</v>
      </c>
      <c r="Z958" t="s">
        <v>52</v>
      </c>
      <c r="AA958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6086460</v>
      </c>
      <c r="AB958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275296926</v>
      </c>
      <c r="AC958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-269210466</v>
      </c>
      <c r="AD958" s="5">
        <f>VALUE(FIXED((SLEP[[#This Row],[EjecutadoCLP]]/SLEP[[#This Row],[MontoCLP]]),4,TRUE))</f>
        <v>45.231000000000002</v>
      </c>
      <c r="AE958" s="1">
        <f>IF(SLEP[[#This Row],[Termino]]=0,DATE(1992,10,11),SLEP[[#This Row],[Termino]]-SLEP[[#This Row],[Días de vigencia]])</f>
        <v>33339</v>
      </c>
      <c r="AF958" s="1">
        <f>IF(SLEP[[#This Row],[Días restantes]]&lt;1,DATE(1992,10,11),DATE(2025,8,8)+SLEP[[#This Row],[Días restantes]])</f>
        <v>33888</v>
      </c>
      <c r="AG958">
        <f ca="1">IF(SLEP[[#This Row],[Termino]]=0,0,SLEP[[#This Row],[Termino]]-TODAY())</f>
        <v>-12071</v>
      </c>
      <c r="AH958" s="7" t="str">
        <f ca="1">IF(SLEP[[#This Row],[Dias]]&gt;0,"Vigente","Vencido")</f>
        <v>Vencido</v>
      </c>
      <c r="AI958" t="str">
        <f>_xlfn.XLOOKUP(SLEP[[#This Row],[Source.Name]],Tabla3[Nombre archivo],Tabla3[BASESLEP],"N/A",0,1)</f>
        <v>Huasco</v>
      </c>
      <c r="AJ958" t="s">
        <v>4842</v>
      </c>
    </row>
    <row r="959" spans="1:36" x14ac:dyDescent="0.3">
      <c r="A959" t="s">
        <v>4007</v>
      </c>
      <c r="B959" t="s">
        <v>4361</v>
      </c>
      <c r="C959" t="s">
        <v>4362</v>
      </c>
      <c r="D959" t="s">
        <v>4363</v>
      </c>
      <c r="E959" t="s">
        <v>4354</v>
      </c>
      <c r="F959" t="s">
        <v>4355</v>
      </c>
      <c r="G959" t="s">
        <v>44</v>
      </c>
      <c r="H959" t="s">
        <v>178</v>
      </c>
      <c r="I959" t="s">
        <v>207</v>
      </c>
      <c r="J959" t="s">
        <v>4012</v>
      </c>
      <c r="K959" t="s">
        <v>48</v>
      </c>
      <c r="L959" s="3">
        <v>200000000</v>
      </c>
      <c r="M959" s="4">
        <v>200000000</v>
      </c>
      <c r="N959" s="4">
        <v>0</v>
      </c>
      <c r="O959" t="s">
        <v>1019</v>
      </c>
      <c r="P959" t="s">
        <v>867</v>
      </c>
      <c r="Q959" t="s">
        <v>51</v>
      </c>
      <c r="R959">
        <v>0</v>
      </c>
      <c r="S959">
        <v>0</v>
      </c>
      <c r="T959">
        <v>1</v>
      </c>
      <c r="U959">
        <v>0</v>
      </c>
      <c r="V959">
        <v>0</v>
      </c>
      <c r="W959">
        <v>0</v>
      </c>
      <c r="X959">
        <v>549</v>
      </c>
      <c r="Y959">
        <v>-1</v>
      </c>
      <c r="Z959" t="s">
        <v>52</v>
      </c>
      <c r="AA959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200000000</v>
      </c>
      <c r="AB959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200000000</v>
      </c>
      <c r="AC959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0</v>
      </c>
      <c r="AD959" s="5">
        <f>VALUE(FIXED((SLEP[[#This Row],[EjecutadoCLP]]/SLEP[[#This Row],[MontoCLP]]),4,TRUE))</f>
        <v>1</v>
      </c>
      <c r="AE959" s="1">
        <f>IF(SLEP[[#This Row],[Termino]]=0,DATE(1992,10,11),SLEP[[#This Row],[Termino]]-SLEP[[#This Row],[Días de vigencia]])</f>
        <v>33339</v>
      </c>
      <c r="AF959" s="1">
        <f>IF(SLEP[[#This Row],[Días restantes]]&lt;1,DATE(1992,10,11),DATE(2025,8,8)+SLEP[[#This Row],[Días restantes]])</f>
        <v>33888</v>
      </c>
      <c r="AG959">
        <f ca="1">IF(SLEP[[#This Row],[Termino]]=0,0,SLEP[[#This Row],[Termino]]-TODAY())</f>
        <v>-12071</v>
      </c>
      <c r="AH959" s="7" t="str">
        <f ca="1">IF(SLEP[[#This Row],[Dias]]&gt;0,"Vigente","Vencido")</f>
        <v>Vencido</v>
      </c>
      <c r="AI959" t="str">
        <f>_xlfn.XLOOKUP(SLEP[[#This Row],[Source.Name]],Tabla3[Nombre archivo],Tabla3[BASESLEP],"N/A",0,1)</f>
        <v>Huasco</v>
      </c>
      <c r="AJ959" t="s">
        <v>4846</v>
      </c>
    </row>
    <row r="960" spans="1:36" x14ac:dyDescent="0.3">
      <c r="A960" t="s">
        <v>4007</v>
      </c>
      <c r="B960" t="s">
        <v>4365</v>
      </c>
      <c r="C960" t="s">
        <v>4366</v>
      </c>
      <c r="D960" t="s">
        <v>4367</v>
      </c>
      <c r="E960" t="s">
        <v>756</v>
      </c>
      <c r="F960" t="s">
        <v>757</v>
      </c>
      <c r="G960" t="s">
        <v>44</v>
      </c>
      <c r="H960" t="s">
        <v>178</v>
      </c>
      <c r="I960" t="s">
        <v>179</v>
      </c>
      <c r="J960" t="s">
        <v>4012</v>
      </c>
      <c r="K960" t="s">
        <v>48</v>
      </c>
      <c r="L960" s="3">
        <v>62611281</v>
      </c>
      <c r="M960" s="4">
        <v>62611281</v>
      </c>
      <c r="N960" s="4">
        <v>0</v>
      </c>
      <c r="O960" t="s">
        <v>1638</v>
      </c>
      <c r="P960" t="s">
        <v>1068</v>
      </c>
      <c r="Q960" t="s">
        <v>51</v>
      </c>
      <c r="R960">
        <v>0</v>
      </c>
      <c r="S960">
        <v>0</v>
      </c>
      <c r="T960">
        <v>1</v>
      </c>
      <c r="U960">
        <v>0</v>
      </c>
      <c r="V960">
        <v>0</v>
      </c>
      <c r="W960">
        <v>0</v>
      </c>
      <c r="X960">
        <v>239</v>
      </c>
      <c r="Y960">
        <v>-1</v>
      </c>
      <c r="Z960" t="s">
        <v>52</v>
      </c>
      <c r="AA960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62611281</v>
      </c>
      <c r="AB960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62611281</v>
      </c>
      <c r="AC960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0</v>
      </c>
      <c r="AD960" s="5">
        <f>VALUE(FIXED((SLEP[[#This Row],[EjecutadoCLP]]/SLEP[[#This Row],[MontoCLP]]),4,TRUE))</f>
        <v>1</v>
      </c>
      <c r="AE960" s="1">
        <f>IF(SLEP[[#This Row],[Termino]]=0,DATE(1992,10,11),SLEP[[#This Row],[Termino]]-SLEP[[#This Row],[Días de vigencia]])</f>
        <v>33649</v>
      </c>
      <c r="AF960" s="1">
        <f>IF(SLEP[[#This Row],[Días restantes]]&lt;1,DATE(1992,10,11),DATE(2025,8,8)+SLEP[[#This Row],[Días restantes]])</f>
        <v>33888</v>
      </c>
      <c r="AG960">
        <f ca="1">IF(SLEP[[#This Row],[Termino]]=0,0,SLEP[[#This Row],[Termino]]-TODAY())</f>
        <v>-12071</v>
      </c>
      <c r="AH960" s="7" t="str">
        <f ca="1">IF(SLEP[[#This Row],[Dias]]&gt;0,"Vigente","Vencido")</f>
        <v>Vencido</v>
      </c>
      <c r="AI960" t="str">
        <f>_xlfn.XLOOKUP(SLEP[[#This Row],[Source.Name]],Tabla3[Nombre archivo],Tabla3[BASESLEP],"N/A",0,1)</f>
        <v>Huasco</v>
      </c>
      <c r="AJ960" t="s">
        <v>4852</v>
      </c>
    </row>
    <row r="961" spans="1:36" x14ac:dyDescent="0.3">
      <c r="A961" t="s">
        <v>4007</v>
      </c>
      <c r="B961" t="s">
        <v>4369</v>
      </c>
      <c r="C961" t="s">
        <v>4370</v>
      </c>
      <c r="D961" t="s">
        <v>4371</v>
      </c>
      <c r="E961" t="s">
        <v>4132</v>
      </c>
      <c r="F961" t="s">
        <v>4133</v>
      </c>
      <c r="G961" t="s">
        <v>44</v>
      </c>
      <c r="H961" t="s">
        <v>178</v>
      </c>
      <c r="I961" t="s">
        <v>207</v>
      </c>
      <c r="J961" t="s">
        <v>4012</v>
      </c>
      <c r="K961" t="s">
        <v>48</v>
      </c>
      <c r="L961" s="3">
        <v>200000000</v>
      </c>
      <c r="M961" s="4">
        <v>394291129</v>
      </c>
      <c r="N961" s="4">
        <v>-194291129</v>
      </c>
      <c r="O961" t="s">
        <v>1509</v>
      </c>
      <c r="P961" t="s">
        <v>907</v>
      </c>
      <c r="Q961" t="s">
        <v>51</v>
      </c>
      <c r="R961">
        <v>34</v>
      </c>
      <c r="S961">
        <v>0</v>
      </c>
      <c r="T961">
        <v>2</v>
      </c>
      <c r="U961">
        <v>0</v>
      </c>
      <c r="V961">
        <v>0</v>
      </c>
      <c r="W961">
        <v>0</v>
      </c>
      <c r="X961">
        <v>565</v>
      </c>
      <c r="Y961">
        <v>-1</v>
      </c>
      <c r="Z961" t="s">
        <v>52</v>
      </c>
      <c r="AA961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200000000</v>
      </c>
      <c r="AB961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394291129</v>
      </c>
      <c r="AC961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-194291129</v>
      </c>
      <c r="AD961" s="5">
        <f>VALUE(FIXED((SLEP[[#This Row],[EjecutadoCLP]]/SLEP[[#This Row],[MontoCLP]]),4,TRUE))</f>
        <v>1.9715</v>
      </c>
      <c r="AE961" s="1">
        <f>IF(SLEP[[#This Row],[Termino]]=0,DATE(1992,10,11),SLEP[[#This Row],[Termino]]-SLEP[[#This Row],[Días de vigencia]])</f>
        <v>33323</v>
      </c>
      <c r="AF961" s="1">
        <f>IF(SLEP[[#This Row],[Días restantes]]&lt;1,DATE(1992,10,11),DATE(2025,8,8)+SLEP[[#This Row],[Días restantes]])</f>
        <v>33888</v>
      </c>
      <c r="AG961">
        <f ca="1">IF(SLEP[[#This Row],[Termino]]=0,0,SLEP[[#This Row],[Termino]]-TODAY())</f>
        <v>-12071</v>
      </c>
      <c r="AH961" s="7" t="str">
        <f ca="1">IF(SLEP[[#This Row],[Dias]]&gt;0,"Vigente","Vencido")</f>
        <v>Vencido</v>
      </c>
      <c r="AI961" t="str">
        <f>_xlfn.XLOOKUP(SLEP[[#This Row],[Source.Name]],Tabla3[Nombre archivo],Tabla3[BASESLEP],"N/A",0,1)</f>
        <v>Huasco</v>
      </c>
      <c r="AJ961" t="s">
        <v>4856</v>
      </c>
    </row>
    <row r="962" spans="1:36" x14ac:dyDescent="0.3">
      <c r="A962" t="s">
        <v>4007</v>
      </c>
      <c r="B962" t="s">
        <v>4373</v>
      </c>
      <c r="C962" t="s">
        <v>4374</v>
      </c>
      <c r="D962" t="s">
        <v>4375</v>
      </c>
      <c r="E962" t="s">
        <v>4132</v>
      </c>
      <c r="F962" t="s">
        <v>4133</v>
      </c>
      <c r="G962" t="s">
        <v>44</v>
      </c>
      <c r="H962" t="s">
        <v>178</v>
      </c>
      <c r="I962" t="s">
        <v>207</v>
      </c>
      <c r="J962" t="s">
        <v>4012</v>
      </c>
      <c r="K962" t="s">
        <v>48</v>
      </c>
      <c r="L962" s="3">
        <v>83196316</v>
      </c>
      <c r="M962" s="4">
        <v>83196316</v>
      </c>
      <c r="N962" s="4">
        <v>0</v>
      </c>
      <c r="O962" t="s">
        <v>1509</v>
      </c>
      <c r="P962" t="s">
        <v>884</v>
      </c>
      <c r="Q962" t="s">
        <v>51</v>
      </c>
      <c r="R962">
        <v>6</v>
      </c>
      <c r="S962">
        <v>0</v>
      </c>
      <c r="T962">
        <v>1</v>
      </c>
      <c r="U962">
        <v>0</v>
      </c>
      <c r="V962">
        <v>0</v>
      </c>
      <c r="W962">
        <v>0</v>
      </c>
      <c r="X962">
        <v>548</v>
      </c>
      <c r="Y962">
        <v>-10</v>
      </c>
      <c r="Z962" t="s">
        <v>52</v>
      </c>
      <c r="AA962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83196316</v>
      </c>
      <c r="AB962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83196316</v>
      </c>
      <c r="AC962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0</v>
      </c>
      <c r="AD962" s="5">
        <f>VALUE(FIXED((SLEP[[#This Row],[EjecutadoCLP]]/SLEP[[#This Row],[MontoCLP]]),4,TRUE))</f>
        <v>1</v>
      </c>
      <c r="AE962" s="1">
        <f>IF(SLEP[[#This Row],[Termino]]=0,DATE(1992,10,11),SLEP[[#This Row],[Termino]]-SLEP[[#This Row],[Días de vigencia]])</f>
        <v>33340</v>
      </c>
      <c r="AF962" s="1">
        <f>IF(SLEP[[#This Row],[Días restantes]]&lt;1,DATE(1992,10,11),DATE(2025,8,8)+SLEP[[#This Row],[Días restantes]])</f>
        <v>33888</v>
      </c>
      <c r="AG962">
        <f ca="1">IF(SLEP[[#This Row],[Termino]]=0,0,SLEP[[#This Row],[Termino]]-TODAY())</f>
        <v>-12071</v>
      </c>
      <c r="AH962" s="7" t="str">
        <f ca="1">IF(SLEP[[#This Row],[Dias]]&gt;0,"Vigente","Vencido")</f>
        <v>Vencido</v>
      </c>
      <c r="AI962" t="str">
        <f>_xlfn.XLOOKUP(SLEP[[#This Row],[Source.Name]],Tabla3[Nombre archivo],Tabla3[BASESLEP],"N/A",0,1)</f>
        <v>Huasco</v>
      </c>
      <c r="AJ962" t="s">
        <v>4862</v>
      </c>
    </row>
    <row r="963" spans="1:36" x14ac:dyDescent="0.3">
      <c r="A963" t="s">
        <v>4007</v>
      </c>
      <c r="B963" t="s">
        <v>4377</v>
      </c>
      <c r="C963" t="s">
        <v>4378</v>
      </c>
      <c r="D963" t="s">
        <v>4379</v>
      </c>
      <c r="E963" t="s">
        <v>4380</v>
      </c>
      <c r="F963" t="s">
        <v>4381</v>
      </c>
      <c r="G963" t="s">
        <v>44</v>
      </c>
      <c r="H963" t="s">
        <v>178</v>
      </c>
      <c r="I963" t="s">
        <v>207</v>
      </c>
      <c r="J963" t="s">
        <v>4012</v>
      </c>
      <c r="K963" t="s">
        <v>48</v>
      </c>
      <c r="L963" s="3">
        <v>206006625</v>
      </c>
      <c r="M963" s="4">
        <v>487760648</v>
      </c>
      <c r="N963" s="4">
        <v>-281754023</v>
      </c>
      <c r="O963" t="s">
        <v>1055</v>
      </c>
      <c r="P963" t="s">
        <v>746</v>
      </c>
      <c r="Q963" t="s">
        <v>51</v>
      </c>
      <c r="R963">
        <v>10</v>
      </c>
      <c r="S963">
        <v>0</v>
      </c>
      <c r="T963">
        <v>2</v>
      </c>
      <c r="U963">
        <v>0</v>
      </c>
      <c r="V963">
        <v>0</v>
      </c>
      <c r="W963">
        <v>0</v>
      </c>
      <c r="X963">
        <v>731</v>
      </c>
      <c r="Y963">
        <v>-444</v>
      </c>
      <c r="Z963" t="s">
        <v>52</v>
      </c>
      <c r="AA963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206006625</v>
      </c>
      <c r="AB963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487760648</v>
      </c>
      <c r="AC963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-281754023</v>
      </c>
      <c r="AD963" s="5">
        <f>VALUE(FIXED((SLEP[[#This Row],[EjecutadoCLP]]/SLEP[[#This Row],[MontoCLP]]),4,TRUE))</f>
        <v>2.3677000000000001</v>
      </c>
      <c r="AE963" s="1">
        <f>IF(SLEP[[#This Row],[Termino]]=0,DATE(1992,10,11),SLEP[[#This Row],[Termino]]-SLEP[[#This Row],[Días de vigencia]])</f>
        <v>33157</v>
      </c>
      <c r="AF963" s="1">
        <f>IF(SLEP[[#This Row],[Días restantes]]&lt;1,DATE(1992,10,11),DATE(2025,8,8)+SLEP[[#This Row],[Días restantes]])</f>
        <v>33888</v>
      </c>
      <c r="AG963">
        <f ca="1">IF(SLEP[[#This Row],[Termino]]=0,0,SLEP[[#This Row],[Termino]]-TODAY())</f>
        <v>-12071</v>
      </c>
      <c r="AH963" s="7" t="str">
        <f ca="1">IF(SLEP[[#This Row],[Dias]]&gt;0,"Vigente","Vencido")</f>
        <v>Vencido</v>
      </c>
      <c r="AI963" t="str">
        <f>_xlfn.XLOOKUP(SLEP[[#This Row],[Source.Name]],Tabla3[Nombre archivo],Tabla3[BASESLEP],"N/A",0,1)</f>
        <v>Huasco</v>
      </c>
      <c r="AJ963" t="s">
        <v>4868</v>
      </c>
    </row>
    <row r="964" spans="1:36" x14ac:dyDescent="0.3">
      <c r="A964" t="s">
        <v>4007</v>
      </c>
      <c r="B964" t="s">
        <v>4383</v>
      </c>
      <c r="C964" t="s">
        <v>4384</v>
      </c>
      <c r="D964" t="s">
        <v>4385</v>
      </c>
      <c r="E964" t="s">
        <v>4068</v>
      </c>
      <c r="F964" t="s">
        <v>4069</v>
      </c>
      <c r="G964" t="s">
        <v>44</v>
      </c>
      <c r="H964" t="s">
        <v>45</v>
      </c>
      <c r="I964" t="s">
        <v>60</v>
      </c>
      <c r="J964" t="s">
        <v>4012</v>
      </c>
      <c r="K964" t="s">
        <v>48</v>
      </c>
      <c r="L964" s="3">
        <v>119249900</v>
      </c>
      <c r="M964" s="4">
        <v>119249899</v>
      </c>
      <c r="N964" s="4">
        <v>1</v>
      </c>
      <c r="O964" t="s">
        <v>984</v>
      </c>
      <c r="P964" t="s">
        <v>1068</v>
      </c>
      <c r="Q964" t="s">
        <v>51</v>
      </c>
      <c r="R964">
        <v>3</v>
      </c>
      <c r="S964">
        <v>0</v>
      </c>
      <c r="T964">
        <v>1</v>
      </c>
      <c r="U964">
        <v>0</v>
      </c>
      <c r="V964">
        <v>0</v>
      </c>
      <c r="W964">
        <v>0</v>
      </c>
      <c r="X964">
        <v>305</v>
      </c>
      <c r="Y964">
        <v>-1</v>
      </c>
      <c r="Z964" t="s">
        <v>52</v>
      </c>
      <c r="AA964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119249900</v>
      </c>
      <c r="AB964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119249899</v>
      </c>
      <c r="AC964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1</v>
      </c>
      <c r="AD964" s="5">
        <f>VALUE(FIXED((SLEP[[#This Row],[EjecutadoCLP]]/SLEP[[#This Row],[MontoCLP]]),4,TRUE))</f>
        <v>1</v>
      </c>
      <c r="AE964" s="1">
        <f>IF(SLEP[[#This Row],[Termino]]=0,DATE(1992,10,11),SLEP[[#This Row],[Termino]]-SLEP[[#This Row],[Días de vigencia]])</f>
        <v>33583</v>
      </c>
      <c r="AF964" s="1">
        <f>IF(SLEP[[#This Row],[Días restantes]]&lt;1,DATE(1992,10,11),DATE(2025,8,8)+SLEP[[#This Row],[Días restantes]])</f>
        <v>33888</v>
      </c>
      <c r="AG964">
        <f ca="1">IF(SLEP[[#This Row],[Termino]]=0,0,SLEP[[#This Row],[Termino]]-TODAY())</f>
        <v>-12071</v>
      </c>
      <c r="AH964" s="7" t="str">
        <f ca="1">IF(SLEP[[#This Row],[Dias]]&gt;0,"Vigente","Vencido")</f>
        <v>Vencido</v>
      </c>
      <c r="AI964" t="str">
        <f>_xlfn.XLOOKUP(SLEP[[#This Row],[Source.Name]],Tabla3[Nombre archivo],Tabla3[BASESLEP],"N/A",0,1)</f>
        <v>Huasco</v>
      </c>
      <c r="AJ964" t="s">
        <v>4874</v>
      </c>
    </row>
    <row r="965" spans="1:36" x14ac:dyDescent="0.3">
      <c r="A965" t="s">
        <v>4007</v>
      </c>
      <c r="B965" t="s">
        <v>4387</v>
      </c>
      <c r="C965" t="s">
        <v>4388</v>
      </c>
      <c r="D965" t="s">
        <v>4389</v>
      </c>
      <c r="E965" t="s">
        <v>3359</v>
      </c>
      <c r="F965" t="s">
        <v>4390</v>
      </c>
      <c r="G965" t="s">
        <v>44</v>
      </c>
      <c r="H965" t="s">
        <v>45</v>
      </c>
      <c r="I965" t="s">
        <v>60</v>
      </c>
      <c r="J965" t="s">
        <v>4012</v>
      </c>
      <c r="K965" t="s">
        <v>48</v>
      </c>
      <c r="L965" s="3">
        <v>75758613</v>
      </c>
      <c r="M965" s="4">
        <v>75758613</v>
      </c>
      <c r="N965" s="4">
        <v>0</v>
      </c>
      <c r="O965" t="s">
        <v>984</v>
      </c>
      <c r="P965" t="s">
        <v>1068</v>
      </c>
      <c r="Q965" t="s">
        <v>51</v>
      </c>
      <c r="R965">
        <v>2</v>
      </c>
      <c r="S965">
        <v>0</v>
      </c>
      <c r="T965">
        <v>1</v>
      </c>
      <c r="U965">
        <v>0</v>
      </c>
      <c r="V965">
        <v>0</v>
      </c>
      <c r="W965">
        <v>0</v>
      </c>
      <c r="X965">
        <v>305</v>
      </c>
      <c r="Y965">
        <v>-1</v>
      </c>
      <c r="Z965" t="s">
        <v>52</v>
      </c>
      <c r="AA965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75758613</v>
      </c>
      <c r="AB965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75758613</v>
      </c>
      <c r="AC965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0</v>
      </c>
      <c r="AD965" s="5">
        <f>VALUE(FIXED((SLEP[[#This Row],[EjecutadoCLP]]/SLEP[[#This Row],[MontoCLP]]),4,TRUE))</f>
        <v>1</v>
      </c>
      <c r="AE965" s="1">
        <f>IF(SLEP[[#This Row],[Termino]]=0,DATE(1992,10,11),SLEP[[#This Row],[Termino]]-SLEP[[#This Row],[Días de vigencia]])</f>
        <v>33583</v>
      </c>
      <c r="AF965" s="1">
        <f>IF(SLEP[[#This Row],[Días restantes]]&lt;1,DATE(1992,10,11),DATE(2025,8,8)+SLEP[[#This Row],[Días restantes]])</f>
        <v>33888</v>
      </c>
      <c r="AG965">
        <f ca="1">IF(SLEP[[#This Row],[Termino]]=0,0,SLEP[[#This Row],[Termino]]-TODAY())</f>
        <v>-12071</v>
      </c>
      <c r="AH965" s="7" t="str">
        <f ca="1">IF(SLEP[[#This Row],[Dias]]&gt;0,"Vigente","Vencido")</f>
        <v>Vencido</v>
      </c>
      <c r="AI965" t="str">
        <f>_xlfn.XLOOKUP(SLEP[[#This Row],[Source.Name]],Tabla3[Nombre archivo],Tabla3[BASESLEP],"N/A",0,1)</f>
        <v>Huasco</v>
      </c>
      <c r="AJ965" t="s">
        <v>4880</v>
      </c>
    </row>
    <row r="966" spans="1:36" x14ac:dyDescent="0.3">
      <c r="A966" t="s">
        <v>4007</v>
      </c>
      <c r="B966" t="s">
        <v>4392</v>
      </c>
      <c r="C966" t="s">
        <v>4393</v>
      </c>
      <c r="D966" t="s">
        <v>4394</v>
      </c>
      <c r="E966" t="s">
        <v>1653</v>
      </c>
      <c r="F966" t="s">
        <v>1654</v>
      </c>
      <c r="G966" t="s">
        <v>44</v>
      </c>
      <c r="H966" t="s">
        <v>45</v>
      </c>
      <c r="I966" t="s">
        <v>60</v>
      </c>
      <c r="J966" t="s">
        <v>4012</v>
      </c>
      <c r="K966" t="s">
        <v>48</v>
      </c>
      <c r="L966" s="3">
        <v>71300000</v>
      </c>
      <c r="M966" s="4">
        <v>28500000</v>
      </c>
      <c r="N966" s="4">
        <v>42800000</v>
      </c>
      <c r="O966" t="s">
        <v>984</v>
      </c>
      <c r="P966" t="s">
        <v>950</v>
      </c>
      <c r="Q966" t="s">
        <v>51</v>
      </c>
      <c r="R966">
        <v>2</v>
      </c>
      <c r="S966">
        <v>0</v>
      </c>
      <c r="T966">
        <v>1</v>
      </c>
      <c r="U966">
        <v>0</v>
      </c>
      <c r="V966">
        <v>0</v>
      </c>
      <c r="W966">
        <v>0</v>
      </c>
      <c r="X966">
        <v>365</v>
      </c>
      <c r="Y966">
        <v>-1</v>
      </c>
      <c r="Z966" t="s">
        <v>52</v>
      </c>
      <c r="AA966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71300000</v>
      </c>
      <c r="AB966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28500000</v>
      </c>
      <c r="AC966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42800000</v>
      </c>
      <c r="AD966" s="5">
        <f>VALUE(FIXED((SLEP[[#This Row],[EjecutadoCLP]]/SLEP[[#This Row],[MontoCLP]]),4,TRUE))</f>
        <v>0.3997</v>
      </c>
      <c r="AE966" s="1">
        <f>IF(SLEP[[#This Row],[Termino]]=0,DATE(1992,10,11),SLEP[[#This Row],[Termino]]-SLEP[[#This Row],[Días de vigencia]])</f>
        <v>33523</v>
      </c>
      <c r="AF966" s="1">
        <f>IF(SLEP[[#This Row],[Días restantes]]&lt;1,DATE(1992,10,11),DATE(2025,8,8)+SLEP[[#This Row],[Días restantes]])</f>
        <v>33888</v>
      </c>
      <c r="AG966">
        <f ca="1">IF(SLEP[[#This Row],[Termino]]=0,0,SLEP[[#This Row],[Termino]]-TODAY())</f>
        <v>-12071</v>
      </c>
      <c r="AH966" s="7" t="str">
        <f ca="1">IF(SLEP[[#This Row],[Dias]]&gt;0,"Vigente","Vencido")</f>
        <v>Vencido</v>
      </c>
      <c r="AI966" t="str">
        <f>_xlfn.XLOOKUP(SLEP[[#This Row],[Source.Name]],Tabla3[Nombre archivo],Tabla3[BASESLEP],"N/A",0,1)</f>
        <v>Huasco</v>
      </c>
      <c r="AJ966" t="s">
        <v>4884</v>
      </c>
    </row>
    <row r="967" spans="1:36" x14ac:dyDescent="0.3">
      <c r="A967" t="s">
        <v>4007</v>
      </c>
      <c r="B967" t="s">
        <v>4396</v>
      </c>
      <c r="C967" t="s">
        <v>4397</v>
      </c>
      <c r="D967" t="s">
        <v>4398</v>
      </c>
      <c r="E967" t="s">
        <v>4399</v>
      </c>
      <c r="F967" t="s">
        <v>4400</v>
      </c>
      <c r="G967" t="s">
        <v>44</v>
      </c>
      <c r="H967" t="s">
        <v>45</v>
      </c>
      <c r="I967" t="s">
        <v>222</v>
      </c>
      <c r="J967" t="s">
        <v>4012</v>
      </c>
      <c r="K967" t="s">
        <v>48</v>
      </c>
      <c r="L967" s="3">
        <v>155000000</v>
      </c>
      <c r="M967" s="4">
        <v>153943405</v>
      </c>
      <c r="N967" s="4">
        <v>1056595</v>
      </c>
      <c r="O967" t="s">
        <v>984</v>
      </c>
      <c r="P967" t="s">
        <v>1068</v>
      </c>
      <c r="Q967" t="s">
        <v>51</v>
      </c>
      <c r="R967">
        <v>12</v>
      </c>
      <c r="S967">
        <v>0</v>
      </c>
      <c r="T967">
        <v>1</v>
      </c>
      <c r="U967">
        <v>0</v>
      </c>
      <c r="V967">
        <v>0</v>
      </c>
      <c r="W967">
        <v>0</v>
      </c>
      <c r="X967">
        <v>364</v>
      </c>
      <c r="Y967">
        <v>-1</v>
      </c>
      <c r="Z967" t="s">
        <v>52</v>
      </c>
      <c r="AA967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155000000</v>
      </c>
      <c r="AB967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153943405</v>
      </c>
      <c r="AC967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1056595</v>
      </c>
      <c r="AD967" s="5">
        <f>VALUE(FIXED((SLEP[[#This Row],[EjecutadoCLP]]/SLEP[[#This Row],[MontoCLP]]),4,TRUE))</f>
        <v>0.99319999999999997</v>
      </c>
      <c r="AE967" s="1">
        <f>IF(SLEP[[#This Row],[Termino]]=0,DATE(1992,10,11),SLEP[[#This Row],[Termino]]-SLEP[[#This Row],[Días de vigencia]])</f>
        <v>33524</v>
      </c>
      <c r="AF967" s="1">
        <f>IF(SLEP[[#This Row],[Días restantes]]&lt;1,DATE(1992,10,11),DATE(2025,8,8)+SLEP[[#This Row],[Días restantes]])</f>
        <v>33888</v>
      </c>
      <c r="AG967">
        <f ca="1">IF(SLEP[[#This Row],[Termino]]=0,0,SLEP[[#This Row],[Termino]]-TODAY())</f>
        <v>-12071</v>
      </c>
      <c r="AH967" s="7" t="str">
        <f ca="1">IF(SLEP[[#This Row],[Dias]]&gt;0,"Vigente","Vencido")</f>
        <v>Vencido</v>
      </c>
      <c r="AI967" t="str">
        <f>_xlfn.XLOOKUP(SLEP[[#This Row],[Source.Name]],Tabla3[Nombre archivo],Tabla3[BASESLEP],"N/A",0,1)</f>
        <v>Huasco</v>
      </c>
      <c r="AJ967" t="s">
        <v>4889</v>
      </c>
    </row>
    <row r="968" spans="1:36" x14ac:dyDescent="0.3">
      <c r="A968" t="s">
        <v>4007</v>
      </c>
      <c r="B968" t="s">
        <v>4402</v>
      </c>
      <c r="C968" t="s">
        <v>4403</v>
      </c>
      <c r="D968" t="s">
        <v>4404</v>
      </c>
      <c r="E968" t="s">
        <v>4405</v>
      </c>
      <c r="F968" t="s">
        <v>4406</v>
      </c>
      <c r="G968" t="s">
        <v>44</v>
      </c>
      <c r="H968" t="s">
        <v>45</v>
      </c>
      <c r="I968" t="s">
        <v>188</v>
      </c>
      <c r="J968" t="s">
        <v>4012</v>
      </c>
      <c r="K968" t="s">
        <v>48</v>
      </c>
      <c r="L968" s="3">
        <v>116738995</v>
      </c>
      <c r="M968" s="4">
        <v>116738995</v>
      </c>
      <c r="N968" s="4">
        <v>0</v>
      </c>
      <c r="O968" t="s">
        <v>984</v>
      </c>
      <c r="P968" t="s">
        <v>1068</v>
      </c>
      <c r="Q968" t="s">
        <v>51</v>
      </c>
      <c r="R968">
        <v>0</v>
      </c>
      <c r="S968">
        <v>0</v>
      </c>
      <c r="T968">
        <v>1</v>
      </c>
      <c r="U968">
        <v>0</v>
      </c>
      <c r="V968">
        <v>0</v>
      </c>
      <c r="W968">
        <v>0</v>
      </c>
      <c r="X968">
        <v>364</v>
      </c>
      <c r="Y968">
        <v>-1</v>
      </c>
      <c r="Z968" t="s">
        <v>52</v>
      </c>
      <c r="AA968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116738995</v>
      </c>
      <c r="AB968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116738995</v>
      </c>
      <c r="AC968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0</v>
      </c>
      <c r="AD968" s="5">
        <f>VALUE(FIXED((SLEP[[#This Row],[EjecutadoCLP]]/SLEP[[#This Row],[MontoCLP]]),4,TRUE))</f>
        <v>1</v>
      </c>
      <c r="AE968" s="1">
        <f>IF(SLEP[[#This Row],[Termino]]=0,DATE(1992,10,11),SLEP[[#This Row],[Termino]]-SLEP[[#This Row],[Días de vigencia]])</f>
        <v>33524</v>
      </c>
      <c r="AF968" s="1">
        <f>IF(SLEP[[#This Row],[Días restantes]]&lt;1,DATE(1992,10,11),DATE(2025,8,8)+SLEP[[#This Row],[Días restantes]])</f>
        <v>33888</v>
      </c>
      <c r="AG968">
        <f ca="1">IF(SLEP[[#This Row],[Termino]]=0,0,SLEP[[#This Row],[Termino]]-TODAY())</f>
        <v>-12071</v>
      </c>
      <c r="AH968" s="7" t="str">
        <f ca="1">IF(SLEP[[#This Row],[Dias]]&gt;0,"Vigente","Vencido")</f>
        <v>Vencido</v>
      </c>
      <c r="AI968" t="str">
        <f>_xlfn.XLOOKUP(SLEP[[#This Row],[Source.Name]],Tabla3[Nombre archivo],Tabla3[BASESLEP],"N/A",0,1)</f>
        <v>Huasco</v>
      </c>
      <c r="AJ968" t="s">
        <v>4893</v>
      </c>
    </row>
    <row r="969" spans="1:36" x14ac:dyDescent="0.3">
      <c r="A969" t="s">
        <v>4007</v>
      </c>
      <c r="B969" t="s">
        <v>4408</v>
      </c>
      <c r="C969" t="s">
        <v>4409</v>
      </c>
      <c r="D969" t="s">
        <v>4410</v>
      </c>
      <c r="E969" t="s">
        <v>4062</v>
      </c>
      <c r="F969" t="s">
        <v>4063</v>
      </c>
      <c r="G969" t="s">
        <v>74</v>
      </c>
      <c r="H969" t="s">
        <v>45</v>
      </c>
      <c r="I969" t="s">
        <v>46</v>
      </c>
      <c r="J969" t="s">
        <v>4012</v>
      </c>
      <c r="K969" t="s">
        <v>48</v>
      </c>
      <c r="L969" s="3">
        <v>150000000</v>
      </c>
      <c r="M969" s="4">
        <v>149994804</v>
      </c>
      <c r="N969" s="4">
        <v>5196</v>
      </c>
      <c r="O969" t="s">
        <v>1345</v>
      </c>
      <c r="P969" t="s">
        <v>1086</v>
      </c>
      <c r="Q969" t="s">
        <v>51</v>
      </c>
      <c r="R969">
        <v>4</v>
      </c>
      <c r="S969">
        <v>0</v>
      </c>
      <c r="T969">
        <v>0</v>
      </c>
      <c r="U969">
        <v>0</v>
      </c>
      <c r="V969">
        <v>0</v>
      </c>
      <c r="W969">
        <v>0</v>
      </c>
      <c r="X969">
        <v>180</v>
      </c>
      <c r="Y969">
        <v>-44</v>
      </c>
      <c r="Z969" t="s">
        <v>52</v>
      </c>
      <c r="AA969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150000000</v>
      </c>
      <c r="AB969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149994804</v>
      </c>
      <c r="AC969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5196</v>
      </c>
      <c r="AD969" s="5">
        <f>VALUE(FIXED((SLEP[[#This Row],[EjecutadoCLP]]/SLEP[[#This Row],[MontoCLP]]),4,TRUE))</f>
        <v>1</v>
      </c>
      <c r="AE969" s="1">
        <f>IF(SLEP[[#This Row],[Termino]]=0,DATE(1992,10,11),SLEP[[#This Row],[Termino]]-SLEP[[#This Row],[Días de vigencia]])</f>
        <v>33708</v>
      </c>
      <c r="AF969" s="1">
        <f>IF(SLEP[[#This Row],[Días restantes]]&lt;1,DATE(1992,10,11),DATE(2025,8,8)+SLEP[[#This Row],[Días restantes]])</f>
        <v>33888</v>
      </c>
      <c r="AG969">
        <f ca="1">IF(SLEP[[#This Row],[Termino]]=0,0,SLEP[[#This Row],[Termino]]-TODAY())</f>
        <v>-12071</v>
      </c>
      <c r="AH969" s="7" t="str">
        <f ca="1">IF(SLEP[[#This Row],[Dias]]&gt;0,"Vigente","Vencido")</f>
        <v>Vencido</v>
      </c>
      <c r="AI969" t="str">
        <f>_xlfn.XLOOKUP(SLEP[[#This Row],[Source.Name]],Tabla3[Nombre archivo],Tabla3[BASESLEP],"N/A",0,1)</f>
        <v>Huasco</v>
      </c>
      <c r="AJ969" t="s">
        <v>4899</v>
      </c>
    </row>
    <row r="970" spans="1:36" x14ac:dyDescent="0.3">
      <c r="A970" t="s">
        <v>4007</v>
      </c>
      <c r="B970" t="s">
        <v>4412</v>
      </c>
      <c r="C970" t="s">
        <v>4413</v>
      </c>
      <c r="D970" t="s">
        <v>4414</v>
      </c>
      <c r="E970" t="s">
        <v>2634</v>
      </c>
      <c r="F970" t="s">
        <v>2635</v>
      </c>
      <c r="G970" t="s">
        <v>44</v>
      </c>
      <c r="H970" t="s">
        <v>45</v>
      </c>
      <c r="I970" t="s">
        <v>188</v>
      </c>
      <c r="J970" t="s">
        <v>4012</v>
      </c>
      <c r="K970" t="s">
        <v>48</v>
      </c>
      <c r="L970" s="3">
        <v>102973080</v>
      </c>
      <c r="M970" s="4">
        <v>102973080</v>
      </c>
      <c r="N970" s="4">
        <v>0</v>
      </c>
      <c r="O970" t="s">
        <v>1345</v>
      </c>
      <c r="P970" t="s">
        <v>1269</v>
      </c>
      <c r="Q970" t="s">
        <v>51</v>
      </c>
      <c r="R970">
        <v>0</v>
      </c>
      <c r="S970">
        <v>0</v>
      </c>
      <c r="T970">
        <v>1</v>
      </c>
      <c r="U970">
        <v>0</v>
      </c>
      <c r="V970">
        <v>0</v>
      </c>
      <c r="W970">
        <v>0</v>
      </c>
      <c r="X970">
        <v>60</v>
      </c>
      <c r="Y970">
        <v>-164</v>
      </c>
      <c r="Z970" t="s">
        <v>52</v>
      </c>
      <c r="AA970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102973080</v>
      </c>
      <c r="AB970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102973080</v>
      </c>
      <c r="AC970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0</v>
      </c>
      <c r="AD970" s="5">
        <f>VALUE(FIXED((SLEP[[#This Row],[EjecutadoCLP]]/SLEP[[#This Row],[MontoCLP]]),4,TRUE))</f>
        <v>1</v>
      </c>
      <c r="AE970" s="1">
        <f>IF(SLEP[[#This Row],[Termino]]=0,DATE(1992,10,11),SLEP[[#This Row],[Termino]]-SLEP[[#This Row],[Días de vigencia]])</f>
        <v>33828</v>
      </c>
      <c r="AF970" s="1">
        <f>IF(SLEP[[#This Row],[Días restantes]]&lt;1,DATE(1992,10,11),DATE(2025,8,8)+SLEP[[#This Row],[Días restantes]])</f>
        <v>33888</v>
      </c>
      <c r="AG970">
        <f ca="1">IF(SLEP[[#This Row],[Termino]]=0,0,SLEP[[#This Row],[Termino]]-TODAY())</f>
        <v>-12071</v>
      </c>
      <c r="AH970" s="7" t="str">
        <f ca="1">IF(SLEP[[#This Row],[Dias]]&gt;0,"Vigente","Vencido")</f>
        <v>Vencido</v>
      </c>
      <c r="AI970" t="str">
        <f>_xlfn.XLOOKUP(SLEP[[#This Row],[Source.Name]],Tabla3[Nombre archivo],Tabla3[BASESLEP],"N/A",0,1)</f>
        <v>Huasco</v>
      </c>
      <c r="AJ970" t="s">
        <v>4905</v>
      </c>
    </row>
    <row r="971" spans="1:36" x14ac:dyDescent="0.3">
      <c r="A971" t="s">
        <v>4007</v>
      </c>
      <c r="B971" t="s">
        <v>4416</v>
      </c>
      <c r="C971" t="s">
        <v>4417</v>
      </c>
      <c r="D971" t="s">
        <v>4418</v>
      </c>
      <c r="E971" t="s">
        <v>1321</v>
      </c>
      <c r="F971" t="s">
        <v>1322</v>
      </c>
      <c r="G971" t="s">
        <v>74</v>
      </c>
      <c r="H971" t="s">
        <v>178</v>
      </c>
      <c r="I971" t="s">
        <v>484</v>
      </c>
      <c r="J971" t="s">
        <v>4012</v>
      </c>
      <c r="K971" t="s">
        <v>48</v>
      </c>
      <c r="L971" s="3">
        <v>81478110</v>
      </c>
      <c r="M971" s="4">
        <v>81478110</v>
      </c>
      <c r="N971" s="4">
        <v>0</v>
      </c>
      <c r="O971" t="s">
        <v>1242</v>
      </c>
      <c r="P971" t="s">
        <v>1384</v>
      </c>
      <c r="Q971" t="s">
        <v>51</v>
      </c>
      <c r="R971">
        <v>0</v>
      </c>
      <c r="S971">
        <v>0</v>
      </c>
      <c r="T971">
        <v>1</v>
      </c>
      <c r="U971">
        <v>0</v>
      </c>
      <c r="V971">
        <v>0</v>
      </c>
      <c r="W971">
        <v>0</v>
      </c>
      <c r="X971">
        <v>17</v>
      </c>
      <c r="Y971">
        <v>-210</v>
      </c>
      <c r="Z971" t="s">
        <v>52</v>
      </c>
      <c r="AA971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81478110</v>
      </c>
      <c r="AB971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81478110</v>
      </c>
      <c r="AC971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0</v>
      </c>
      <c r="AD971" s="5">
        <f>VALUE(FIXED((SLEP[[#This Row],[EjecutadoCLP]]/SLEP[[#This Row],[MontoCLP]]),4,TRUE))</f>
        <v>1</v>
      </c>
      <c r="AE971" s="1">
        <f>IF(SLEP[[#This Row],[Termino]]=0,DATE(1992,10,11),SLEP[[#This Row],[Termino]]-SLEP[[#This Row],[Días de vigencia]])</f>
        <v>33871</v>
      </c>
      <c r="AF971" s="1">
        <f>IF(SLEP[[#This Row],[Días restantes]]&lt;1,DATE(1992,10,11),DATE(2025,8,8)+SLEP[[#This Row],[Días restantes]])</f>
        <v>33888</v>
      </c>
      <c r="AG971">
        <f ca="1">IF(SLEP[[#This Row],[Termino]]=0,0,SLEP[[#This Row],[Termino]]-TODAY())</f>
        <v>-12071</v>
      </c>
      <c r="AH971" s="7" t="str">
        <f ca="1">IF(SLEP[[#This Row],[Dias]]&gt;0,"Vigente","Vencido")</f>
        <v>Vencido</v>
      </c>
      <c r="AI971" t="str">
        <f>_xlfn.XLOOKUP(SLEP[[#This Row],[Source.Name]],Tabla3[Nombre archivo],Tabla3[BASESLEP],"N/A",0,1)</f>
        <v>Huasco</v>
      </c>
      <c r="AJ971" t="s">
        <v>4908</v>
      </c>
    </row>
    <row r="972" spans="1:36" x14ac:dyDescent="0.3">
      <c r="A972" t="s">
        <v>4007</v>
      </c>
      <c r="B972" t="s">
        <v>4420</v>
      </c>
      <c r="C972" t="s">
        <v>4421</v>
      </c>
      <c r="D972" t="s">
        <v>4422</v>
      </c>
      <c r="E972" t="s">
        <v>4423</v>
      </c>
      <c r="F972" t="s">
        <v>4424</v>
      </c>
      <c r="G972" t="s">
        <v>74</v>
      </c>
      <c r="H972" t="s">
        <v>178</v>
      </c>
      <c r="I972" t="s">
        <v>484</v>
      </c>
      <c r="J972" t="s">
        <v>4012</v>
      </c>
      <c r="K972" t="s">
        <v>794</v>
      </c>
      <c r="L972" s="3">
        <v>240995.23</v>
      </c>
      <c r="M972" s="4">
        <v>240995.23</v>
      </c>
      <c r="N972" s="4">
        <v>0</v>
      </c>
      <c r="O972" t="s">
        <v>1257</v>
      </c>
      <c r="P972" t="s">
        <v>1289</v>
      </c>
      <c r="Q972" t="s">
        <v>51</v>
      </c>
      <c r="R972">
        <v>0</v>
      </c>
      <c r="S972">
        <v>0</v>
      </c>
      <c r="T972">
        <v>1</v>
      </c>
      <c r="U972">
        <v>0</v>
      </c>
      <c r="V972">
        <v>0</v>
      </c>
      <c r="W972">
        <v>0</v>
      </c>
      <c r="X972">
        <v>60</v>
      </c>
      <c r="Y972">
        <v>-168</v>
      </c>
      <c r="Z972" t="s">
        <v>52</v>
      </c>
      <c r="AA972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229637125</v>
      </c>
      <c r="AB972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229637125</v>
      </c>
      <c r="AC972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0</v>
      </c>
      <c r="AD972" s="5">
        <f>VALUE(FIXED((SLEP[[#This Row],[EjecutadoCLP]]/SLEP[[#This Row],[MontoCLP]]),4,TRUE))</f>
        <v>1</v>
      </c>
      <c r="AE972" s="1">
        <f>IF(SLEP[[#This Row],[Termino]]=0,DATE(1992,10,11),SLEP[[#This Row],[Termino]]-SLEP[[#This Row],[Días de vigencia]])</f>
        <v>33828</v>
      </c>
      <c r="AF972" s="1">
        <f>IF(SLEP[[#This Row],[Días restantes]]&lt;1,DATE(1992,10,11),DATE(2025,8,8)+SLEP[[#This Row],[Días restantes]])</f>
        <v>33888</v>
      </c>
      <c r="AG972">
        <f ca="1">IF(SLEP[[#This Row],[Termino]]=0,0,SLEP[[#This Row],[Termino]]-TODAY())</f>
        <v>-12071</v>
      </c>
      <c r="AH972" s="7" t="str">
        <f ca="1">IF(SLEP[[#This Row],[Dias]]&gt;0,"Vigente","Vencido")</f>
        <v>Vencido</v>
      </c>
      <c r="AI972" t="str">
        <f>_xlfn.XLOOKUP(SLEP[[#This Row],[Source.Name]],Tabla3[Nombre archivo],Tabla3[BASESLEP],"N/A",0,1)</f>
        <v>Huasco</v>
      </c>
      <c r="AJ972" t="s">
        <v>4910</v>
      </c>
    </row>
    <row r="973" spans="1:36" x14ac:dyDescent="0.3">
      <c r="A973" t="s">
        <v>4007</v>
      </c>
      <c r="B973" t="s">
        <v>4436</v>
      </c>
      <c r="C973" t="s">
        <v>4437</v>
      </c>
      <c r="D973" t="s">
        <v>4438</v>
      </c>
      <c r="E973" t="s">
        <v>756</v>
      </c>
      <c r="F973" t="s">
        <v>757</v>
      </c>
      <c r="G973" t="s">
        <v>44</v>
      </c>
      <c r="H973" t="s">
        <v>178</v>
      </c>
      <c r="I973" t="s">
        <v>179</v>
      </c>
      <c r="J973" t="s">
        <v>4012</v>
      </c>
      <c r="K973" t="s">
        <v>48</v>
      </c>
      <c r="L973" s="3">
        <v>92026491</v>
      </c>
      <c r="M973" s="4">
        <v>92026491</v>
      </c>
      <c r="N973" s="4">
        <v>0</v>
      </c>
      <c r="O973" t="s">
        <v>1619</v>
      </c>
      <c r="P973" t="s">
        <v>907</v>
      </c>
      <c r="Q973" t="s">
        <v>51</v>
      </c>
      <c r="R973">
        <v>0</v>
      </c>
      <c r="S973">
        <v>0</v>
      </c>
      <c r="T973">
        <v>1</v>
      </c>
      <c r="U973">
        <v>0</v>
      </c>
      <c r="V973">
        <v>0</v>
      </c>
      <c r="W973">
        <v>0</v>
      </c>
      <c r="X973">
        <v>541</v>
      </c>
      <c r="Y973">
        <v>-1</v>
      </c>
      <c r="Z973" t="s">
        <v>52</v>
      </c>
      <c r="AA973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92026491</v>
      </c>
      <c r="AB973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92026491</v>
      </c>
      <c r="AC973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0</v>
      </c>
      <c r="AD973" s="5">
        <f>VALUE(FIXED((SLEP[[#This Row],[EjecutadoCLP]]/SLEP[[#This Row],[MontoCLP]]),4,TRUE))</f>
        <v>1</v>
      </c>
      <c r="AE973" s="1">
        <f>IF(SLEP[[#This Row],[Termino]]=0,DATE(1992,10,11),SLEP[[#This Row],[Termino]]-SLEP[[#This Row],[Días de vigencia]])</f>
        <v>33347</v>
      </c>
      <c r="AF973" s="1">
        <f>IF(SLEP[[#This Row],[Días restantes]]&lt;1,DATE(1992,10,11),DATE(2025,8,8)+SLEP[[#This Row],[Días restantes]])</f>
        <v>33888</v>
      </c>
      <c r="AG973">
        <f ca="1">IF(SLEP[[#This Row],[Termino]]=0,0,SLEP[[#This Row],[Termino]]-TODAY())</f>
        <v>-12071</v>
      </c>
      <c r="AH973" s="7" t="str">
        <f ca="1">IF(SLEP[[#This Row],[Dias]]&gt;0,"Vigente","Vencido")</f>
        <v>Vencido</v>
      </c>
      <c r="AI973" t="str">
        <f>_xlfn.XLOOKUP(SLEP[[#This Row],[Source.Name]],Tabla3[Nombre archivo],Tabla3[BASESLEP],"N/A",0,1)</f>
        <v>Huasco</v>
      </c>
      <c r="AJ973" t="s">
        <v>4914</v>
      </c>
    </row>
    <row r="974" spans="1:36" x14ac:dyDescent="0.3">
      <c r="A974" t="s">
        <v>4007</v>
      </c>
      <c r="B974" t="s">
        <v>4440</v>
      </c>
      <c r="C974" t="s">
        <v>4441</v>
      </c>
      <c r="D974" t="s">
        <v>4442</v>
      </c>
      <c r="E974" t="s">
        <v>4429</v>
      </c>
      <c r="F974" t="s">
        <v>4430</v>
      </c>
      <c r="G974" t="s">
        <v>44</v>
      </c>
      <c r="H974" t="s">
        <v>178</v>
      </c>
      <c r="I974" t="s">
        <v>207</v>
      </c>
      <c r="J974" t="s">
        <v>4012</v>
      </c>
      <c r="K974" t="s">
        <v>48</v>
      </c>
      <c r="L974" s="3">
        <v>68088261</v>
      </c>
      <c r="M974" s="4">
        <v>18597155</v>
      </c>
      <c r="N974" s="4">
        <v>49491106</v>
      </c>
      <c r="O974" t="s">
        <v>1619</v>
      </c>
      <c r="P974" t="s">
        <v>1068</v>
      </c>
      <c r="Q974" t="s">
        <v>51</v>
      </c>
      <c r="R974">
        <v>10</v>
      </c>
      <c r="S974">
        <v>0</v>
      </c>
      <c r="T974">
        <v>0</v>
      </c>
      <c r="U974">
        <v>0</v>
      </c>
      <c r="V974">
        <v>0</v>
      </c>
      <c r="W974">
        <v>0</v>
      </c>
      <c r="X974">
        <v>451</v>
      </c>
      <c r="Y974">
        <v>-1</v>
      </c>
      <c r="Z974" t="s">
        <v>52</v>
      </c>
      <c r="AA974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68088261</v>
      </c>
      <c r="AB974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18597155</v>
      </c>
      <c r="AC974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49491106</v>
      </c>
      <c r="AD974" s="5">
        <f>VALUE(FIXED((SLEP[[#This Row],[EjecutadoCLP]]/SLEP[[#This Row],[MontoCLP]]),4,TRUE))</f>
        <v>0.27310000000000001</v>
      </c>
      <c r="AE974" s="1">
        <f>IF(SLEP[[#This Row],[Termino]]=0,DATE(1992,10,11),SLEP[[#This Row],[Termino]]-SLEP[[#This Row],[Días de vigencia]])</f>
        <v>33437</v>
      </c>
      <c r="AF974" s="1">
        <f>IF(SLEP[[#This Row],[Días restantes]]&lt;1,DATE(1992,10,11),DATE(2025,8,8)+SLEP[[#This Row],[Días restantes]])</f>
        <v>33888</v>
      </c>
      <c r="AG974">
        <f ca="1">IF(SLEP[[#This Row],[Termino]]=0,0,SLEP[[#This Row],[Termino]]-TODAY())</f>
        <v>-12071</v>
      </c>
      <c r="AH974" s="7" t="str">
        <f ca="1">IF(SLEP[[#This Row],[Dias]]&gt;0,"Vigente","Vencido")</f>
        <v>Vencido</v>
      </c>
      <c r="AI974" t="str">
        <f>_xlfn.XLOOKUP(SLEP[[#This Row],[Source.Name]],Tabla3[Nombre archivo],Tabla3[BASESLEP],"N/A",0,1)</f>
        <v>Huasco</v>
      </c>
      <c r="AJ974" t="s">
        <v>4920</v>
      </c>
    </row>
    <row r="975" spans="1:36" x14ac:dyDescent="0.3">
      <c r="A975" t="s">
        <v>4007</v>
      </c>
      <c r="B975" t="s">
        <v>4444</v>
      </c>
      <c r="C975" t="s">
        <v>4441</v>
      </c>
      <c r="D975" t="s">
        <v>4445</v>
      </c>
      <c r="E975" t="s">
        <v>4429</v>
      </c>
      <c r="F975" t="s">
        <v>4430</v>
      </c>
      <c r="G975" t="s">
        <v>44</v>
      </c>
      <c r="H975" t="s">
        <v>178</v>
      </c>
      <c r="I975" t="s">
        <v>207</v>
      </c>
      <c r="J975" t="s">
        <v>4012</v>
      </c>
      <c r="K975" t="s">
        <v>48</v>
      </c>
      <c r="L975" s="3">
        <v>243493493</v>
      </c>
      <c r="M975" s="4">
        <v>242004462</v>
      </c>
      <c r="N975" s="4">
        <v>1489031</v>
      </c>
      <c r="O975" t="s">
        <v>1619</v>
      </c>
      <c r="P975" t="s">
        <v>1068</v>
      </c>
      <c r="Q975" t="s">
        <v>51</v>
      </c>
      <c r="R975">
        <v>90</v>
      </c>
      <c r="S975">
        <v>0</v>
      </c>
      <c r="T975">
        <v>0</v>
      </c>
      <c r="U975">
        <v>0</v>
      </c>
      <c r="V975">
        <v>0</v>
      </c>
      <c r="W975">
        <v>0</v>
      </c>
      <c r="X975">
        <v>451</v>
      </c>
      <c r="Y975">
        <v>-1</v>
      </c>
      <c r="Z975" t="s">
        <v>52</v>
      </c>
      <c r="AA975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243493493</v>
      </c>
      <c r="AB975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242004462</v>
      </c>
      <c r="AC975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1489031</v>
      </c>
      <c r="AD975" s="5">
        <f>VALUE(FIXED((SLEP[[#This Row],[EjecutadoCLP]]/SLEP[[#This Row],[MontoCLP]]),4,TRUE))</f>
        <v>0.99390000000000001</v>
      </c>
      <c r="AE975" s="1">
        <f>IF(SLEP[[#This Row],[Termino]]=0,DATE(1992,10,11),SLEP[[#This Row],[Termino]]-SLEP[[#This Row],[Días de vigencia]])</f>
        <v>33437</v>
      </c>
      <c r="AF975" s="1">
        <f>IF(SLEP[[#This Row],[Días restantes]]&lt;1,DATE(1992,10,11),DATE(2025,8,8)+SLEP[[#This Row],[Días restantes]])</f>
        <v>33888</v>
      </c>
      <c r="AG975">
        <f ca="1">IF(SLEP[[#This Row],[Termino]]=0,0,SLEP[[#This Row],[Termino]]-TODAY())</f>
        <v>-12071</v>
      </c>
      <c r="AH975" s="7" t="str">
        <f ca="1">IF(SLEP[[#This Row],[Dias]]&gt;0,"Vigente","Vencido")</f>
        <v>Vencido</v>
      </c>
      <c r="AI975" t="str">
        <f>_xlfn.XLOOKUP(SLEP[[#This Row],[Source.Name]],Tabla3[Nombre archivo],Tabla3[BASESLEP],"N/A",0,1)</f>
        <v>Huasco</v>
      </c>
      <c r="AJ975" t="s">
        <v>4924</v>
      </c>
    </row>
    <row r="976" spans="1:36" x14ac:dyDescent="0.3">
      <c r="A976" t="s">
        <v>4007</v>
      </c>
      <c r="B976" t="s">
        <v>4426</v>
      </c>
      <c r="C976" t="s">
        <v>4427</v>
      </c>
      <c r="D976" t="s">
        <v>4428</v>
      </c>
      <c r="E976" t="s">
        <v>4429</v>
      </c>
      <c r="F976" t="s">
        <v>4430</v>
      </c>
      <c r="G976" t="s">
        <v>44</v>
      </c>
      <c r="H976" t="s">
        <v>178</v>
      </c>
      <c r="I976" t="s">
        <v>207</v>
      </c>
      <c r="J976" t="s">
        <v>4012</v>
      </c>
      <c r="K976" t="s">
        <v>48</v>
      </c>
      <c r="L976" s="3">
        <v>105854773</v>
      </c>
      <c r="M976" s="4">
        <v>104073340</v>
      </c>
      <c r="N976" s="4">
        <v>1781433</v>
      </c>
      <c r="O976" t="s">
        <v>1619</v>
      </c>
      <c r="P976" t="s">
        <v>1068</v>
      </c>
      <c r="Q976" t="s">
        <v>51</v>
      </c>
      <c r="R976">
        <v>6</v>
      </c>
      <c r="S976">
        <v>0</v>
      </c>
      <c r="T976">
        <v>0</v>
      </c>
      <c r="U976">
        <v>0</v>
      </c>
      <c r="V976">
        <v>0</v>
      </c>
      <c r="W976">
        <v>0</v>
      </c>
      <c r="X976">
        <v>451</v>
      </c>
      <c r="Y976">
        <v>-1</v>
      </c>
      <c r="Z976" t="s">
        <v>52</v>
      </c>
      <c r="AA976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105854773</v>
      </c>
      <c r="AB976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104073340</v>
      </c>
      <c r="AC976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1781433</v>
      </c>
      <c r="AD976" s="5">
        <f>VALUE(FIXED((SLEP[[#This Row],[EjecutadoCLP]]/SLEP[[#This Row],[MontoCLP]]),4,TRUE))</f>
        <v>0.98319999999999996</v>
      </c>
      <c r="AE976" s="1">
        <f>IF(SLEP[[#This Row],[Termino]]=0,DATE(1992,10,11),SLEP[[#This Row],[Termino]]-SLEP[[#This Row],[Días de vigencia]])</f>
        <v>33437</v>
      </c>
      <c r="AF976" s="1">
        <f>IF(SLEP[[#This Row],[Días restantes]]&lt;1,DATE(1992,10,11),DATE(2025,8,8)+SLEP[[#This Row],[Días restantes]])</f>
        <v>33888</v>
      </c>
      <c r="AG976">
        <f ca="1">IF(SLEP[[#This Row],[Termino]]=0,0,SLEP[[#This Row],[Termino]]-TODAY())</f>
        <v>-12071</v>
      </c>
      <c r="AH976" s="7" t="str">
        <f ca="1">IF(SLEP[[#This Row],[Dias]]&gt;0,"Vigente","Vencido")</f>
        <v>Vencido</v>
      </c>
      <c r="AI976" t="str">
        <f>_xlfn.XLOOKUP(SLEP[[#This Row],[Source.Name]],Tabla3[Nombre archivo],Tabla3[BASESLEP],"N/A",0,1)</f>
        <v>Huasco</v>
      </c>
      <c r="AJ976" t="s">
        <v>4928</v>
      </c>
    </row>
    <row r="977" spans="1:36" x14ac:dyDescent="0.3">
      <c r="A977" t="s">
        <v>4007</v>
      </c>
      <c r="B977" t="s">
        <v>4432</v>
      </c>
      <c r="C977" t="s">
        <v>4433</v>
      </c>
      <c r="D977" t="s">
        <v>4434</v>
      </c>
      <c r="E977" t="s">
        <v>4429</v>
      </c>
      <c r="F977" t="s">
        <v>4430</v>
      </c>
      <c r="G977" t="s">
        <v>44</v>
      </c>
      <c r="H977" t="s">
        <v>178</v>
      </c>
      <c r="I977" t="s">
        <v>207</v>
      </c>
      <c r="J977" t="s">
        <v>4012</v>
      </c>
      <c r="K977" t="s">
        <v>48</v>
      </c>
      <c r="L977" s="3">
        <v>158580798</v>
      </c>
      <c r="M977" s="4">
        <v>158481197</v>
      </c>
      <c r="N977" s="4">
        <v>99601</v>
      </c>
      <c r="O977" t="s">
        <v>1619</v>
      </c>
      <c r="P977" t="s">
        <v>1068</v>
      </c>
      <c r="Q977" t="s">
        <v>51</v>
      </c>
      <c r="R977">
        <v>4</v>
      </c>
      <c r="S977">
        <v>0</v>
      </c>
      <c r="T977">
        <v>0</v>
      </c>
      <c r="U977">
        <v>0</v>
      </c>
      <c r="V977">
        <v>0</v>
      </c>
      <c r="W977">
        <v>0</v>
      </c>
      <c r="X977">
        <v>451</v>
      </c>
      <c r="Y977">
        <v>-1</v>
      </c>
      <c r="Z977" t="s">
        <v>52</v>
      </c>
      <c r="AA977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158580798</v>
      </c>
      <c r="AB977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158481197</v>
      </c>
      <c r="AC977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99601</v>
      </c>
      <c r="AD977" s="5">
        <f>VALUE(FIXED((SLEP[[#This Row],[EjecutadoCLP]]/SLEP[[#This Row],[MontoCLP]]),4,TRUE))</f>
        <v>0.99939999999999996</v>
      </c>
      <c r="AE977" s="1">
        <f>IF(SLEP[[#This Row],[Termino]]=0,DATE(1992,10,11),SLEP[[#This Row],[Termino]]-SLEP[[#This Row],[Días de vigencia]])</f>
        <v>33437</v>
      </c>
      <c r="AF977" s="1">
        <f>IF(SLEP[[#This Row],[Días restantes]]&lt;1,DATE(1992,10,11),DATE(2025,8,8)+SLEP[[#This Row],[Días restantes]])</f>
        <v>33888</v>
      </c>
      <c r="AG977">
        <f ca="1">IF(SLEP[[#This Row],[Termino]]=0,0,SLEP[[#This Row],[Termino]]-TODAY())</f>
        <v>-12071</v>
      </c>
      <c r="AH977" s="7" t="str">
        <f ca="1">IF(SLEP[[#This Row],[Dias]]&gt;0,"Vigente","Vencido")</f>
        <v>Vencido</v>
      </c>
      <c r="AI977" t="str">
        <f>_xlfn.XLOOKUP(SLEP[[#This Row],[Source.Name]],Tabla3[Nombre archivo],Tabla3[BASESLEP],"N/A",0,1)</f>
        <v>Huasco</v>
      </c>
      <c r="AJ977" t="s">
        <v>4934</v>
      </c>
    </row>
    <row r="978" spans="1:36" x14ac:dyDescent="0.3">
      <c r="A978" t="s">
        <v>4007</v>
      </c>
      <c r="B978" t="s">
        <v>4447</v>
      </c>
      <c r="C978" t="s">
        <v>4448</v>
      </c>
      <c r="D978" t="s">
        <v>4449</v>
      </c>
      <c r="E978" t="s">
        <v>4429</v>
      </c>
      <c r="F978" t="s">
        <v>4430</v>
      </c>
      <c r="G978" t="s">
        <v>44</v>
      </c>
      <c r="H978" t="s">
        <v>178</v>
      </c>
      <c r="I978" t="s">
        <v>207</v>
      </c>
      <c r="J978" t="s">
        <v>4012</v>
      </c>
      <c r="K978" t="s">
        <v>48</v>
      </c>
      <c r="L978" s="3">
        <v>400000000</v>
      </c>
      <c r="M978" s="4">
        <v>598764408</v>
      </c>
      <c r="N978" s="4">
        <v>-198764408</v>
      </c>
      <c r="O978" t="s">
        <v>1242</v>
      </c>
      <c r="P978" t="s">
        <v>1026</v>
      </c>
      <c r="Q978" t="s">
        <v>51</v>
      </c>
      <c r="R978">
        <v>188</v>
      </c>
      <c r="S978">
        <v>0</v>
      </c>
      <c r="T978">
        <v>1</v>
      </c>
      <c r="U978">
        <v>0</v>
      </c>
      <c r="V978">
        <v>0</v>
      </c>
      <c r="W978">
        <v>0</v>
      </c>
      <c r="X978">
        <v>365</v>
      </c>
      <c r="Y978">
        <v>-1</v>
      </c>
      <c r="Z978" t="s">
        <v>52</v>
      </c>
      <c r="AA978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400000000</v>
      </c>
      <c r="AB978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598764408</v>
      </c>
      <c r="AC978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-198764408</v>
      </c>
      <c r="AD978" s="5">
        <f>VALUE(FIXED((SLEP[[#This Row],[EjecutadoCLP]]/SLEP[[#This Row],[MontoCLP]]),4,TRUE))</f>
        <v>1.4968999999999999</v>
      </c>
      <c r="AE978" s="1">
        <f>IF(SLEP[[#This Row],[Termino]]=0,DATE(1992,10,11),SLEP[[#This Row],[Termino]]-SLEP[[#This Row],[Días de vigencia]])</f>
        <v>33523</v>
      </c>
      <c r="AF978" s="1">
        <f>IF(SLEP[[#This Row],[Días restantes]]&lt;1,DATE(1992,10,11),DATE(2025,8,8)+SLEP[[#This Row],[Días restantes]])</f>
        <v>33888</v>
      </c>
      <c r="AG978">
        <f ca="1">IF(SLEP[[#This Row],[Termino]]=0,0,SLEP[[#This Row],[Termino]]-TODAY())</f>
        <v>-12071</v>
      </c>
      <c r="AH978" s="7" t="str">
        <f ca="1">IF(SLEP[[#This Row],[Dias]]&gt;0,"Vigente","Vencido")</f>
        <v>Vencido</v>
      </c>
      <c r="AI978" t="str">
        <f>_xlfn.XLOOKUP(SLEP[[#This Row],[Source.Name]],Tabla3[Nombre archivo],Tabla3[BASESLEP],"N/A",0,1)</f>
        <v>Huasco</v>
      </c>
      <c r="AJ978" t="s">
        <v>4938</v>
      </c>
    </row>
    <row r="979" spans="1:36" x14ac:dyDescent="0.3">
      <c r="A979" t="s">
        <v>4007</v>
      </c>
      <c r="B979" t="s">
        <v>4451</v>
      </c>
      <c r="C979" t="s">
        <v>4452</v>
      </c>
      <c r="D979" t="s">
        <v>4453</v>
      </c>
      <c r="E979" t="s">
        <v>756</v>
      </c>
      <c r="F979" t="s">
        <v>757</v>
      </c>
      <c r="G979" t="s">
        <v>44</v>
      </c>
      <c r="H979" t="s">
        <v>45</v>
      </c>
      <c r="I979" t="s">
        <v>207</v>
      </c>
      <c r="J979" t="s">
        <v>4012</v>
      </c>
      <c r="K979" t="s">
        <v>48</v>
      </c>
      <c r="L979" s="3">
        <v>440000000</v>
      </c>
      <c r="M979" s="4">
        <v>439772942</v>
      </c>
      <c r="N979" s="4">
        <v>227058</v>
      </c>
      <c r="O979" t="s">
        <v>1242</v>
      </c>
      <c r="P979" t="s">
        <v>950</v>
      </c>
      <c r="Q979" t="s">
        <v>51</v>
      </c>
      <c r="R979">
        <v>3</v>
      </c>
      <c r="S979">
        <v>0</v>
      </c>
      <c r="T979">
        <v>1</v>
      </c>
      <c r="U979">
        <v>0</v>
      </c>
      <c r="V979">
        <v>0</v>
      </c>
      <c r="W979">
        <v>0</v>
      </c>
      <c r="X979">
        <v>549</v>
      </c>
      <c r="Y979">
        <v>-1</v>
      </c>
      <c r="Z979" t="s">
        <v>52</v>
      </c>
      <c r="AA979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440000000</v>
      </c>
      <c r="AB979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439772942</v>
      </c>
      <c r="AC979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227058</v>
      </c>
      <c r="AD979" s="5">
        <f>VALUE(FIXED((SLEP[[#This Row],[EjecutadoCLP]]/SLEP[[#This Row],[MontoCLP]]),4,TRUE))</f>
        <v>0.99950000000000006</v>
      </c>
      <c r="AE979" s="1">
        <f>IF(SLEP[[#This Row],[Termino]]=0,DATE(1992,10,11),SLEP[[#This Row],[Termino]]-SLEP[[#This Row],[Días de vigencia]])</f>
        <v>33339</v>
      </c>
      <c r="AF979" s="1">
        <f>IF(SLEP[[#This Row],[Días restantes]]&lt;1,DATE(1992,10,11),DATE(2025,8,8)+SLEP[[#This Row],[Días restantes]])</f>
        <v>33888</v>
      </c>
      <c r="AG979">
        <f ca="1">IF(SLEP[[#This Row],[Termino]]=0,0,SLEP[[#This Row],[Termino]]-TODAY())</f>
        <v>-12071</v>
      </c>
      <c r="AH979" s="7" t="str">
        <f ca="1">IF(SLEP[[#This Row],[Dias]]&gt;0,"Vigente","Vencido")</f>
        <v>Vencido</v>
      </c>
      <c r="AI979" t="str">
        <f>_xlfn.XLOOKUP(SLEP[[#This Row],[Source.Name]],Tabla3[Nombre archivo],Tabla3[BASESLEP],"N/A",0,1)</f>
        <v>Huasco</v>
      </c>
      <c r="AJ979" t="s">
        <v>4943</v>
      </c>
    </row>
    <row r="980" spans="1:36" x14ac:dyDescent="0.3">
      <c r="A980" t="s">
        <v>4007</v>
      </c>
      <c r="B980" t="s">
        <v>4455</v>
      </c>
      <c r="C980" t="s">
        <v>4456</v>
      </c>
      <c r="D980" t="s">
        <v>4457</v>
      </c>
      <c r="E980" t="s">
        <v>4458</v>
      </c>
      <c r="F980" t="s">
        <v>4459</v>
      </c>
      <c r="G980" t="s">
        <v>74</v>
      </c>
      <c r="H980" t="s">
        <v>178</v>
      </c>
      <c r="I980" t="s">
        <v>560</v>
      </c>
      <c r="J980" t="s">
        <v>4012</v>
      </c>
      <c r="K980" t="s">
        <v>48</v>
      </c>
      <c r="L980" s="3">
        <v>190169771</v>
      </c>
      <c r="M980" s="4">
        <v>190169771</v>
      </c>
      <c r="N980" s="4">
        <v>0</v>
      </c>
      <c r="O980" t="s">
        <v>1203</v>
      </c>
      <c r="P980" t="s">
        <v>1178</v>
      </c>
      <c r="Q980" t="s">
        <v>51</v>
      </c>
      <c r="R980">
        <v>0</v>
      </c>
      <c r="S980">
        <v>0</v>
      </c>
      <c r="T980">
        <v>1</v>
      </c>
      <c r="U980">
        <v>0</v>
      </c>
      <c r="V980">
        <v>0</v>
      </c>
      <c r="W980">
        <v>0</v>
      </c>
      <c r="X980">
        <v>45</v>
      </c>
      <c r="Y980">
        <v>135</v>
      </c>
      <c r="Z980" t="s">
        <v>52</v>
      </c>
      <c r="AA980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190169771</v>
      </c>
      <c r="AB980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190169771</v>
      </c>
      <c r="AC980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0</v>
      </c>
      <c r="AD980" s="5">
        <f>VALUE(FIXED((SLEP[[#This Row],[EjecutadoCLP]]/SLEP[[#This Row],[MontoCLP]]),4,TRUE))</f>
        <v>1</v>
      </c>
      <c r="AE980" s="1">
        <f>IF(SLEP[[#This Row],[Termino]]=0,DATE(1992,10,11),SLEP[[#This Row],[Termino]]-SLEP[[#This Row],[Días de vigencia]])</f>
        <v>45967</v>
      </c>
      <c r="AF980" s="1">
        <f>IF(SLEP[[#This Row],[Días restantes]]&lt;1,DATE(1992,10,11),DATE(2025,8,8)+SLEP[[#This Row],[Días restantes]])</f>
        <v>46012</v>
      </c>
      <c r="AG980">
        <f ca="1">IF(SLEP[[#This Row],[Termino]]=0,0,SLEP[[#This Row],[Termino]]-TODAY())</f>
        <v>53</v>
      </c>
      <c r="AH980" s="7" t="str">
        <f ca="1">IF(SLEP[[#This Row],[Dias]]&gt;0,"Vigente","Vencido")</f>
        <v>Vigente</v>
      </c>
      <c r="AI980" t="str">
        <f>_xlfn.XLOOKUP(SLEP[[#This Row],[Source.Name]],Tabla3[Nombre archivo],Tabla3[BASESLEP],"N/A",0,1)</f>
        <v>Huasco</v>
      </c>
      <c r="AJ980" t="s">
        <v>4947</v>
      </c>
    </row>
    <row r="981" spans="1:36" x14ac:dyDescent="0.3">
      <c r="A981" t="s">
        <v>4007</v>
      </c>
      <c r="B981" t="s">
        <v>4461</v>
      </c>
      <c r="C981" t="s">
        <v>4462</v>
      </c>
      <c r="D981" t="s">
        <v>4463</v>
      </c>
      <c r="E981" t="s">
        <v>4464</v>
      </c>
      <c r="F981" t="s">
        <v>4465</v>
      </c>
      <c r="G981" t="s">
        <v>74</v>
      </c>
      <c r="H981" t="s">
        <v>45</v>
      </c>
      <c r="I981" t="s">
        <v>60</v>
      </c>
      <c r="J981" t="s">
        <v>4012</v>
      </c>
      <c r="K981" t="s">
        <v>48</v>
      </c>
      <c r="L981" s="3">
        <v>164477981</v>
      </c>
      <c r="M981" s="4">
        <v>196713684</v>
      </c>
      <c r="N981" s="4">
        <v>-32235703</v>
      </c>
      <c r="O981" t="s">
        <v>1345</v>
      </c>
      <c r="P981" t="s">
        <v>799</v>
      </c>
      <c r="Q981" t="s">
        <v>51</v>
      </c>
      <c r="R981">
        <v>0</v>
      </c>
      <c r="S981">
        <v>0</v>
      </c>
      <c r="T981">
        <v>2</v>
      </c>
      <c r="U981">
        <v>0</v>
      </c>
      <c r="V981">
        <v>0</v>
      </c>
      <c r="W981">
        <v>0</v>
      </c>
      <c r="X981">
        <v>567</v>
      </c>
      <c r="Y981">
        <v>-1</v>
      </c>
      <c r="Z981" t="s">
        <v>52</v>
      </c>
      <c r="AA981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164477981</v>
      </c>
      <c r="AB981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196713684</v>
      </c>
      <c r="AC981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-32235703</v>
      </c>
      <c r="AD981" s="5">
        <f>VALUE(FIXED((SLEP[[#This Row],[EjecutadoCLP]]/SLEP[[#This Row],[MontoCLP]]),4,TRUE))</f>
        <v>1.196</v>
      </c>
      <c r="AE981" s="1">
        <f>IF(SLEP[[#This Row],[Termino]]=0,DATE(1992,10,11),SLEP[[#This Row],[Termino]]-SLEP[[#This Row],[Días de vigencia]])</f>
        <v>33321</v>
      </c>
      <c r="AF981" s="1">
        <f>IF(SLEP[[#This Row],[Días restantes]]&lt;1,DATE(1992,10,11),DATE(2025,8,8)+SLEP[[#This Row],[Días restantes]])</f>
        <v>33888</v>
      </c>
      <c r="AG981">
        <f ca="1">IF(SLEP[[#This Row],[Termino]]=0,0,SLEP[[#This Row],[Termino]]-TODAY())</f>
        <v>-12071</v>
      </c>
      <c r="AH981" s="7" t="str">
        <f ca="1">IF(SLEP[[#This Row],[Dias]]&gt;0,"Vigente","Vencido")</f>
        <v>Vencido</v>
      </c>
      <c r="AI981" t="str">
        <f>_xlfn.XLOOKUP(SLEP[[#This Row],[Source.Name]],Tabla3[Nombre archivo],Tabla3[BASESLEP],"N/A",0,1)</f>
        <v>Huasco</v>
      </c>
      <c r="AJ981" s="2" t="s">
        <v>4953</v>
      </c>
    </row>
    <row r="982" spans="1:36" x14ac:dyDescent="0.3">
      <c r="A982" t="s">
        <v>4007</v>
      </c>
      <c r="B982" t="s">
        <v>4467</v>
      </c>
      <c r="C982" t="s">
        <v>4468</v>
      </c>
      <c r="D982" t="s">
        <v>4469</v>
      </c>
      <c r="E982" t="s">
        <v>4340</v>
      </c>
      <c r="F982" t="s">
        <v>4341</v>
      </c>
      <c r="G982" t="s">
        <v>44</v>
      </c>
      <c r="H982" t="s">
        <v>45</v>
      </c>
      <c r="I982" t="s">
        <v>60</v>
      </c>
      <c r="J982" t="s">
        <v>4012</v>
      </c>
      <c r="K982" t="s">
        <v>48</v>
      </c>
      <c r="L982" s="3">
        <v>58680000</v>
      </c>
      <c r="M982" s="4">
        <v>58680000</v>
      </c>
      <c r="N982" s="4">
        <v>0</v>
      </c>
      <c r="O982" t="s">
        <v>1345</v>
      </c>
      <c r="P982" t="s">
        <v>1269</v>
      </c>
      <c r="Q982" t="s">
        <v>51</v>
      </c>
      <c r="R982">
        <v>2</v>
      </c>
      <c r="S982">
        <v>0</v>
      </c>
      <c r="T982">
        <v>0</v>
      </c>
      <c r="U982">
        <v>0</v>
      </c>
      <c r="V982">
        <v>0</v>
      </c>
      <c r="W982">
        <v>0</v>
      </c>
      <c r="X982">
        <v>121</v>
      </c>
      <c r="Y982">
        <v>-164</v>
      </c>
      <c r="Z982" t="s">
        <v>52</v>
      </c>
      <c r="AA982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58680000</v>
      </c>
      <c r="AB982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58680000</v>
      </c>
      <c r="AC982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0</v>
      </c>
      <c r="AD982" s="5">
        <f>VALUE(FIXED((SLEP[[#This Row],[EjecutadoCLP]]/SLEP[[#This Row],[MontoCLP]]),4,TRUE))</f>
        <v>1</v>
      </c>
      <c r="AE982" s="1">
        <f>IF(SLEP[[#This Row],[Termino]]=0,DATE(1992,10,11),SLEP[[#This Row],[Termino]]-SLEP[[#This Row],[Días de vigencia]])</f>
        <v>33767</v>
      </c>
      <c r="AF982" s="1">
        <f>IF(SLEP[[#This Row],[Días restantes]]&lt;1,DATE(1992,10,11),DATE(2025,8,8)+SLEP[[#This Row],[Días restantes]])</f>
        <v>33888</v>
      </c>
      <c r="AG982">
        <f ca="1">IF(SLEP[[#This Row],[Termino]]=0,0,SLEP[[#This Row],[Termino]]-TODAY())</f>
        <v>-12071</v>
      </c>
      <c r="AH982" s="7" t="str">
        <f ca="1">IF(SLEP[[#This Row],[Dias]]&gt;0,"Vigente","Vencido")</f>
        <v>Vencido</v>
      </c>
      <c r="AI982" t="str">
        <f>_xlfn.XLOOKUP(SLEP[[#This Row],[Source.Name]],Tabla3[Nombre archivo],Tabla3[BASESLEP],"N/A",0,1)</f>
        <v>Huasco</v>
      </c>
      <c r="AJ982" t="s">
        <v>4957</v>
      </c>
    </row>
    <row r="983" spans="1:36" x14ac:dyDescent="0.3">
      <c r="A983" t="s">
        <v>4007</v>
      </c>
      <c r="B983" t="s">
        <v>4471</v>
      </c>
      <c r="C983" t="s">
        <v>4472</v>
      </c>
      <c r="D983" t="s">
        <v>4473</v>
      </c>
      <c r="E983" t="s">
        <v>4474</v>
      </c>
      <c r="F983" t="s">
        <v>4475</v>
      </c>
      <c r="G983" t="s">
        <v>74</v>
      </c>
      <c r="H983" t="s">
        <v>45</v>
      </c>
      <c r="I983" t="s">
        <v>60</v>
      </c>
      <c r="J983" t="s">
        <v>4012</v>
      </c>
      <c r="K983" t="s">
        <v>48</v>
      </c>
      <c r="L983" s="3">
        <v>336609459</v>
      </c>
      <c r="M983" s="4">
        <v>169480627</v>
      </c>
      <c r="N983" s="4">
        <v>167128832</v>
      </c>
      <c r="O983" t="s">
        <v>1345</v>
      </c>
      <c r="P983" t="s">
        <v>891</v>
      </c>
      <c r="Q983" t="s">
        <v>51</v>
      </c>
      <c r="R983">
        <v>2</v>
      </c>
      <c r="S983">
        <v>0</v>
      </c>
      <c r="T983">
        <v>3</v>
      </c>
      <c r="U983">
        <v>0</v>
      </c>
      <c r="V983">
        <v>0</v>
      </c>
      <c r="W983">
        <v>0</v>
      </c>
      <c r="X983">
        <v>629</v>
      </c>
      <c r="Y983">
        <v>-1</v>
      </c>
      <c r="Z983" t="s">
        <v>52</v>
      </c>
      <c r="AA983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336609459</v>
      </c>
      <c r="AB983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169480627</v>
      </c>
      <c r="AC983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167128832</v>
      </c>
      <c r="AD983" s="5">
        <f>VALUE(FIXED((SLEP[[#This Row],[EjecutadoCLP]]/SLEP[[#This Row],[MontoCLP]]),4,TRUE))</f>
        <v>0.50349999999999995</v>
      </c>
      <c r="AE983" s="1">
        <f>IF(SLEP[[#This Row],[Termino]]=0,DATE(1992,10,11),SLEP[[#This Row],[Termino]]-SLEP[[#This Row],[Días de vigencia]])</f>
        <v>33259</v>
      </c>
      <c r="AF983" s="1">
        <f>IF(SLEP[[#This Row],[Días restantes]]&lt;1,DATE(1992,10,11),DATE(2025,8,8)+SLEP[[#This Row],[Días restantes]])</f>
        <v>33888</v>
      </c>
      <c r="AG983">
        <f ca="1">IF(SLEP[[#This Row],[Termino]]=0,0,SLEP[[#This Row],[Termino]]-TODAY())</f>
        <v>-12071</v>
      </c>
      <c r="AH983" s="7" t="str">
        <f ca="1">IF(SLEP[[#This Row],[Dias]]&gt;0,"Vigente","Vencido")</f>
        <v>Vencido</v>
      </c>
      <c r="AI983" t="str">
        <f>_xlfn.XLOOKUP(SLEP[[#This Row],[Source.Name]],Tabla3[Nombre archivo],Tabla3[BASESLEP],"N/A",0,1)</f>
        <v>Huasco</v>
      </c>
      <c r="AJ983" t="s">
        <v>4961</v>
      </c>
    </row>
    <row r="984" spans="1:36" x14ac:dyDescent="0.3">
      <c r="A984" t="s">
        <v>4007</v>
      </c>
      <c r="B984" t="s">
        <v>4477</v>
      </c>
      <c r="C984" t="s">
        <v>4478</v>
      </c>
      <c r="D984" t="s">
        <v>4479</v>
      </c>
      <c r="E984" t="s">
        <v>4480</v>
      </c>
      <c r="F984" t="s">
        <v>4481</v>
      </c>
      <c r="G984" t="s">
        <v>74</v>
      </c>
      <c r="H984" t="s">
        <v>45</v>
      </c>
      <c r="I984" t="s">
        <v>60</v>
      </c>
      <c r="J984" t="s">
        <v>4012</v>
      </c>
      <c r="K984" t="s">
        <v>48</v>
      </c>
      <c r="L984" s="3">
        <v>384075900</v>
      </c>
      <c r="M984" s="4">
        <v>465189489</v>
      </c>
      <c r="N984" s="4">
        <v>-81113589</v>
      </c>
      <c r="O984" t="s">
        <v>1229</v>
      </c>
      <c r="P984" t="s">
        <v>867</v>
      </c>
      <c r="Q984" t="s">
        <v>51</v>
      </c>
      <c r="R984">
        <v>3</v>
      </c>
      <c r="S984">
        <v>0</v>
      </c>
      <c r="T984">
        <v>2</v>
      </c>
      <c r="U984">
        <v>0</v>
      </c>
      <c r="V984">
        <v>0</v>
      </c>
      <c r="W984">
        <v>0</v>
      </c>
      <c r="X984">
        <v>567</v>
      </c>
      <c r="Y984">
        <v>-1</v>
      </c>
      <c r="Z984" t="s">
        <v>52</v>
      </c>
      <c r="AA984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384075900</v>
      </c>
      <c r="AB984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465189489</v>
      </c>
      <c r="AC984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-81113589</v>
      </c>
      <c r="AD984" s="5">
        <f>VALUE(FIXED((SLEP[[#This Row],[EjecutadoCLP]]/SLEP[[#This Row],[MontoCLP]]),4,TRUE))</f>
        <v>1.2112000000000001</v>
      </c>
      <c r="AE984" s="1">
        <f>IF(SLEP[[#This Row],[Termino]]=0,DATE(1992,10,11),SLEP[[#This Row],[Termino]]-SLEP[[#This Row],[Días de vigencia]])</f>
        <v>33321</v>
      </c>
      <c r="AF984" s="1">
        <f>IF(SLEP[[#This Row],[Días restantes]]&lt;1,DATE(1992,10,11),DATE(2025,8,8)+SLEP[[#This Row],[Días restantes]])</f>
        <v>33888</v>
      </c>
      <c r="AG984">
        <f ca="1">IF(SLEP[[#This Row],[Termino]]=0,0,SLEP[[#This Row],[Termino]]-TODAY())</f>
        <v>-12071</v>
      </c>
      <c r="AH984" s="7" t="str">
        <f ca="1">IF(SLEP[[#This Row],[Dias]]&gt;0,"Vigente","Vencido")</f>
        <v>Vencido</v>
      </c>
      <c r="AI984" t="str">
        <f>_xlfn.XLOOKUP(SLEP[[#This Row],[Source.Name]],Tabla3[Nombre archivo],Tabla3[BASESLEP],"N/A",0,1)</f>
        <v>Huasco</v>
      </c>
      <c r="AJ984" t="s">
        <v>4965</v>
      </c>
    </row>
    <row r="985" spans="1:36" x14ac:dyDescent="0.3">
      <c r="A985" t="s">
        <v>4007</v>
      </c>
      <c r="B985" t="s">
        <v>4483</v>
      </c>
      <c r="C985" t="s">
        <v>4484</v>
      </c>
      <c r="D985" t="s">
        <v>4485</v>
      </c>
      <c r="E985" t="s">
        <v>4107</v>
      </c>
      <c r="F985" t="s">
        <v>4108</v>
      </c>
      <c r="G985" t="s">
        <v>74</v>
      </c>
      <c r="H985" t="s">
        <v>45</v>
      </c>
      <c r="I985" t="s">
        <v>60</v>
      </c>
      <c r="J985" t="s">
        <v>4012</v>
      </c>
      <c r="K985" t="s">
        <v>48</v>
      </c>
      <c r="L985" s="3">
        <v>392574225</v>
      </c>
      <c r="M985" s="4">
        <v>475901484</v>
      </c>
      <c r="N985" s="4">
        <v>-83327259</v>
      </c>
      <c r="O985" t="s">
        <v>1289</v>
      </c>
      <c r="P985" t="s">
        <v>745</v>
      </c>
      <c r="Q985" t="s">
        <v>51</v>
      </c>
      <c r="R985">
        <v>4</v>
      </c>
      <c r="S985">
        <v>0</v>
      </c>
      <c r="T985">
        <v>2</v>
      </c>
      <c r="U985">
        <v>0</v>
      </c>
      <c r="V985">
        <v>0</v>
      </c>
      <c r="W985">
        <v>0</v>
      </c>
      <c r="X985">
        <v>535</v>
      </c>
      <c r="Y985">
        <v>-1</v>
      </c>
      <c r="Z985" t="s">
        <v>52</v>
      </c>
      <c r="AA985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392574225</v>
      </c>
      <c r="AB985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475901484</v>
      </c>
      <c r="AC985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-83327259</v>
      </c>
      <c r="AD985" s="5">
        <f>VALUE(FIXED((SLEP[[#This Row],[EjecutadoCLP]]/SLEP[[#This Row],[MontoCLP]]),4,TRUE))</f>
        <v>1.2122999999999999</v>
      </c>
      <c r="AE985" s="1">
        <f>IF(SLEP[[#This Row],[Termino]]=0,DATE(1992,10,11),SLEP[[#This Row],[Termino]]-SLEP[[#This Row],[Días de vigencia]])</f>
        <v>33353</v>
      </c>
      <c r="AF985" s="1">
        <f>IF(SLEP[[#This Row],[Días restantes]]&lt;1,DATE(1992,10,11),DATE(2025,8,8)+SLEP[[#This Row],[Días restantes]])</f>
        <v>33888</v>
      </c>
      <c r="AG985">
        <f ca="1">IF(SLEP[[#This Row],[Termino]]=0,0,SLEP[[#This Row],[Termino]]-TODAY())</f>
        <v>-12071</v>
      </c>
      <c r="AH985" s="7" t="str">
        <f ca="1">IF(SLEP[[#This Row],[Dias]]&gt;0,"Vigente","Vencido")</f>
        <v>Vencido</v>
      </c>
      <c r="AI985" t="str">
        <f>_xlfn.XLOOKUP(SLEP[[#This Row],[Source.Name]],Tabla3[Nombre archivo],Tabla3[BASESLEP],"N/A",0,1)</f>
        <v>Huasco</v>
      </c>
      <c r="AJ985" t="s">
        <v>4968</v>
      </c>
    </row>
    <row r="986" spans="1:36" x14ac:dyDescent="0.3">
      <c r="A986" t="s">
        <v>4007</v>
      </c>
      <c r="B986" t="s">
        <v>4487</v>
      </c>
      <c r="C986" t="s">
        <v>4488</v>
      </c>
      <c r="D986" t="s">
        <v>4489</v>
      </c>
      <c r="E986" t="s">
        <v>4480</v>
      </c>
      <c r="F986" t="s">
        <v>4481</v>
      </c>
      <c r="G986" t="s">
        <v>74</v>
      </c>
      <c r="H986" t="s">
        <v>45</v>
      </c>
      <c r="I986" t="s">
        <v>60</v>
      </c>
      <c r="J986" t="s">
        <v>4012</v>
      </c>
      <c r="K986" t="s">
        <v>48</v>
      </c>
      <c r="L986" s="3">
        <v>187756192</v>
      </c>
      <c r="M986" s="4">
        <v>225664167</v>
      </c>
      <c r="N986" s="4">
        <v>-37907975</v>
      </c>
      <c r="O986" t="s">
        <v>1178</v>
      </c>
      <c r="P986" t="s">
        <v>867</v>
      </c>
      <c r="Q986" t="s">
        <v>51</v>
      </c>
      <c r="R986">
        <v>2</v>
      </c>
      <c r="S986">
        <v>0</v>
      </c>
      <c r="T986">
        <v>2</v>
      </c>
      <c r="U986">
        <v>0</v>
      </c>
      <c r="V986">
        <v>0</v>
      </c>
      <c r="W986">
        <v>0</v>
      </c>
      <c r="X986">
        <v>572</v>
      </c>
      <c r="Y986">
        <v>-1</v>
      </c>
      <c r="Z986" t="s">
        <v>52</v>
      </c>
      <c r="AA986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187756192</v>
      </c>
      <c r="AB986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225664167</v>
      </c>
      <c r="AC986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-37907975</v>
      </c>
      <c r="AD986" s="5">
        <f>VALUE(FIXED((SLEP[[#This Row],[EjecutadoCLP]]/SLEP[[#This Row],[MontoCLP]]),4,TRUE))</f>
        <v>1.2019</v>
      </c>
      <c r="AE986" s="1">
        <f>IF(SLEP[[#This Row],[Termino]]=0,DATE(1992,10,11),SLEP[[#This Row],[Termino]]-SLEP[[#This Row],[Días de vigencia]])</f>
        <v>33316</v>
      </c>
      <c r="AF986" s="1">
        <f>IF(SLEP[[#This Row],[Días restantes]]&lt;1,DATE(1992,10,11),DATE(2025,8,8)+SLEP[[#This Row],[Días restantes]])</f>
        <v>33888</v>
      </c>
      <c r="AG986">
        <f ca="1">IF(SLEP[[#This Row],[Termino]]=0,0,SLEP[[#This Row],[Termino]]-TODAY())</f>
        <v>-12071</v>
      </c>
      <c r="AH986" s="7" t="str">
        <f ca="1">IF(SLEP[[#This Row],[Dias]]&gt;0,"Vigente","Vencido")</f>
        <v>Vencido</v>
      </c>
      <c r="AI986" t="str">
        <f>_xlfn.XLOOKUP(SLEP[[#This Row],[Source.Name]],Tabla3[Nombre archivo],Tabla3[BASESLEP],"N/A",0,1)</f>
        <v>Huasco</v>
      </c>
      <c r="AJ986" t="s">
        <v>4970</v>
      </c>
    </row>
    <row r="987" spans="1:36" x14ac:dyDescent="0.3">
      <c r="A987" t="s">
        <v>4007</v>
      </c>
      <c r="B987" t="s">
        <v>4491</v>
      </c>
      <c r="C987" t="s">
        <v>4492</v>
      </c>
      <c r="D987" t="s">
        <v>4493</v>
      </c>
      <c r="E987" t="s">
        <v>4494</v>
      </c>
      <c r="F987" t="s">
        <v>4495</v>
      </c>
      <c r="G987" t="s">
        <v>74</v>
      </c>
      <c r="H987" t="s">
        <v>45</v>
      </c>
      <c r="I987" t="s">
        <v>60</v>
      </c>
      <c r="J987" t="s">
        <v>4012</v>
      </c>
      <c r="K987" t="s">
        <v>48</v>
      </c>
      <c r="L987" s="3">
        <v>300461931</v>
      </c>
      <c r="M987" s="4">
        <v>347008568</v>
      </c>
      <c r="N987" s="4">
        <v>-46546637</v>
      </c>
      <c r="O987" t="s">
        <v>1210</v>
      </c>
      <c r="P987" t="s">
        <v>1946</v>
      </c>
      <c r="Q987" t="s">
        <v>51</v>
      </c>
      <c r="R987">
        <v>4</v>
      </c>
      <c r="S987">
        <v>0</v>
      </c>
      <c r="T987">
        <v>2</v>
      </c>
      <c r="U987">
        <v>0</v>
      </c>
      <c r="V987">
        <v>0</v>
      </c>
      <c r="W987">
        <v>0</v>
      </c>
      <c r="X987">
        <v>573</v>
      </c>
      <c r="Y987">
        <v>-1</v>
      </c>
      <c r="Z987" t="s">
        <v>52</v>
      </c>
      <c r="AA987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300461931</v>
      </c>
      <c r="AB987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347008568</v>
      </c>
      <c r="AC987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-46546637</v>
      </c>
      <c r="AD987" s="5">
        <f>VALUE(FIXED((SLEP[[#This Row],[EjecutadoCLP]]/SLEP[[#This Row],[MontoCLP]]),4,TRUE))</f>
        <v>1.1549</v>
      </c>
      <c r="AE987" s="1">
        <f>IF(SLEP[[#This Row],[Termino]]=0,DATE(1992,10,11),SLEP[[#This Row],[Termino]]-SLEP[[#This Row],[Días de vigencia]])</f>
        <v>33315</v>
      </c>
      <c r="AF987" s="1">
        <f>IF(SLEP[[#This Row],[Días restantes]]&lt;1,DATE(1992,10,11),DATE(2025,8,8)+SLEP[[#This Row],[Días restantes]])</f>
        <v>33888</v>
      </c>
      <c r="AG987">
        <f ca="1">IF(SLEP[[#This Row],[Termino]]=0,0,SLEP[[#This Row],[Termino]]-TODAY())</f>
        <v>-12071</v>
      </c>
      <c r="AH987" s="7" t="str">
        <f ca="1">IF(SLEP[[#This Row],[Dias]]&gt;0,"Vigente","Vencido")</f>
        <v>Vencido</v>
      </c>
      <c r="AI987" t="str">
        <f>_xlfn.XLOOKUP(SLEP[[#This Row],[Source.Name]],Tabla3[Nombre archivo],Tabla3[BASESLEP],"N/A",0,1)</f>
        <v>Huasco</v>
      </c>
      <c r="AJ987" t="s">
        <v>4972</v>
      </c>
    </row>
    <row r="988" spans="1:36" x14ac:dyDescent="0.3">
      <c r="A988" t="s">
        <v>4007</v>
      </c>
      <c r="B988" t="s">
        <v>4497</v>
      </c>
      <c r="C988" t="s">
        <v>4498</v>
      </c>
      <c r="D988" t="s">
        <v>4499</v>
      </c>
      <c r="E988" t="s">
        <v>2634</v>
      </c>
      <c r="F988" t="s">
        <v>2635</v>
      </c>
      <c r="G988" t="s">
        <v>44</v>
      </c>
      <c r="H988" t="s">
        <v>45</v>
      </c>
      <c r="I988" t="s">
        <v>188</v>
      </c>
      <c r="J988" t="s">
        <v>4012</v>
      </c>
      <c r="K988" t="s">
        <v>48</v>
      </c>
      <c r="L988" s="3">
        <v>154459620</v>
      </c>
      <c r="M988" s="4">
        <v>154459620</v>
      </c>
      <c r="N988" s="4">
        <v>0</v>
      </c>
      <c r="O988" t="s">
        <v>1345</v>
      </c>
      <c r="P988" t="s">
        <v>1269</v>
      </c>
      <c r="Q988" t="s">
        <v>51</v>
      </c>
      <c r="R988">
        <v>0</v>
      </c>
      <c r="S988">
        <v>0</v>
      </c>
      <c r="T988">
        <v>1</v>
      </c>
      <c r="U988">
        <v>0</v>
      </c>
      <c r="V988">
        <v>0</v>
      </c>
      <c r="W988">
        <v>0</v>
      </c>
      <c r="X988">
        <v>152</v>
      </c>
      <c r="Y988">
        <v>-164</v>
      </c>
      <c r="Z988" t="s">
        <v>52</v>
      </c>
      <c r="AA988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154459620</v>
      </c>
      <c r="AB988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154459620</v>
      </c>
      <c r="AC988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0</v>
      </c>
      <c r="AD988" s="5">
        <f>VALUE(FIXED((SLEP[[#This Row],[EjecutadoCLP]]/SLEP[[#This Row],[MontoCLP]]),4,TRUE))</f>
        <v>1</v>
      </c>
      <c r="AE988" s="1">
        <f>IF(SLEP[[#This Row],[Termino]]=0,DATE(1992,10,11),SLEP[[#This Row],[Termino]]-SLEP[[#This Row],[Días de vigencia]])</f>
        <v>33736</v>
      </c>
      <c r="AF988" s="1">
        <f>IF(SLEP[[#This Row],[Días restantes]]&lt;1,DATE(1992,10,11),DATE(2025,8,8)+SLEP[[#This Row],[Días restantes]])</f>
        <v>33888</v>
      </c>
      <c r="AG988">
        <f ca="1">IF(SLEP[[#This Row],[Termino]]=0,0,SLEP[[#This Row],[Termino]]-TODAY())</f>
        <v>-12071</v>
      </c>
      <c r="AH988" s="7" t="str">
        <f ca="1">IF(SLEP[[#This Row],[Dias]]&gt;0,"Vigente","Vencido")</f>
        <v>Vencido</v>
      </c>
      <c r="AI988" t="str">
        <f>_xlfn.XLOOKUP(SLEP[[#This Row],[Source.Name]],Tabla3[Nombre archivo],Tabla3[BASESLEP],"N/A",0,1)</f>
        <v>Huasco</v>
      </c>
      <c r="AJ988" t="s">
        <v>4974</v>
      </c>
    </row>
    <row r="989" spans="1:36" x14ac:dyDescent="0.3">
      <c r="A989" t="s">
        <v>4007</v>
      </c>
      <c r="B989" t="s">
        <v>4501</v>
      </c>
      <c r="C989" t="s">
        <v>4502</v>
      </c>
      <c r="D989" t="s">
        <v>4503</v>
      </c>
      <c r="E989" t="s">
        <v>4213</v>
      </c>
      <c r="F989" t="s">
        <v>4214</v>
      </c>
      <c r="G989" t="s">
        <v>74</v>
      </c>
      <c r="H989" t="s">
        <v>45</v>
      </c>
      <c r="I989" t="s">
        <v>46</v>
      </c>
      <c r="J989" t="s">
        <v>4012</v>
      </c>
      <c r="K989" t="s">
        <v>48</v>
      </c>
      <c r="L989" s="3">
        <v>62370756</v>
      </c>
      <c r="M989" s="4">
        <v>62370756</v>
      </c>
      <c r="N989" s="4">
        <v>0</v>
      </c>
      <c r="O989" t="s">
        <v>1283</v>
      </c>
      <c r="P989" t="s">
        <v>1061</v>
      </c>
      <c r="Q989" t="s">
        <v>51</v>
      </c>
      <c r="R989">
        <v>1</v>
      </c>
      <c r="S989">
        <v>0</v>
      </c>
      <c r="T989">
        <v>0</v>
      </c>
      <c r="U989">
        <v>0</v>
      </c>
      <c r="V989">
        <v>0</v>
      </c>
      <c r="W989">
        <v>0</v>
      </c>
      <c r="X989">
        <v>330</v>
      </c>
      <c r="Y989">
        <v>-66</v>
      </c>
      <c r="Z989" t="s">
        <v>52</v>
      </c>
      <c r="AA989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62370756</v>
      </c>
      <c r="AB989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62370756</v>
      </c>
      <c r="AC989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0</v>
      </c>
      <c r="AD989" s="5">
        <f>VALUE(FIXED((SLEP[[#This Row],[EjecutadoCLP]]/SLEP[[#This Row],[MontoCLP]]),4,TRUE))</f>
        <v>1</v>
      </c>
      <c r="AE989" s="1">
        <f>IF(SLEP[[#This Row],[Termino]]=0,DATE(1992,10,11),SLEP[[#This Row],[Termino]]-SLEP[[#This Row],[Días de vigencia]])</f>
        <v>33558</v>
      </c>
      <c r="AF989" s="1">
        <f>IF(SLEP[[#This Row],[Días restantes]]&lt;1,DATE(1992,10,11),DATE(2025,8,8)+SLEP[[#This Row],[Días restantes]])</f>
        <v>33888</v>
      </c>
      <c r="AG989">
        <f ca="1">IF(SLEP[[#This Row],[Termino]]=0,0,SLEP[[#This Row],[Termino]]-TODAY())</f>
        <v>-12071</v>
      </c>
      <c r="AH989" s="7" t="str">
        <f ca="1">IF(SLEP[[#This Row],[Dias]]&gt;0,"Vigente","Vencido")</f>
        <v>Vencido</v>
      </c>
      <c r="AI989" t="str">
        <f>_xlfn.XLOOKUP(SLEP[[#This Row],[Source.Name]],Tabla3[Nombre archivo],Tabla3[BASESLEP],"N/A",0,1)</f>
        <v>Huasco</v>
      </c>
      <c r="AJ989" t="s">
        <v>4978</v>
      </c>
    </row>
    <row r="990" spans="1:36" x14ac:dyDescent="0.3">
      <c r="A990" t="s">
        <v>4007</v>
      </c>
      <c r="B990" t="s">
        <v>4505</v>
      </c>
      <c r="C990" t="s">
        <v>4506</v>
      </c>
      <c r="D990" t="s">
        <v>4507</v>
      </c>
      <c r="E990" t="s">
        <v>4405</v>
      </c>
      <c r="F990" t="s">
        <v>4406</v>
      </c>
      <c r="G990" t="s">
        <v>44</v>
      </c>
      <c r="H990" t="s">
        <v>45</v>
      </c>
      <c r="I990" t="s">
        <v>188</v>
      </c>
      <c r="J990" t="s">
        <v>4012</v>
      </c>
      <c r="K990" t="s">
        <v>48</v>
      </c>
      <c r="L990" s="3">
        <v>64664500</v>
      </c>
      <c r="M990" s="4">
        <v>58240006</v>
      </c>
      <c r="N990" s="4">
        <v>6424494</v>
      </c>
      <c r="O990" t="s">
        <v>3923</v>
      </c>
      <c r="P990" t="s">
        <v>1269</v>
      </c>
      <c r="Q990" t="s">
        <v>51</v>
      </c>
      <c r="R990">
        <v>7</v>
      </c>
      <c r="S990">
        <v>0</v>
      </c>
      <c r="T990">
        <v>1</v>
      </c>
      <c r="U990">
        <v>0</v>
      </c>
      <c r="V990">
        <v>0</v>
      </c>
      <c r="W990">
        <v>0</v>
      </c>
      <c r="X990">
        <v>242</v>
      </c>
      <c r="Y990">
        <v>-164</v>
      </c>
      <c r="Z990" t="s">
        <v>52</v>
      </c>
      <c r="AA990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64664500</v>
      </c>
      <c r="AB990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58240006</v>
      </c>
      <c r="AC990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6424494</v>
      </c>
      <c r="AD990" s="5">
        <f>VALUE(FIXED((SLEP[[#This Row],[EjecutadoCLP]]/SLEP[[#This Row],[MontoCLP]]),4,TRUE))</f>
        <v>0.90059999999999996</v>
      </c>
      <c r="AE990" s="1">
        <f>IF(SLEP[[#This Row],[Termino]]=0,DATE(1992,10,11),SLEP[[#This Row],[Termino]]-SLEP[[#This Row],[Días de vigencia]])</f>
        <v>33646</v>
      </c>
      <c r="AF990" s="1">
        <f>IF(SLEP[[#This Row],[Días restantes]]&lt;1,DATE(1992,10,11),DATE(2025,8,8)+SLEP[[#This Row],[Días restantes]])</f>
        <v>33888</v>
      </c>
      <c r="AG990">
        <f ca="1">IF(SLEP[[#This Row],[Termino]]=0,0,SLEP[[#This Row],[Termino]]-TODAY())</f>
        <v>-12071</v>
      </c>
      <c r="AH990" s="7" t="str">
        <f ca="1">IF(SLEP[[#This Row],[Dias]]&gt;0,"Vigente","Vencido")</f>
        <v>Vencido</v>
      </c>
      <c r="AI990" t="str">
        <f>_xlfn.XLOOKUP(SLEP[[#This Row],[Source.Name]],Tabla3[Nombre archivo],Tabla3[BASESLEP],"N/A",0,1)</f>
        <v>Huasco</v>
      </c>
      <c r="AJ990" t="s">
        <v>4982</v>
      </c>
    </row>
    <row r="991" spans="1:36" x14ac:dyDescent="0.3">
      <c r="A991" t="s">
        <v>4007</v>
      </c>
      <c r="B991" t="s">
        <v>4509</v>
      </c>
      <c r="C991" t="s">
        <v>4510</v>
      </c>
      <c r="D991" t="s">
        <v>4511</v>
      </c>
      <c r="E991" t="s">
        <v>4213</v>
      </c>
      <c r="F991" t="s">
        <v>4214</v>
      </c>
      <c r="G991" t="s">
        <v>74</v>
      </c>
      <c r="H991" t="s">
        <v>45</v>
      </c>
      <c r="I991" t="s">
        <v>46</v>
      </c>
      <c r="J991" t="s">
        <v>4012</v>
      </c>
      <c r="K991" t="s">
        <v>48</v>
      </c>
      <c r="L991" s="3">
        <v>55032145</v>
      </c>
      <c r="M991" s="4">
        <v>55032145</v>
      </c>
      <c r="N991" s="4">
        <v>0</v>
      </c>
      <c r="O991" t="s">
        <v>1361</v>
      </c>
      <c r="P991" t="s">
        <v>1055</v>
      </c>
      <c r="Q991" t="s">
        <v>51</v>
      </c>
      <c r="R991">
        <v>1</v>
      </c>
      <c r="S991">
        <v>0</v>
      </c>
      <c r="T991">
        <v>0</v>
      </c>
      <c r="U991">
        <v>0</v>
      </c>
      <c r="V991">
        <v>0</v>
      </c>
      <c r="W991">
        <v>0</v>
      </c>
      <c r="X991">
        <v>365</v>
      </c>
      <c r="Y991">
        <v>-62</v>
      </c>
      <c r="Z991" t="s">
        <v>52</v>
      </c>
      <c r="AA991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55032145</v>
      </c>
      <c r="AB991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55032145</v>
      </c>
      <c r="AC991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0</v>
      </c>
      <c r="AD991" s="5">
        <f>VALUE(FIXED((SLEP[[#This Row],[EjecutadoCLP]]/SLEP[[#This Row],[MontoCLP]]),4,TRUE))</f>
        <v>1</v>
      </c>
      <c r="AE991" s="1">
        <f>IF(SLEP[[#This Row],[Termino]]=0,DATE(1992,10,11),SLEP[[#This Row],[Termino]]-SLEP[[#This Row],[Días de vigencia]])</f>
        <v>33523</v>
      </c>
      <c r="AF991" s="1">
        <f>IF(SLEP[[#This Row],[Días restantes]]&lt;1,DATE(1992,10,11),DATE(2025,8,8)+SLEP[[#This Row],[Días restantes]])</f>
        <v>33888</v>
      </c>
      <c r="AG991">
        <f ca="1">IF(SLEP[[#This Row],[Termino]]=0,0,SLEP[[#This Row],[Termino]]-TODAY())</f>
        <v>-12071</v>
      </c>
      <c r="AH991" s="7" t="str">
        <f ca="1">IF(SLEP[[#This Row],[Dias]]&gt;0,"Vigente","Vencido")</f>
        <v>Vencido</v>
      </c>
      <c r="AI991" t="str">
        <f>_xlfn.XLOOKUP(SLEP[[#This Row],[Source.Name]],Tabla3[Nombre archivo],Tabla3[BASESLEP],"N/A",0,1)</f>
        <v>Huasco</v>
      </c>
      <c r="AJ991" t="s">
        <v>4988</v>
      </c>
    </row>
    <row r="992" spans="1:36" x14ac:dyDescent="0.3">
      <c r="A992" t="s">
        <v>4007</v>
      </c>
      <c r="B992" t="s">
        <v>4513</v>
      </c>
      <c r="C992" t="s">
        <v>4510</v>
      </c>
      <c r="D992" t="s">
        <v>4514</v>
      </c>
      <c r="E992" t="s">
        <v>4213</v>
      </c>
      <c r="F992" t="s">
        <v>4214</v>
      </c>
      <c r="G992" t="s">
        <v>74</v>
      </c>
      <c r="H992" t="s">
        <v>45</v>
      </c>
      <c r="I992" t="s">
        <v>46</v>
      </c>
      <c r="J992" t="s">
        <v>4012</v>
      </c>
      <c r="K992" t="s">
        <v>48</v>
      </c>
      <c r="L992" s="3">
        <v>55574785</v>
      </c>
      <c r="M992" s="4">
        <v>55574785</v>
      </c>
      <c r="N992" s="4">
        <v>0</v>
      </c>
      <c r="O992" t="s">
        <v>1262</v>
      </c>
      <c r="P992" t="s">
        <v>989</v>
      </c>
      <c r="Q992" t="s">
        <v>51</v>
      </c>
      <c r="R992">
        <v>1</v>
      </c>
      <c r="S992">
        <v>0</v>
      </c>
      <c r="T992">
        <v>0</v>
      </c>
      <c r="U992">
        <v>0</v>
      </c>
      <c r="V992">
        <v>0</v>
      </c>
      <c r="W992">
        <v>0</v>
      </c>
      <c r="X992">
        <v>365</v>
      </c>
      <c r="Y992">
        <v>-65</v>
      </c>
      <c r="Z992" t="s">
        <v>52</v>
      </c>
      <c r="AA992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55574785</v>
      </c>
      <c r="AB992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55574785</v>
      </c>
      <c r="AC992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0</v>
      </c>
      <c r="AD992" s="5">
        <f>VALUE(FIXED((SLEP[[#This Row],[EjecutadoCLP]]/SLEP[[#This Row],[MontoCLP]]),4,TRUE))</f>
        <v>1</v>
      </c>
      <c r="AE992" s="1">
        <f>IF(SLEP[[#This Row],[Termino]]=0,DATE(1992,10,11),SLEP[[#This Row],[Termino]]-SLEP[[#This Row],[Días de vigencia]])</f>
        <v>33523</v>
      </c>
      <c r="AF992" s="1">
        <f>IF(SLEP[[#This Row],[Días restantes]]&lt;1,DATE(1992,10,11),DATE(2025,8,8)+SLEP[[#This Row],[Días restantes]])</f>
        <v>33888</v>
      </c>
      <c r="AG992">
        <f ca="1">IF(SLEP[[#This Row],[Termino]]=0,0,SLEP[[#This Row],[Termino]]-TODAY())</f>
        <v>-12071</v>
      </c>
      <c r="AH992" s="7" t="str">
        <f ca="1">IF(SLEP[[#This Row],[Dias]]&gt;0,"Vigente","Vencido")</f>
        <v>Vencido</v>
      </c>
      <c r="AI992" t="str">
        <f>_xlfn.XLOOKUP(SLEP[[#This Row],[Source.Name]],Tabla3[Nombre archivo],Tabla3[BASESLEP],"N/A",0,1)</f>
        <v>Huasco</v>
      </c>
      <c r="AJ992" t="s">
        <v>4991</v>
      </c>
    </row>
    <row r="993" spans="1:36" x14ac:dyDescent="0.3">
      <c r="A993" t="s">
        <v>4007</v>
      </c>
      <c r="B993" t="s">
        <v>4516</v>
      </c>
      <c r="C993" t="s">
        <v>4517</v>
      </c>
      <c r="D993" t="s">
        <v>4518</v>
      </c>
      <c r="E993" t="s">
        <v>3359</v>
      </c>
      <c r="F993" t="s">
        <v>4390</v>
      </c>
      <c r="G993" t="s">
        <v>44</v>
      </c>
      <c r="H993" t="s">
        <v>45</v>
      </c>
      <c r="I993" t="s">
        <v>60</v>
      </c>
      <c r="J993" t="s">
        <v>4012</v>
      </c>
      <c r="K993" t="s">
        <v>48</v>
      </c>
      <c r="L993" s="3">
        <v>229643480</v>
      </c>
      <c r="M993" s="4">
        <v>229643480</v>
      </c>
      <c r="N993" s="4">
        <v>0</v>
      </c>
      <c r="O993" t="s">
        <v>1262</v>
      </c>
      <c r="P993" t="s">
        <v>1269</v>
      </c>
      <c r="Q993" t="s">
        <v>51</v>
      </c>
      <c r="R993">
        <v>2</v>
      </c>
      <c r="S993">
        <v>0</v>
      </c>
      <c r="T993">
        <v>1</v>
      </c>
      <c r="U993">
        <v>0</v>
      </c>
      <c r="V993">
        <v>0</v>
      </c>
      <c r="W993">
        <v>0</v>
      </c>
      <c r="X993">
        <v>297</v>
      </c>
      <c r="Y993">
        <v>-164</v>
      </c>
      <c r="Z993" t="s">
        <v>52</v>
      </c>
      <c r="AA993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229643480</v>
      </c>
      <c r="AB993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229643480</v>
      </c>
      <c r="AC993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0</v>
      </c>
      <c r="AD993" s="5">
        <f>VALUE(FIXED((SLEP[[#This Row],[EjecutadoCLP]]/SLEP[[#This Row],[MontoCLP]]),4,TRUE))</f>
        <v>1</v>
      </c>
      <c r="AE993" s="1">
        <f>IF(SLEP[[#This Row],[Termino]]=0,DATE(1992,10,11),SLEP[[#This Row],[Termino]]-SLEP[[#This Row],[Días de vigencia]])</f>
        <v>33591</v>
      </c>
      <c r="AF993" s="1">
        <f>IF(SLEP[[#This Row],[Días restantes]]&lt;1,DATE(1992,10,11),DATE(2025,8,8)+SLEP[[#This Row],[Días restantes]])</f>
        <v>33888</v>
      </c>
      <c r="AG993">
        <f ca="1">IF(SLEP[[#This Row],[Termino]]=0,0,SLEP[[#This Row],[Termino]]-TODAY())</f>
        <v>-12071</v>
      </c>
      <c r="AH993" s="7" t="str">
        <f ca="1">IF(SLEP[[#This Row],[Dias]]&gt;0,"Vigente","Vencido")</f>
        <v>Vencido</v>
      </c>
      <c r="AI993" t="str">
        <f>_xlfn.XLOOKUP(SLEP[[#This Row],[Source.Name]],Tabla3[Nombre archivo],Tabla3[BASESLEP],"N/A",0,1)</f>
        <v>Huasco</v>
      </c>
      <c r="AJ993" t="s">
        <v>4996</v>
      </c>
    </row>
    <row r="994" spans="1:36" x14ac:dyDescent="0.3">
      <c r="A994" t="s">
        <v>4007</v>
      </c>
      <c r="B994" t="s">
        <v>4520</v>
      </c>
      <c r="C994" t="s">
        <v>4521</v>
      </c>
      <c r="D994" t="s">
        <v>4522</v>
      </c>
      <c r="E994" t="s">
        <v>2634</v>
      </c>
      <c r="F994" t="s">
        <v>2635</v>
      </c>
      <c r="G994" t="s">
        <v>44</v>
      </c>
      <c r="H994" t="s">
        <v>45</v>
      </c>
      <c r="I994" t="s">
        <v>188</v>
      </c>
      <c r="J994" t="s">
        <v>4012</v>
      </c>
      <c r="K994" t="s">
        <v>48</v>
      </c>
      <c r="L994" s="3">
        <v>257432700</v>
      </c>
      <c r="M994" s="4">
        <v>257432700</v>
      </c>
      <c r="N994" s="4">
        <v>0</v>
      </c>
      <c r="O994" t="s">
        <v>1345</v>
      </c>
      <c r="P994" t="s">
        <v>1269</v>
      </c>
      <c r="Q994" t="s">
        <v>51</v>
      </c>
      <c r="R994">
        <v>6</v>
      </c>
      <c r="S994">
        <v>0</v>
      </c>
      <c r="T994">
        <v>1</v>
      </c>
      <c r="U994">
        <v>0</v>
      </c>
      <c r="V994">
        <v>0</v>
      </c>
      <c r="W994">
        <v>0</v>
      </c>
      <c r="X994">
        <v>152</v>
      </c>
      <c r="Y994">
        <v>-317</v>
      </c>
      <c r="Z994" t="s">
        <v>52</v>
      </c>
      <c r="AA994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257432700</v>
      </c>
      <c r="AB994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257432700</v>
      </c>
      <c r="AC994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0</v>
      </c>
      <c r="AD994" s="5">
        <f>VALUE(FIXED((SLEP[[#This Row],[EjecutadoCLP]]/SLEP[[#This Row],[MontoCLP]]),4,TRUE))</f>
        <v>1</v>
      </c>
      <c r="AE994" s="1">
        <f>IF(SLEP[[#This Row],[Termino]]=0,DATE(1992,10,11),SLEP[[#This Row],[Termino]]-SLEP[[#This Row],[Días de vigencia]])</f>
        <v>33736</v>
      </c>
      <c r="AF994" s="1">
        <f>IF(SLEP[[#This Row],[Días restantes]]&lt;1,DATE(1992,10,11),DATE(2025,8,8)+SLEP[[#This Row],[Días restantes]])</f>
        <v>33888</v>
      </c>
      <c r="AG994">
        <f ca="1">IF(SLEP[[#This Row],[Termino]]=0,0,SLEP[[#This Row],[Termino]]-TODAY())</f>
        <v>-12071</v>
      </c>
      <c r="AH994" s="7" t="str">
        <f ca="1">IF(SLEP[[#This Row],[Dias]]&gt;0,"Vigente","Vencido")</f>
        <v>Vencido</v>
      </c>
      <c r="AI994" t="str">
        <f>_xlfn.XLOOKUP(SLEP[[#This Row],[Source.Name]],Tabla3[Nombre archivo],Tabla3[BASESLEP],"N/A",0,1)</f>
        <v>Huasco</v>
      </c>
      <c r="AJ994" t="s">
        <v>5001</v>
      </c>
    </row>
    <row r="995" spans="1:36" x14ac:dyDescent="0.3">
      <c r="A995" t="s">
        <v>4007</v>
      </c>
      <c r="B995" t="s">
        <v>4524</v>
      </c>
      <c r="C995" t="s">
        <v>4525</v>
      </c>
      <c r="D995" t="s">
        <v>4526</v>
      </c>
      <c r="E995" t="s">
        <v>4068</v>
      </c>
      <c r="F995" t="s">
        <v>4069</v>
      </c>
      <c r="G995" t="s">
        <v>44</v>
      </c>
      <c r="H995" t="s">
        <v>45</v>
      </c>
      <c r="I995" t="s">
        <v>60</v>
      </c>
      <c r="J995" t="s">
        <v>4012</v>
      </c>
      <c r="K995" t="s">
        <v>48</v>
      </c>
      <c r="L995" s="3">
        <v>97353900</v>
      </c>
      <c r="M995" s="4">
        <v>97353900</v>
      </c>
      <c r="N995" s="4">
        <v>0</v>
      </c>
      <c r="O995" t="s">
        <v>1257</v>
      </c>
      <c r="P995" t="s">
        <v>1269</v>
      </c>
      <c r="Q995" t="s">
        <v>51</v>
      </c>
      <c r="R995">
        <v>2</v>
      </c>
      <c r="S995">
        <v>0</v>
      </c>
      <c r="T995">
        <v>0</v>
      </c>
      <c r="U995">
        <v>0</v>
      </c>
      <c r="V995">
        <v>0</v>
      </c>
      <c r="W995">
        <v>0</v>
      </c>
      <c r="X995">
        <v>306</v>
      </c>
      <c r="Y995">
        <v>-164</v>
      </c>
      <c r="Z995" t="s">
        <v>52</v>
      </c>
      <c r="AA995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97353900</v>
      </c>
      <c r="AB995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97353900</v>
      </c>
      <c r="AC995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0</v>
      </c>
      <c r="AD995" s="5">
        <f>VALUE(FIXED((SLEP[[#This Row],[EjecutadoCLP]]/SLEP[[#This Row],[MontoCLP]]),4,TRUE))</f>
        <v>1</v>
      </c>
      <c r="AE995" s="1">
        <f>IF(SLEP[[#This Row],[Termino]]=0,DATE(1992,10,11),SLEP[[#This Row],[Termino]]-SLEP[[#This Row],[Días de vigencia]])</f>
        <v>33582</v>
      </c>
      <c r="AF995" s="1">
        <f>IF(SLEP[[#This Row],[Días restantes]]&lt;1,DATE(1992,10,11),DATE(2025,8,8)+SLEP[[#This Row],[Días restantes]])</f>
        <v>33888</v>
      </c>
      <c r="AG995">
        <f ca="1">IF(SLEP[[#This Row],[Termino]]=0,0,SLEP[[#This Row],[Termino]]-TODAY())</f>
        <v>-12071</v>
      </c>
      <c r="AH995" s="7" t="str">
        <f ca="1">IF(SLEP[[#This Row],[Dias]]&gt;0,"Vigente","Vencido")</f>
        <v>Vencido</v>
      </c>
      <c r="AI995" t="str">
        <f>_xlfn.XLOOKUP(SLEP[[#This Row],[Source.Name]],Tabla3[Nombre archivo],Tabla3[BASESLEP],"N/A",0,1)</f>
        <v>Huasco</v>
      </c>
      <c r="AJ995" t="s">
        <v>5005</v>
      </c>
    </row>
    <row r="996" spans="1:36" x14ac:dyDescent="0.3">
      <c r="A996" t="s">
        <v>4007</v>
      </c>
      <c r="B996" t="s">
        <v>4528</v>
      </c>
      <c r="C996" t="s">
        <v>4529</v>
      </c>
      <c r="D996" t="s">
        <v>4530</v>
      </c>
      <c r="E996" t="s">
        <v>4399</v>
      </c>
      <c r="F996" t="s">
        <v>4400</v>
      </c>
      <c r="G996" t="s">
        <v>74</v>
      </c>
      <c r="H996" t="s">
        <v>45</v>
      </c>
      <c r="I996" t="s">
        <v>222</v>
      </c>
      <c r="J996" t="s">
        <v>4012</v>
      </c>
      <c r="K996" t="s">
        <v>48</v>
      </c>
      <c r="L996" s="3">
        <v>121000000</v>
      </c>
      <c r="M996" s="4">
        <v>120166200</v>
      </c>
      <c r="N996" s="4">
        <v>833800</v>
      </c>
      <c r="O996" t="s">
        <v>1178</v>
      </c>
      <c r="P996" t="s">
        <v>1068</v>
      </c>
      <c r="Q996" t="s">
        <v>51</v>
      </c>
      <c r="R996">
        <v>4</v>
      </c>
      <c r="S996">
        <v>0</v>
      </c>
      <c r="T996">
        <v>1</v>
      </c>
      <c r="U996">
        <v>0</v>
      </c>
      <c r="V996">
        <v>0</v>
      </c>
      <c r="W996">
        <v>0</v>
      </c>
      <c r="X996">
        <v>674</v>
      </c>
      <c r="Y996">
        <v>-1</v>
      </c>
      <c r="Z996" t="s">
        <v>52</v>
      </c>
      <c r="AA996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121000000</v>
      </c>
      <c r="AB996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120166200</v>
      </c>
      <c r="AC996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833800</v>
      </c>
      <c r="AD996" s="5">
        <f>VALUE(FIXED((SLEP[[#This Row],[EjecutadoCLP]]/SLEP[[#This Row],[MontoCLP]]),4,TRUE))</f>
        <v>0.99309999999999998</v>
      </c>
      <c r="AE996" s="1">
        <f>IF(SLEP[[#This Row],[Termino]]=0,DATE(1992,10,11),SLEP[[#This Row],[Termino]]-SLEP[[#This Row],[Días de vigencia]])</f>
        <v>33214</v>
      </c>
      <c r="AF996" s="1">
        <f>IF(SLEP[[#This Row],[Días restantes]]&lt;1,DATE(1992,10,11),DATE(2025,8,8)+SLEP[[#This Row],[Días restantes]])</f>
        <v>33888</v>
      </c>
      <c r="AG996">
        <f ca="1">IF(SLEP[[#This Row],[Termino]]=0,0,SLEP[[#This Row],[Termino]]-TODAY())</f>
        <v>-12071</v>
      </c>
      <c r="AH996" s="7" t="str">
        <f ca="1">IF(SLEP[[#This Row],[Dias]]&gt;0,"Vigente","Vencido")</f>
        <v>Vencido</v>
      </c>
      <c r="AI996" t="str">
        <f>_xlfn.XLOOKUP(SLEP[[#This Row],[Source.Name]],Tabla3[Nombre archivo],Tabla3[BASESLEP],"N/A",0,1)</f>
        <v>Huasco</v>
      </c>
      <c r="AJ996" t="s">
        <v>5008</v>
      </c>
    </row>
    <row r="997" spans="1:36" x14ac:dyDescent="0.3">
      <c r="A997" t="s">
        <v>4007</v>
      </c>
      <c r="B997" t="s">
        <v>4532</v>
      </c>
      <c r="C997" t="s">
        <v>4533</v>
      </c>
      <c r="D997" t="s">
        <v>4534</v>
      </c>
      <c r="E997" t="s">
        <v>4399</v>
      </c>
      <c r="F997" t="s">
        <v>4400</v>
      </c>
      <c r="G997" t="s">
        <v>74</v>
      </c>
      <c r="H997" t="s">
        <v>45</v>
      </c>
      <c r="I997" t="s">
        <v>222</v>
      </c>
      <c r="J997" t="s">
        <v>4012</v>
      </c>
      <c r="K997" t="s">
        <v>48</v>
      </c>
      <c r="L997" s="3">
        <v>278999999</v>
      </c>
      <c r="M997" s="4">
        <v>243932150</v>
      </c>
      <c r="N997" s="4">
        <v>35067849</v>
      </c>
      <c r="O997" t="s">
        <v>1178</v>
      </c>
      <c r="P997" t="s">
        <v>1068</v>
      </c>
      <c r="Q997" t="s">
        <v>51</v>
      </c>
      <c r="R997">
        <v>5</v>
      </c>
      <c r="S997">
        <v>0</v>
      </c>
      <c r="T997">
        <v>1</v>
      </c>
      <c r="U997">
        <v>0</v>
      </c>
      <c r="V997">
        <v>0</v>
      </c>
      <c r="W997">
        <v>0</v>
      </c>
      <c r="X997">
        <v>674</v>
      </c>
      <c r="Y997">
        <v>-1</v>
      </c>
      <c r="Z997" t="s">
        <v>52</v>
      </c>
      <c r="AA997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278999999</v>
      </c>
      <c r="AB997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243932150</v>
      </c>
      <c r="AC997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35067849</v>
      </c>
      <c r="AD997" s="5">
        <f>VALUE(FIXED((SLEP[[#This Row],[EjecutadoCLP]]/SLEP[[#This Row],[MontoCLP]]),4,TRUE))</f>
        <v>0.87429999999999997</v>
      </c>
      <c r="AE997" s="1">
        <f>IF(SLEP[[#This Row],[Termino]]=0,DATE(1992,10,11),SLEP[[#This Row],[Termino]]-SLEP[[#This Row],[Días de vigencia]])</f>
        <v>33214</v>
      </c>
      <c r="AF997" s="1">
        <f>IF(SLEP[[#This Row],[Días restantes]]&lt;1,DATE(1992,10,11),DATE(2025,8,8)+SLEP[[#This Row],[Días restantes]])</f>
        <v>33888</v>
      </c>
      <c r="AG997">
        <f ca="1">IF(SLEP[[#This Row],[Termino]]=0,0,SLEP[[#This Row],[Termino]]-TODAY())</f>
        <v>-12071</v>
      </c>
      <c r="AH997" s="7" t="str">
        <f ca="1">IF(SLEP[[#This Row],[Dias]]&gt;0,"Vigente","Vencido")</f>
        <v>Vencido</v>
      </c>
      <c r="AI997" t="str">
        <f>_xlfn.XLOOKUP(SLEP[[#This Row],[Source.Name]],Tabla3[Nombre archivo],Tabla3[BASESLEP],"N/A",0,1)</f>
        <v>Huasco</v>
      </c>
      <c r="AJ997" t="s">
        <v>5011</v>
      </c>
    </row>
    <row r="998" spans="1:36" x14ac:dyDescent="0.3">
      <c r="A998" t="s">
        <v>4007</v>
      </c>
      <c r="B998" t="s">
        <v>4536</v>
      </c>
      <c r="C998" t="s">
        <v>4537</v>
      </c>
      <c r="D998" t="s">
        <v>4538</v>
      </c>
      <c r="E998" t="s">
        <v>4399</v>
      </c>
      <c r="F998" t="s">
        <v>4400</v>
      </c>
      <c r="G998" t="s">
        <v>44</v>
      </c>
      <c r="H998" t="s">
        <v>45</v>
      </c>
      <c r="I998" t="s">
        <v>222</v>
      </c>
      <c r="J998" t="s">
        <v>4012</v>
      </c>
      <c r="K998" t="s">
        <v>48</v>
      </c>
      <c r="L998" s="3">
        <v>245000000</v>
      </c>
      <c r="M998" s="4">
        <v>244999999</v>
      </c>
      <c r="N998" s="4">
        <v>1</v>
      </c>
      <c r="O998" t="s">
        <v>1345</v>
      </c>
      <c r="P998" t="s">
        <v>1068</v>
      </c>
      <c r="Q998" t="s">
        <v>51</v>
      </c>
      <c r="R998">
        <v>6</v>
      </c>
      <c r="S998">
        <v>0</v>
      </c>
      <c r="T998">
        <v>1</v>
      </c>
      <c r="U998">
        <v>0</v>
      </c>
      <c r="V998">
        <v>0</v>
      </c>
      <c r="W998">
        <v>0</v>
      </c>
      <c r="X998">
        <v>501</v>
      </c>
      <c r="Y998">
        <v>-1</v>
      </c>
      <c r="Z998" t="s">
        <v>52</v>
      </c>
      <c r="AA998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245000000</v>
      </c>
      <c r="AB998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244999999</v>
      </c>
      <c r="AC998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1</v>
      </c>
      <c r="AD998" s="5">
        <f>VALUE(FIXED((SLEP[[#This Row],[EjecutadoCLP]]/SLEP[[#This Row],[MontoCLP]]),4,TRUE))</f>
        <v>1</v>
      </c>
      <c r="AE998" s="1">
        <f>IF(SLEP[[#This Row],[Termino]]=0,DATE(1992,10,11),SLEP[[#This Row],[Termino]]-SLEP[[#This Row],[Días de vigencia]])</f>
        <v>33387</v>
      </c>
      <c r="AF998" s="1">
        <f>IF(SLEP[[#This Row],[Días restantes]]&lt;1,DATE(1992,10,11),DATE(2025,8,8)+SLEP[[#This Row],[Días restantes]])</f>
        <v>33888</v>
      </c>
      <c r="AG998">
        <f ca="1">IF(SLEP[[#This Row],[Termino]]=0,0,SLEP[[#This Row],[Termino]]-TODAY())</f>
        <v>-12071</v>
      </c>
      <c r="AH998" s="7" t="str">
        <f ca="1">IF(SLEP[[#This Row],[Dias]]&gt;0,"Vigente","Vencido")</f>
        <v>Vencido</v>
      </c>
      <c r="AI998" t="str">
        <f>_xlfn.XLOOKUP(SLEP[[#This Row],[Source.Name]],Tabla3[Nombre archivo],Tabla3[BASESLEP],"N/A",0,1)</f>
        <v>Huasco</v>
      </c>
      <c r="AJ998" t="s">
        <v>5014</v>
      </c>
    </row>
    <row r="999" spans="1:36" x14ac:dyDescent="0.3">
      <c r="A999" t="s">
        <v>4540</v>
      </c>
      <c r="B999" t="s">
        <v>8497</v>
      </c>
      <c r="C999" t="s">
        <v>8498</v>
      </c>
      <c r="D999" t="s">
        <v>8499</v>
      </c>
      <c r="E999" t="s">
        <v>8500</v>
      </c>
      <c r="F999" t="s">
        <v>8501</v>
      </c>
      <c r="G999" t="s">
        <v>74</v>
      </c>
      <c r="H999" t="s">
        <v>45</v>
      </c>
      <c r="I999" t="s">
        <v>1655</v>
      </c>
      <c r="J999" t="s">
        <v>8502</v>
      </c>
      <c r="K999" t="s">
        <v>48</v>
      </c>
      <c r="L999" s="3">
        <v>5000000</v>
      </c>
      <c r="M999" s="4">
        <v>0</v>
      </c>
      <c r="N999" s="4">
        <v>5000000</v>
      </c>
      <c r="O999" t="s">
        <v>246</v>
      </c>
      <c r="P999" t="s">
        <v>1670</v>
      </c>
      <c r="Q999" t="s">
        <v>51</v>
      </c>
      <c r="R999">
        <v>0</v>
      </c>
      <c r="S999">
        <v>0</v>
      </c>
      <c r="T999">
        <v>0</v>
      </c>
      <c r="U999">
        <v>0</v>
      </c>
      <c r="V999">
        <v>0</v>
      </c>
      <c r="W999">
        <v>0</v>
      </c>
      <c r="X999">
        <v>1</v>
      </c>
      <c r="Y999">
        <v>-13</v>
      </c>
      <c r="Z999" t="s">
        <v>52</v>
      </c>
      <c r="AA999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5000000</v>
      </c>
      <c r="AB999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0</v>
      </c>
      <c r="AC999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5000000</v>
      </c>
      <c r="AD999" s="5">
        <f>VALUE(FIXED((SLEP[[#This Row],[EjecutadoCLP]]/SLEP[[#This Row],[MontoCLP]]),4,TRUE))</f>
        <v>0</v>
      </c>
      <c r="AE999" s="1">
        <f>IF(SLEP[[#This Row],[Termino]]=0,DATE(1992,10,11),SLEP[[#This Row],[Termino]]-SLEP[[#This Row],[Días de vigencia]])</f>
        <v>33887</v>
      </c>
      <c r="AF999" s="1">
        <f>IF(SLEP[[#This Row],[Días restantes]]&lt;1,DATE(1992,10,11),DATE(2025,8,8)+SLEP[[#This Row],[Días restantes]])</f>
        <v>33888</v>
      </c>
      <c r="AG999">
        <f ca="1">IF(SLEP[[#This Row],[Termino]]=0,0,SLEP[[#This Row],[Termino]]-TODAY())</f>
        <v>-12071</v>
      </c>
      <c r="AH999" s="7" t="str">
        <f ca="1">IF(SLEP[[#This Row],[Dias]]&gt;0,"Vigente","Vencido")</f>
        <v>Vencido</v>
      </c>
      <c r="AI999" t="str">
        <f>_xlfn.XLOOKUP(SLEP[[#This Row],[Source.Name]],Tabla3[Nombre archivo],Tabla3[BASESLEP],"N/A",0,1)</f>
        <v>Iquique</v>
      </c>
      <c r="AJ999" t="s">
        <v>5020</v>
      </c>
    </row>
    <row r="1000" spans="1:36" x14ac:dyDescent="0.3">
      <c r="A1000" t="s">
        <v>4540</v>
      </c>
      <c r="B1000" t="s">
        <v>8503</v>
      </c>
      <c r="C1000" t="s">
        <v>8504</v>
      </c>
      <c r="D1000" t="s">
        <v>8505</v>
      </c>
      <c r="E1000" t="s">
        <v>8506</v>
      </c>
      <c r="F1000" t="s">
        <v>8507</v>
      </c>
      <c r="G1000" t="s">
        <v>44</v>
      </c>
      <c r="H1000" t="s">
        <v>45</v>
      </c>
      <c r="I1000" t="s">
        <v>254</v>
      </c>
      <c r="J1000" t="s">
        <v>4553</v>
      </c>
      <c r="K1000" t="s">
        <v>48</v>
      </c>
      <c r="L1000" s="3">
        <v>974710699</v>
      </c>
      <c r="M1000" s="4">
        <v>249092741</v>
      </c>
      <c r="N1000" s="4">
        <v>725617958</v>
      </c>
      <c r="O1000" t="s">
        <v>246</v>
      </c>
      <c r="P1000" t="s">
        <v>247</v>
      </c>
      <c r="Q1000" t="s">
        <v>64</v>
      </c>
      <c r="R1000">
        <v>1</v>
      </c>
      <c r="S1000">
        <v>0</v>
      </c>
      <c r="T1000">
        <v>0</v>
      </c>
      <c r="U1000">
        <v>0</v>
      </c>
      <c r="V1000">
        <v>0</v>
      </c>
      <c r="W1000">
        <v>0</v>
      </c>
      <c r="X1000">
        <v>365</v>
      </c>
      <c r="Y1000">
        <v>259</v>
      </c>
      <c r="Z1000" t="s">
        <v>65</v>
      </c>
      <c r="AA1000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974710699</v>
      </c>
      <c r="AB1000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249092741</v>
      </c>
      <c r="AC1000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725617958</v>
      </c>
      <c r="AD1000" s="5">
        <f>VALUE(FIXED((SLEP[[#This Row],[EjecutadoCLP]]/SLEP[[#This Row],[MontoCLP]]),4,TRUE))</f>
        <v>0.25559999999999999</v>
      </c>
      <c r="AE1000" s="1">
        <f>IF(SLEP[[#This Row],[Termino]]=0,DATE(1992,10,11),SLEP[[#This Row],[Termino]]-SLEP[[#This Row],[Días de vigencia]])</f>
        <v>45771</v>
      </c>
      <c r="AF1000" s="1">
        <f>IF(SLEP[[#This Row],[Días restantes]]&lt;1,DATE(1992,10,11),DATE(2025,8,8)+SLEP[[#This Row],[Días restantes]])</f>
        <v>46136</v>
      </c>
      <c r="AG1000">
        <f ca="1">IF(SLEP[[#This Row],[Termino]]=0,0,SLEP[[#This Row],[Termino]]-TODAY())</f>
        <v>177</v>
      </c>
      <c r="AH1000" s="7" t="str">
        <f ca="1">IF(SLEP[[#This Row],[Dias]]&gt;0,"Vigente","Vencido")</f>
        <v>Vigente</v>
      </c>
      <c r="AI1000" t="str">
        <f>_xlfn.XLOOKUP(SLEP[[#This Row],[Source.Name]],Tabla3[Nombre archivo],Tabla3[BASESLEP],"N/A",0,1)</f>
        <v>Iquique</v>
      </c>
      <c r="AJ1000" t="s">
        <v>5025</v>
      </c>
    </row>
    <row r="1001" spans="1:36" x14ac:dyDescent="0.3">
      <c r="A1001" t="s">
        <v>4540</v>
      </c>
      <c r="B1001" t="s">
        <v>8508</v>
      </c>
      <c r="C1001" t="s">
        <v>8509</v>
      </c>
      <c r="D1001" t="s">
        <v>8510</v>
      </c>
      <c r="E1001" t="s">
        <v>8511</v>
      </c>
      <c r="F1001" t="s">
        <v>8512</v>
      </c>
      <c r="G1001" t="s">
        <v>44</v>
      </c>
      <c r="H1001" t="s">
        <v>45</v>
      </c>
      <c r="I1001" t="s">
        <v>60</v>
      </c>
      <c r="J1001" t="s">
        <v>8513</v>
      </c>
      <c r="K1001" t="s">
        <v>48</v>
      </c>
      <c r="L1001" s="3">
        <v>203138008</v>
      </c>
      <c r="M1001" s="4">
        <v>83482408</v>
      </c>
      <c r="N1001" s="4">
        <v>119655600</v>
      </c>
      <c r="O1001" t="s">
        <v>90</v>
      </c>
      <c r="P1001" t="s">
        <v>90</v>
      </c>
      <c r="Q1001" t="s">
        <v>64</v>
      </c>
      <c r="R1001">
        <v>0</v>
      </c>
      <c r="S1001">
        <v>0</v>
      </c>
      <c r="T1001">
        <v>0</v>
      </c>
      <c r="U1001">
        <v>0</v>
      </c>
      <c r="V1001">
        <v>0</v>
      </c>
      <c r="W1001">
        <v>0</v>
      </c>
      <c r="X1001">
        <v>183</v>
      </c>
      <c r="Y1001">
        <v>62</v>
      </c>
      <c r="Z1001" t="s">
        <v>65</v>
      </c>
      <c r="AA1001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203138008</v>
      </c>
      <c r="AB1001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83482408</v>
      </c>
      <c r="AC1001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119655600</v>
      </c>
      <c r="AD1001" s="5">
        <f>VALUE(FIXED((SLEP[[#This Row],[EjecutadoCLP]]/SLEP[[#This Row],[MontoCLP]]),4,TRUE))</f>
        <v>0.41099999999999998</v>
      </c>
      <c r="AE1001" s="1">
        <f>IF(SLEP[[#This Row],[Termino]]=0,DATE(1992,10,11),SLEP[[#This Row],[Termino]]-SLEP[[#This Row],[Días de vigencia]])</f>
        <v>45756</v>
      </c>
      <c r="AF1001" s="1">
        <f>IF(SLEP[[#This Row],[Días restantes]]&lt;1,DATE(1992,10,11),DATE(2025,8,8)+SLEP[[#This Row],[Días restantes]])</f>
        <v>45939</v>
      </c>
      <c r="AG1001">
        <f ca="1">IF(SLEP[[#This Row],[Termino]]=0,0,SLEP[[#This Row],[Termino]]-TODAY())</f>
        <v>-20</v>
      </c>
      <c r="AH1001" s="7" t="str">
        <f ca="1">IF(SLEP[[#This Row],[Dias]]&gt;0,"Vigente","Vencido")</f>
        <v>Vencido</v>
      </c>
      <c r="AI1001" t="str">
        <f>_xlfn.XLOOKUP(SLEP[[#This Row],[Source.Name]],Tabla3[Nombre archivo],Tabla3[BASESLEP],"N/A",0,1)</f>
        <v>Iquique</v>
      </c>
      <c r="AJ1001" t="s">
        <v>5028</v>
      </c>
    </row>
    <row r="1002" spans="1:36" x14ac:dyDescent="0.3">
      <c r="A1002" t="s">
        <v>4540</v>
      </c>
      <c r="B1002" t="s">
        <v>4541</v>
      </c>
      <c r="C1002" t="s">
        <v>4542</v>
      </c>
      <c r="D1002" t="s">
        <v>4543</v>
      </c>
      <c r="E1002" t="s">
        <v>4544</v>
      </c>
      <c r="F1002" t="s">
        <v>4545</v>
      </c>
      <c r="G1002" t="s">
        <v>44</v>
      </c>
      <c r="H1002" t="s">
        <v>45</v>
      </c>
      <c r="I1002" t="s">
        <v>60</v>
      </c>
      <c r="J1002" t="s">
        <v>4546</v>
      </c>
      <c r="K1002" t="s">
        <v>48</v>
      </c>
      <c r="L1002" s="3">
        <v>125950000</v>
      </c>
      <c r="M1002" s="4">
        <v>2791925</v>
      </c>
      <c r="N1002" s="4">
        <v>123158075</v>
      </c>
      <c r="O1002" t="s">
        <v>90</v>
      </c>
      <c r="P1002" t="s">
        <v>4547</v>
      </c>
      <c r="Q1002" t="s">
        <v>64</v>
      </c>
      <c r="R1002">
        <v>0</v>
      </c>
      <c r="S1002">
        <v>0</v>
      </c>
      <c r="T1002">
        <v>0</v>
      </c>
      <c r="U1002">
        <v>0</v>
      </c>
      <c r="V1002">
        <v>0</v>
      </c>
      <c r="W1002">
        <v>0</v>
      </c>
      <c r="X1002">
        <v>1111</v>
      </c>
      <c r="Y1002">
        <v>990</v>
      </c>
      <c r="Z1002" t="s">
        <v>65</v>
      </c>
      <c r="AA1002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125950000</v>
      </c>
      <c r="AB1002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2791925</v>
      </c>
      <c r="AC1002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123158075</v>
      </c>
      <c r="AD1002" s="5">
        <f>VALUE(FIXED((SLEP[[#This Row],[EjecutadoCLP]]/SLEP[[#This Row],[MontoCLP]]),4,TRUE))</f>
        <v>2.2200000000000001E-2</v>
      </c>
      <c r="AE1002" s="1">
        <f>IF(SLEP[[#This Row],[Termino]]=0,DATE(1992,10,11),SLEP[[#This Row],[Termino]]-SLEP[[#This Row],[Días de vigencia]])</f>
        <v>45756</v>
      </c>
      <c r="AF1002" s="1">
        <f>IF(SLEP[[#This Row],[Días restantes]]&lt;1,DATE(1992,10,11),DATE(2025,8,8)+SLEP[[#This Row],[Días restantes]])</f>
        <v>46867</v>
      </c>
      <c r="AG1002">
        <f ca="1">IF(SLEP[[#This Row],[Termino]]=0,0,SLEP[[#This Row],[Termino]]-TODAY())</f>
        <v>908</v>
      </c>
      <c r="AH1002" s="7" t="str">
        <f ca="1">IF(SLEP[[#This Row],[Dias]]&gt;0,"Vigente","Vencido")</f>
        <v>Vigente</v>
      </c>
      <c r="AI1002" t="str">
        <f>_xlfn.XLOOKUP(SLEP[[#This Row],[Source.Name]],Tabla3[Nombre archivo],Tabla3[BASESLEP],"N/A",0,1)</f>
        <v>Iquique</v>
      </c>
      <c r="AJ1002" t="s">
        <v>5031</v>
      </c>
    </row>
    <row r="1003" spans="1:36" x14ac:dyDescent="0.3">
      <c r="A1003" t="s">
        <v>4540</v>
      </c>
      <c r="B1003" t="s">
        <v>4550</v>
      </c>
      <c r="C1003" t="s">
        <v>4551</v>
      </c>
      <c r="D1003" t="s">
        <v>4552</v>
      </c>
      <c r="E1003" t="s">
        <v>2624</v>
      </c>
      <c r="F1003" t="s">
        <v>2625</v>
      </c>
      <c r="G1003" t="s">
        <v>74</v>
      </c>
      <c r="H1003" t="s">
        <v>178</v>
      </c>
      <c r="I1003" t="s">
        <v>533</v>
      </c>
      <c r="J1003" t="s">
        <v>4553</v>
      </c>
      <c r="K1003" t="s">
        <v>48</v>
      </c>
      <c r="L1003" s="3">
        <v>91587981</v>
      </c>
      <c r="M1003" s="4">
        <v>91587981</v>
      </c>
      <c r="N1003" s="4">
        <v>0</v>
      </c>
      <c r="O1003" t="s">
        <v>90</v>
      </c>
      <c r="P1003" t="s">
        <v>246</v>
      </c>
      <c r="Q1003" t="s">
        <v>51</v>
      </c>
      <c r="R1003">
        <v>0</v>
      </c>
      <c r="S1003">
        <v>0</v>
      </c>
      <c r="T1003">
        <v>0</v>
      </c>
      <c r="U1003">
        <v>0</v>
      </c>
      <c r="V1003">
        <v>0</v>
      </c>
      <c r="W1003">
        <v>0</v>
      </c>
      <c r="X1003">
        <v>46</v>
      </c>
      <c r="Y1003">
        <v>-1</v>
      </c>
      <c r="Z1003" t="s">
        <v>52</v>
      </c>
      <c r="AA1003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91587981</v>
      </c>
      <c r="AB1003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91587981</v>
      </c>
      <c r="AC1003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0</v>
      </c>
      <c r="AD1003" s="5">
        <f>VALUE(FIXED((SLEP[[#This Row],[EjecutadoCLP]]/SLEP[[#This Row],[MontoCLP]]),4,TRUE))</f>
        <v>1</v>
      </c>
      <c r="AE1003" s="1">
        <f>IF(SLEP[[#This Row],[Termino]]=0,DATE(1992,10,11),SLEP[[#This Row],[Termino]]-SLEP[[#This Row],[Días de vigencia]])</f>
        <v>33842</v>
      </c>
      <c r="AF1003" s="1">
        <f>IF(SLEP[[#This Row],[Días restantes]]&lt;1,DATE(1992,10,11),DATE(2025,8,8)+SLEP[[#This Row],[Días restantes]])</f>
        <v>33888</v>
      </c>
      <c r="AG1003">
        <f ca="1">IF(SLEP[[#This Row],[Termino]]=0,0,SLEP[[#This Row],[Termino]]-TODAY())</f>
        <v>-12071</v>
      </c>
      <c r="AH1003" s="7" t="str">
        <f ca="1">IF(SLEP[[#This Row],[Dias]]&gt;0,"Vigente","Vencido")</f>
        <v>Vencido</v>
      </c>
      <c r="AI1003" t="str">
        <f>_xlfn.XLOOKUP(SLEP[[#This Row],[Source.Name]],Tabla3[Nombre archivo],Tabla3[BASESLEP],"N/A",0,1)</f>
        <v>Iquique</v>
      </c>
      <c r="AJ1003" t="s">
        <v>5035</v>
      </c>
    </row>
    <row r="1004" spans="1:36" x14ac:dyDescent="0.3">
      <c r="A1004" t="s">
        <v>4540</v>
      </c>
      <c r="B1004" t="s">
        <v>8514</v>
      </c>
      <c r="C1004" t="s">
        <v>8515</v>
      </c>
      <c r="D1004" t="s">
        <v>8516</v>
      </c>
      <c r="E1004" t="s">
        <v>8511</v>
      </c>
      <c r="F1004" t="s">
        <v>8512</v>
      </c>
      <c r="G1004" t="s">
        <v>44</v>
      </c>
      <c r="H1004" t="s">
        <v>45</v>
      </c>
      <c r="I1004" t="s">
        <v>60</v>
      </c>
      <c r="J1004" t="s">
        <v>8513</v>
      </c>
      <c r="K1004" t="s">
        <v>48</v>
      </c>
      <c r="L1004" s="3">
        <v>274029591</v>
      </c>
      <c r="M1004" s="4">
        <v>325951871</v>
      </c>
      <c r="N1004" s="4">
        <v>-51922280</v>
      </c>
      <c r="O1004" t="s">
        <v>1670</v>
      </c>
      <c r="P1004" t="s">
        <v>1806</v>
      </c>
      <c r="Q1004" t="s">
        <v>51</v>
      </c>
      <c r="R1004">
        <v>1</v>
      </c>
      <c r="S1004">
        <v>0</v>
      </c>
      <c r="T1004">
        <v>0</v>
      </c>
      <c r="U1004">
        <v>0</v>
      </c>
      <c r="V1004">
        <v>0</v>
      </c>
      <c r="W1004">
        <v>0</v>
      </c>
      <c r="X1004">
        <v>126</v>
      </c>
      <c r="Y1004">
        <v>-1</v>
      </c>
      <c r="Z1004" t="s">
        <v>52</v>
      </c>
      <c r="AA1004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274029591</v>
      </c>
      <c r="AB1004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325951871</v>
      </c>
      <c r="AC1004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-51922280</v>
      </c>
      <c r="AD1004" s="5">
        <f>VALUE(FIXED((SLEP[[#This Row],[EjecutadoCLP]]/SLEP[[#This Row],[MontoCLP]]),4,TRUE))</f>
        <v>1.1895</v>
      </c>
      <c r="AE1004" s="1">
        <f>IF(SLEP[[#This Row],[Termino]]=0,DATE(1992,10,11),SLEP[[#This Row],[Termino]]-SLEP[[#This Row],[Días de vigencia]])</f>
        <v>33762</v>
      </c>
      <c r="AF1004" s="1">
        <f>IF(SLEP[[#This Row],[Días restantes]]&lt;1,DATE(1992,10,11),DATE(2025,8,8)+SLEP[[#This Row],[Días restantes]])</f>
        <v>33888</v>
      </c>
      <c r="AG1004">
        <f ca="1">IF(SLEP[[#This Row],[Termino]]=0,0,SLEP[[#This Row],[Termino]]-TODAY())</f>
        <v>-12071</v>
      </c>
      <c r="AH1004" s="7" t="str">
        <f ca="1">IF(SLEP[[#This Row],[Dias]]&gt;0,"Vigente","Vencido")</f>
        <v>Vencido</v>
      </c>
      <c r="AI1004" t="str">
        <f>_xlfn.XLOOKUP(SLEP[[#This Row],[Source.Name]],Tabla3[Nombre archivo],Tabla3[BASESLEP],"N/A",0,1)</f>
        <v>Iquique</v>
      </c>
      <c r="AJ1004" t="s">
        <v>5038</v>
      </c>
    </row>
    <row r="1005" spans="1:36" x14ac:dyDescent="0.3">
      <c r="A1005" t="s">
        <v>4540</v>
      </c>
      <c r="B1005" t="s">
        <v>4555</v>
      </c>
      <c r="C1005" t="s">
        <v>4556</v>
      </c>
      <c r="D1005" t="s">
        <v>4557</v>
      </c>
      <c r="E1005" t="s">
        <v>4544</v>
      </c>
      <c r="F1005" t="s">
        <v>4545</v>
      </c>
      <c r="G1005" t="s">
        <v>44</v>
      </c>
      <c r="H1005" t="s">
        <v>45</v>
      </c>
      <c r="I1005" t="s">
        <v>60</v>
      </c>
      <c r="J1005" t="s">
        <v>4553</v>
      </c>
      <c r="K1005" t="s">
        <v>48</v>
      </c>
      <c r="L1005" s="3">
        <v>334306077</v>
      </c>
      <c r="M1005" s="4">
        <v>68635807</v>
      </c>
      <c r="N1005" s="4">
        <v>265670270</v>
      </c>
      <c r="O1005" t="s">
        <v>295</v>
      </c>
      <c r="P1005" t="s">
        <v>4558</v>
      </c>
      <c r="Q1005" t="s">
        <v>64</v>
      </c>
      <c r="R1005">
        <v>0</v>
      </c>
      <c r="S1005">
        <v>0</v>
      </c>
      <c r="T1005">
        <v>0</v>
      </c>
      <c r="U1005">
        <v>0</v>
      </c>
      <c r="V1005">
        <v>0</v>
      </c>
      <c r="W1005">
        <v>0</v>
      </c>
      <c r="X1005">
        <v>1120</v>
      </c>
      <c r="Y1005">
        <v>945</v>
      </c>
      <c r="Z1005" t="s">
        <v>65</v>
      </c>
      <c r="AA1005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334306077</v>
      </c>
      <c r="AB1005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68635807</v>
      </c>
      <c r="AC1005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265670270</v>
      </c>
      <c r="AD1005" s="5">
        <f>VALUE(FIXED((SLEP[[#This Row],[EjecutadoCLP]]/SLEP[[#This Row],[MontoCLP]]),4,TRUE))</f>
        <v>0.20530000000000001</v>
      </c>
      <c r="AE1005" s="1">
        <f>IF(SLEP[[#This Row],[Termino]]=0,DATE(1992,10,11),SLEP[[#This Row],[Termino]]-SLEP[[#This Row],[Días de vigencia]])</f>
        <v>45702</v>
      </c>
      <c r="AF1005" s="1">
        <f>IF(SLEP[[#This Row],[Días restantes]]&lt;1,DATE(1992,10,11),DATE(2025,8,8)+SLEP[[#This Row],[Días restantes]])</f>
        <v>46822</v>
      </c>
      <c r="AG1005">
        <f ca="1">IF(SLEP[[#This Row],[Termino]]=0,0,SLEP[[#This Row],[Termino]]-TODAY())</f>
        <v>863</v>
      </c>
      <c r="AH1005" s="7" t="str">
        <f ca="1">IF(SLEP[[#This Row],[Dias]]&gt;0,"Vigente","Vencido")</f>
        <v>Vigente</v>
      </c>
      <c r="AI1005" t="str">
        <f>_xlfn.XLOOKUP(SLEP[[#This Row],[Source.Name]],Tabla3[Nombre archivo],Tabla3[BASESLEP],"N/A",0,1)</f>
        <v>Iquique</v>
      </c>
      <c r="AJ1005" t="s">
        <v>5043</v>
      </c>
    </row>
    <row r="1006" spans="1:36" x14ac:dyDescent="0.3">
      <c r="A1006" t="s">
        <v>4540</v>
      </c>
      <c r="B1006" t="s">
        <v>8517</v>
      </c>
      <c r="C1006" t="s">
        <v>8518</v>
      </c>
      <c r="D1006" t="s">
        <v>8519</v>
      </c>
      <c r="E1006" t="s">
        <v>8520</v>
      </c>
      <c r="F1006" t="s">
        <v>8521</v>
      </c>
      <c r="G1006" t="s">
        <v>44</v>
      </c>
      <c r="H1006" t="s">
        <v>45</v>
      </c>
      <c r="I1006" t="s">
        <v>60</v>
      </c>
      <c r="J1006" t="s">
        <v>4553</v>
      </c>
      <c r="K1006" t="s">
        <v>48</v>
      </c>
      <c r="L1006" s="3">
        <v>240000000</v>
      </c>
      <c r="M1006" s="4">
        <v>47904972</v>
      </c>
      <c r="N1006" s="4">
        <v>192095028</v>
      </c>
      <c r="O1006" t="s">
        <v>180</v>
      </c>
      <c r="P1006" t="s">
        <v>8522</v>
      </c>
      <c r="Q1006" t="s">
        <v>64</v>
      </c>
      <c r="R1006">
        <v>4</v>
      </c>
      <c r="S1006">
        <v>0</v>
      </c>
      <c r="T1006">
        <v>0</v>
      </c>
      <c r="U1006">
        <v>0</v>
      </c>
      <c r="V1006">
        <v>0</v>
      </c>
      <c r="W1006">
        <v>0</v>
      </c>
      <c r="X1006">
        <v>728</v>
      </c>
      <c r="Y1006">
        <v>506</v>
      </c>
      <c r="Z1006" t="s">
        <v>65</v>
      </c>
      <c r="AA1006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240000000</v>
      </c>
      <c r="AB1006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47904972</v>
      </c>
      <c r="AC1006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192095028</v>
      </c>
      <c r="AD1006" s="5">
        <f>VALUE(FIXED((SLEP[[#This Row],[EjecutadoCLP]]/SLEP[[#This Row],[MontoCLP]]),4,TRUE))</f>
        <v>0.1996</v>
      </c>
      <c r="AE1006" s="1">
        <f>IF(SLEP[[#This Row],[Termino]]=0,DATE(1992,10,11),SLEP[[#This Row],[Termino]]-SLEP[[#This Row],[Días de vigencia]])</f>
        <v>45655</v>
      </c>
      <c r="AF1006" s="1">
        <f>IF(SLEP[[#This Row],[Días restantes]]&lt;1,DATE(1992,10,11),DATE(2025,8,8)+SLEP[[#This Row],[Días restantes]])</f>
        <v>46383</v>
      </c>
      <c r="AG1006">
        <f ca="1">IF(SLEP[[#This Row],[Termino]]=0,0,SLEP[[#This Row],[Termino]]-TODAY())</f>
        <v>424</v>
      </c>
      <c r="AH1006" s="7" t="str">
        <f ca="1">IF(SLEP[[#This Row],[Dias]]&gt;0,"Vigente","Vencido")</f>
        <v>Vigente</v>
      </c>
      <c r="AI1006" t="str">
        <f>_xlfn.XLOOKUP(SLEP[[#This Row],[Source.Name]],Tabla3[Nombre archivo],Tabla3[BASESLEP],"N/A",0,1)</f>
        <v>Iquique</v>
      </c>
      <c r="AJ1006" t="s">
        <v>5046</v>
      </c>
    </row>
    <row r="1007" spans="1:36" x14ac:dyDescent="0.3">
      <c r="A1007" t="s">
        <v>4540</v>
      </c>
      <c r="B1007" t="s">
        <v>4560</v>
      </c>
      <c r="C1007" t="s">
        <v>4561</v>
      </c>
      <c r="D1007" t="s">
        <v>4562</v>
      </c>
      <c r="E1007" t="s">
        <v>4563</v>
      </c>
      <c r="F1007" t="s">
        <v>4564</v>
      </c>
      <c r="G1007" t="s">
        <v>44</v>
      </c>
      <c r="H1007" t="s">
        <v>45</v>
      </c>
      <c r="I1007" t="s">
        <v>60</v>
      </c>
      <c r="J1007" t="s">
        <v>4553</v>
      </c>
      <c r="K1007" t="s">
        <v>48</v>
      </c>
      <c r="L1007" s="3">
        <v>9424800</v>
      </c>
      <c r="M1007" s="4">
        <v>5997600</v>
      </c>
      <c r="N1007" s="4">
        <v>3427200</v>
      </c>
      <c r="O1007" t="s">
        <v>97</v>
      </c>
      <c r="P1007" t="s">
        <v>169</v>
      </c>
      <c r="Q1007" t="s">
        <v>64</v>
      </c>
      <c r="R1007">
        <v>2</v>
      </c>
      <c r="S1007">
        <v>0</v>
      </c>
      <c r="T1007">
        <v>0</v>
      </c>
      <c r="U1007">
        <v>0</v>
      </c>
      <c r="V1007">
        <v>0</v>
      </c>
      <c r="W1007">
        <v>0</v>
      </c>
      <c r="X1007">
        <v>288</v>
      </c>
      <c r="Y1007">
        <v>63</v>
      </c>
      <c r="Z1007" t="s">
        <v>65</v>
      </c>
      <c r="AA1007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9424800</v>
      </c>
      <c r="AB1007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5997600</v>
      </c>
      <c r="AC1007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3427200</v>
      </c>
      <c r="AD1007" s="5">
        <f>VALUE(FIXED((SLEP[[#This Row],[EjecutadoCLP]]/SLEP[[#This Row],[MontoCLP]]),4,TRUE))</f>
        <v>0.63639999999999997</v>
      </c>
      <c r="AE1007" s="1">
        <f>IF(SLEP[[#This Row],[Termino]]=0,DATE(1992,10,11),SLEP[[#This Row],[Termino]]-SLEP[[#This Row],[Días de vigencia]])</f>
        <v>45652</v>
      </c>
      <c r="AF1007" s="1">
        <f>IF(SLEP[[#This Row],[Días restantes]]&lt;1,DATE(1992,10,11),DATE(2025,8,8)+SLEP[[#This Row],[Días restantes]])</f>
        <v>45940</v>
      </c>
      <c r="AG1007">
        <f ca="1">IF(SLEP[[#This Row],[Termino]]=0,0,SLEP[[#This Row],[Termino]]-TODAY())</f>
        <v>-19</v>
      </c>
      <c r="AH1007" s="7" t="str">
        <f ca="1">IF(SLEP[[#This Row],[Dias]]&gt;0,"Vigente","Vencido")</f>
        <v>Vencido</v>
      </c>
      <c r="AI1007" t="str">
        <f>_xlfn.XLOOKUP(SLEP[[#This Row],[Source.Name]],Tabla3[Nombre archivo],Tabla3[BASESLEP],"N/A",0,1)</f>
        <v>Iquique</v>
      </c>
      <c r="AJ1007" t="s">
        <v>5051</v>
      </c>
    </row>
    <row r="1008" spans="1:36" x14ac:dyDescent="0.3">
      <c r="A1008" t="s">
        <v>4540</v>
      </c>
      <c r="B1008" t="s">
        <v>8523</v>
      </c>
      <c r="C1008" t="s">
        <v>8524</v>
      </c>
      <c r="D1008" t="s">
        <v>8525</v>
      </c>
      <c r="E1008" t="s">
        <v>4630</v>
      </c>
      <c r="F1008" t="s">
        <v>4631</v>
      </c>
      <c r="G1008" t="s">
        <v>44</v>
      </c>
      <c r="H1008" t="s">
        <v>178</v>
      </c>
      <c r="I1008" t="s">
        <v>230</v>
      </c>
      <c r="J1008" t="s">
        <v>4546</v>
      </c>
      <c r="K1008" t="s">
        <v>48</v>
      </c>
      <c r="L1008" s="3">
        <v>149997000</v>
      </c>
      <c r="M1008" s="4">
        <v>0</v>
      </c>
      <c r="N1008" s="4">
        <v>149997000</v>
      </c>
      <c r="O1008" t="s">
        <v>62</v>
      </c>
      <c r="P1008" t="s">
        <v>4076</v>
      </c>
      <c r="Q1008" t="s">
        <v>64</v>
      </c>
      <c r="R1008">
        <v>1</v>
      </c>
      <c r="S1008">
        <v>0</v>
      </c>
      <c r="T1008">
        <v>0</v>
      </c>
      <c r="U1008">
        <v>0</v>
      </c>
      <c r="V1008">
        <v>0</v>
      </c>
      <c r="W1008">
        <v>0</v>
      </c>
      <c r="X1008">
        <v>730</v>
      </c>
      <c r="Y1008">
        <v>457</v>
      </c>
      <c r="Z1008" t="s">
        <v>65</v>
      </c>
      <c r="AA1008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149997000</v>
      </c>
      <c r="AB1008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0</v>
      </c>
      <c r="AC1008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149997000</v>
      </c>
      <c r="AD1008" s="5">
        <f>VALUE(FIXED((SLEP[[#This Row],[EjecutadoCLP]]/SLEP[[#This Row],[MontoCLP]]),4,TRUE))</f>
        <v>0</v>
      </c>
      <c r="AE1008" s="1">
        <f>IF(SLEP[[#This Row],[Termino]]=0,DATE(1992,10,11),SLEP[[#This Row],[Termino]]-SLEP[[#This Row],[Días de vigencia]])</f>
        <v>45604</v>
      </c>
      <c r="AF1008" s="1">
        <f>IF(SLEP[[#This Row],[Días restantes]]&lt;1,DATE(1992,10,11),DATE(2025,8,8)+SLEP[[#This Row],[Días restantes]])</f>
        <v>46334</v>
      </c>
      <c r="AG1008">
        <f ca="1">IF(SLEP[[#This Row],[Termino]]=0,0,SLEP[[#This Row],[Termino]]-TODAY())</f>
        <v>375</v>
      </c>
      <c r="AH1008" s="7" t="str">
        <f ca="1">IF(SLEP[[#This Row],[Dias]]&gt;0,"Vigente","Vencido")</f>
        <v>Vigente</v>
      </c>
      <c r="AI1008" t="str">
        <f>_xlfn.XLOOKUP(SLEP[[#This Row],[Source.Name]],Tabla3[Nombre archivo],Tabla3[BASESLEP],"N/A",0,1)</f>
        <v>Iquique</v>
      </c>
      <c r="AJ1008" t="s">
        <v>5054</v>
      </c>
    </row>
    <row r="1009" spans="1:36" x14ac:dyDescent="0.3">
      <c r="A1009" t="s">
        <v>4540</v>
      </c>
      <c r="B1009" t="s">
        <v>8526</v>
      </c>
      <c r="C1009" t="s">
        <v>8527</v>
      </c>
      <c r="D1009" t="s">
        <v>8528</v>
      </c>
      <c r="E1009" t="s">
        <v>8529</v>
      </c>
      <c r="F1009" t="s">
        <v>8530</v>
      </c>
      <c r="G1009" t="s">
        <v>44</v>
      </c>
      <c r="H1009" t="s">
        <v>45</v>
      </c>
      <c r="I1009" t="s">
        <v>60</v>
      </c>
      <c r="J1009" t="s">
        <v>4546</v>
      </c>
      <c r="K1009" t="s">
        <v>48</v>
      </c>
      <c r="L1009" s="3">
        <v>50000000</v>
      </c>
      <c r="M1009" s="4">
        <v>0</v>
      </c>
      <c r="N1009" s="4">
        <v>50000000</v>
      </c>
      <c r="O1009" t="s">
        <v>231</v>
      </c>
      <c r="P1009" t="s">
        <v>169</v>
      </c>
      <c r="Q1009" t="s">
        <v>64</v>
      </c>
      <c r="R1009">
        <v>32</v>
      </c>
      <c r="S1009">
        <v>0</v>
      </c>
      <c r="T1009">
        <v>0</v>
      </c>
      <c r="U1009">
        <v>0</v>
      </c>
      <c r="V1009">
        <v>0</v>
      </c>
      <c r="W1009">
        <v>0</v>
      </c>
      <c r="X1009">
        <v>343</v>
      </c>
      <c r="Y1009">
        <v>63</v>
      </c>
      <c r="Z1009" t="s">
        <v>65</v>
      </c>
      <c r="AA1009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50000000</v>
      </c>
      <c r="AB1009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0</v>
      </c>
      <c r="AC1009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50000000</v>
      </c>
      <c r="AD1009" s="5">
        <f>VALUE(FIXED((SLEP[[#This Row],[EjecutadoCLP]]/SLEP[[#This Row],[MontoCLP]]),4,TRUE))</f>
        <v>0</v>
      </c>
      <c r="AE1009" s="1">
        <f>IF(SLEP[[#This Row],[Termino]]=0,DATE(1992,10,11),SLEP[[#This Row],[Termino]]-SLEP[[#This Row],[Días de vigencia]])</f>
        <v>45597</v>
      </c>
      <c r="AF1009" s="1">
        <f>IF(SLEP[[#This Row],[Días restantes]]&lt;1,DATE(1992,10,11),DATE(2025,8,8)+SLEP[[#This Row],[Días restantes]])</f>
        <v>45940</v>
      </c>
      <c r="AG1009">
        <f ca="1">IF(SLEP[[#This Row],[Termino]]=0,0,SLEP[[#This Row],[Termino]]-TODAY())</f>
        <v>-19</v>
      </c>
      <c r="AH1009" s="7" t="str">
        <f ca="1">IF(SLEP[[#This Row],[Dias]]&gt;0,"Vigente","Vencido")</f>
        <v>Vencido</v>
      </c>
      <c r="AI1009" t="str">
        <f>_xlfn.XLOOKUP(SLEP[[#This Row],[Source.Name]],Tabla3[Nombre archivo],Tabla3[BASESLEP],"N/A",0,1)</f>
        <v>Iquique</v>
      </c>
      <c r="AJ1009" t="s">
        <v>5057</v>
      </c>
    </row>
    <row r="1010" spans="1:36" x14ac:dyDescent="0.3">
      <c r="A1010" t="s">
        <v>4540</v>
      </c>
      <c r="B1010" t="s">
        <v>4566</v>
      </c>
      <c r="C1010" t="s">
        <v>4567</v>
      </c>
      <c r="D1010" t="s">
        <v>4568</v>
      </c>
      <c r="E1010" t="s">
        <v>4569</v>
      </c>
      <c r="F1010" t="s">
        <v>4570</v>
      </c>
      <c r="G1010" t="s">
        <v>74</v>
      </c>
      <c r="H1010" t="s">
        <v>45</v>
      </c>
      <c r="I1010" t="s">
        <v>60</v>
      </c>
      <c r="J1010" t="s">
        <v>4546</v>
      </c>
      <c r="K1010" t="s">
        <v>48</v>
      </c>
      <c r="L1010" s="3">
        <v>3421012</v>
      </c>
      <c r="M1010" s="4">
        <v>3421012</v>
      </c>
      <c r="N1010" s="4">
        <v>0</v>
      </c>
      <c r="O1010" t="s">
        <v>1252</v>
      </c>
      <c r="P1010" t="s">
        <v>485</v>
      </c>
      <c r="Q1010" t="s">
        <v>51</v>
      </c>
      <c r="R1010">
        <v>0</v>
      </c>
      <c r="S1010">
        <v>0</v>
      </c>
      <c r="T1010">
        <v>0</v>
      </c>
      <c r="U1010">
        <v>0</v>
      </c>
      <c r="V1010">
        <v>0</v>
      </c>
      <c r="W1010">
        <v>0</v>
      </c>
      <c r="X1010">
        <v>2</v>
      </c>
      <c r="Y1010">
        <v>0</v>
      </c>
      <c r="Z1010" t="s">
        <v>65</v>
      </c>
      <c r="AA1010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3421012</v>
      </c>
      <c r="AB1010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3421012</v>
      </c>
      <c r="AC1010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0</v>
      </c>
      <c r="AD1010" s="5">
        <f>VALUE(FIXED((SLEP[[#This Row],[EjecutadoCLP]]/SLEP[[#This Row],[MontoCLP]]),4,TRUE))</f>
        <v>1</v>
      </c>
      <c r="AE1010" s="1">
        <f>IF(SLEP[[#This Row],[Termino]]=0,DATE(1992,10,11),SLEP[[#This Row],[Termino]]-SLEP[[#This Row],[Días de vigencia]])</f>
        <v>33886</v>
      </c>
      <c r="AF1010" s="1">
        <f>IF(SLEP[[#This Row],[Días restantes]]&lt;1,DATE(1992,10,11),DATE(2025,8,8)+SLEP[[#This Row],[Días restantes]])</f>
        <v>33888</v>
      </c>
      <c r="AG1010">
        <f ca="1">IF(SLEP[[#This Row],[Termino]]=0,0,SLEP[[#This Row],[Termino]]-TODAY())</f>
        <v>-12071</v>
      </c>
      <c r="AH1010" s="7" t="str">
        <f ca="1">IF(SLEP[[#This Row],[Dias]]&gt;0,"Vigente","Vencido")</f>
        <v>Vencido</v>
      </c>
      <c r="AI1010" t="str">
        <f>_xlfn.XLOOKUP(SLEP[[#This Row],[Source.Name]],Tabla3[Nombre archivo],Tabla3[BASESLEP],"N/A",0,1)</f>
        <v>Iquique</v>
      </c>
      <c r="AJ1010" t="s">
        <v>5060</v>
      </c>
    </row>
    <row r="1011" spans="1:36" x14ac:dyDescent="0.3">
      <c r="A1011" t="s">
        <v>4540</v>
      </c>
      <c r="B1011" t="s">
        <v>4572</v>
      </c>
      <c r="C1011" t="s">
        <v>4573</v>
      </c>
      <c r="D1011" t="s">
        <v>4574</v>
      </c>
      <c r="E1011" t="s">
        <v>382</v>
      </c>
      <c r="F1011" t="s">
        <v>383</v>
      </c>
      <c r="G1011" t="s">
        <v>44</v>
      </c>
      <c r="H1011" t="s">
        <v>178</v>
      </c>
      <c r="I1011" t="s">
        <v>207</v>
      </c>
      <c r="J1011" t="s">
        <v>4546</v>
      </c>
      <c r="K1011" t="s">
        <v>48</v>
      </c>
      <c r="L1011" s="3">
        <v>35000000</v>
      </c>
      <c r="M1011" s="4">
        <v>34901284</v>
      </c>
      <c r="N1011" s="4">
        <v>98716</v>
      </c>
      <c r="O1011" t="s">
        <v>513</v>
      </c>
      <c r="P1011" t="s">
        <v>90</v>
      </c>
      <c r="Q1011" t="s">
        <v>51</v>
      </c>
      <c r="R1011">
        <v>1</v>
      </c>
      <c r="S1011">
        <v>0</v>
      </c>
      <c r="T1011">
        <v>0</v>
      </c>
      <c r="U1011">
        <v>0</v>
      </c>
      <c r="V1011">
        <v>1</v>
      </c>
      <c r="W1011">
        <v>0</v>
      </c>
      <c r="X1011">
        <v>364</v>
      </c>
      <c r="Y1011">
        <v>-1</v>
      </c>
      <c r="Z1011" t="s">
        <v>52</v>
      </c>
      <c r="AA1011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35000000</v>
      </c>
      <c r="AB1011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34901284</v>
      </c>
      <c r="AC1011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98716</v>
      </c>
      <c r="AD1011" s="5">
        <f>VALUE(FIXED((SLEP[[#This Row],[EjecutadoCLP]]/SLEP[[#This Row],[MontoCLP]]),4,TRUE))</f>
        <v>0.99719999999999998</v>
      </c>
      <c r="AE1011" s="1">
        <f>IF(SLEP[[#This Row],[Termino]]=0,DATE(1992,10,11),SLEP[[#This Row],[Termino]]-SLEP[[#This Row],[Días de vigencia]])</f>
        <v>33524</v>
      </c>
      <c r="AF1011" s="1">
        <f>IF(SLEP[[#This Row],[Días restantes]]&lt;1,DATE(1992,10,11),DATE(2025,8,8)+SLEP[[#This Row],[Días restantes]])</f>
        <v>33888</v>
      </c>
      <c r="AG1011">
        <f ca="1">IF(SLEP[[#This Row],[Termino]]=0,0,SLEP[[#This Row],[Termino]]-TODAY())</f>
        <v>-12071</v>
      </c>
      <c r="AH1011" s="7" t="str">
        <f ca="1">IF(SLEP[[#This Row],[Dias]]&gt;0,"Vigente","Vencido")</f>
        <v>Vencido</v>
      </c>
      <c r="AI1011" t="str">
        <f>_xlfn.XLOOKUP(SLEP[[#This Row],[Source.Name]],Tabla3[Nombre archivo],Tabla3[BASESLEP],"N/A",0,1)</f>
        <v>Iquique</v>
      </c>
      <c r="AJ1011" t="s">
        <v>5063</v>
      </c>
    </row>
    <row r="1012" spans="1:36" x14ac:dyDescent="0.3">
      <c r="A1012" t="s">
        <v>4540</v>
      </c>
      <c r="B1012" t="s">
        <v>4576</v>
      </c>
      <c r="C1012" t="s">
        <v>4577</v>
      </c>
      <c r="D1012" t="s">
        <v>4578</v>
      </c>
      <c r="E1012" t="s">
        <v>378</v>
      </c>
      <c r="F1012" t="s">
        <v>379</v>
      </c>
      <c r="G1012" t="s">
        <v>44</v>
      </c>
      <c r="H1012" t="s">
        <v>178</v>
      </c>
      <c r="I1012" t="s">
        <v>560</v>
      </c>
      <c r="J1012" t="s">
        <v>4546</v>
      </c>
      <c r="K1012" t="s">
        <v>48</v>
      </c>
      <c r="L1012" s="3">
        <v>129456000</v>
      </c>
      <c r="M1012" s="4">
        <v>113392757</v>
      </c>
      <c r="N1012" s="4">
        <v>16063243</v>
      </c>
      <c r="O1012" t="s">
        <v>641</v>
      </c>
      <c r="P1012" t="s">
        <v>317</v>
      </c>
      <c r="Q1012" t="s">
        <v>1114</v>
      </c>
      <c r="R1012">
        <v>1</v>
      </c>
      <c r="S1012">
        <v>0</v>
      </c>
      <c r="T1012">
        <v>0</v>
      </c>
      <c r="U1012">
        <v>0</v>
      </c>
      <c r="V1012">
        <v>0</v>
      </c>
      <c r="W1012">
        <v>0</v>
      </c>
      <c r="X1012">
        <v>563</v>
      </c>
      <c r="Y1012">
        <v>8</v>
      </c>
      <c r="Z1012" t="s">
        <v>65</v>
      </c>
      <c r="AA1012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129456000</v>
      </c>
      <c r="AB1012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113392757</v>
      </c>
      <c r="AC1012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16063243</v>
      </c>
      <c r="AD1012" s="5">
        <f>VALUE(FIXED((SLEP[[#This Row],[EjecutadoCLP]]/SLEP[[#This Row],[MontoCLP]]),4,TRUE))</f>
        <v>0.87590000000000001</v>
      </c>
      <c r="AE1012" s="1">
        <f>IF(SLEP[[#This Row],[Termino]]=0,DATE(1992,10,11),SLEP[[#This Row],[Termino]]-SLEP[[#This Row],[Días de vigencia]])</f>
        <v>45322</v>
      </c>
      <c r="AF1012" s="1">
        <f>IF(SLEP[[#This Row],[Días restantes]]&lt;1,DATE(1992,10,11),DATE(2025,8,8)+SLEP[[#This Row],[Días restantes]])</f>
        <v>45885</v>
      </c>
      <c r="AG1012">
        <f ca="1">IF(SLEP[[#This Row],[Termino]]=0,0,SLEP[[#This Row],[Termino]]-TODAY())</f>
        <v>-74</v>
      </c>
      <c r="AH1012" s="7" t="str">
        <f ca="1">IF(SLEP[[#This Row],[Dias]]&gt;0,"Vigente","Vencido")</f>
        <v>Vencido</v>
      </c>
      <c r="AI1012" t="str">
        <f>_xlfn.XLOOKUP(SLEP[[#This Row],[Source.Name]],Tabla3[Nombre archivo],Tabla3[BASESLEP],"N/A",0,1)</f>
        <v>Iquique</v>
      </c>
      <c r="AJ1012" t="s">
        <v>5069</v>
      </c>
    </row>
    <row r="1013" spans="1:36" x14ac:dyDescent="0.3">
      <c r="A1013" t="s">
        <v>4540</v>
      </c>
      <c r="B1013" t="s">
        <v>4580</v>
      </c>
      <c r="C1013" t="s">
        <v>4581</v>
      </c>
      <c r="D1013" t="s">
        <v>4582</v>
      </c>
      <c r="E1013" t="s">
        <v>87</v>
      </c>
      <c r="F1013" t="s">
        <v>88</v>
      </c>
      <c r="G1013" t="s">
        <v>44</v>
      </c>
      <c r="H1013" t="s">
        <v>45</v>
      </c>
      <c r="I1013" t="s">
        <v>89</v>
      </c>
      <c r="J1013" t="s">
        <v>4546</v>
      </c>
      <c r="K1013" t="s">
        <v>48</v>
      </c>
      <c r="L1013" s="3">
        <v>57200000</v>
      </c>
      <c r="M1013" s="4">
        <v>52624000</v>
      </c>
      <c r="N1013" s="4">
        <v>4576000</v>
      </c>
      <c r="O1013" t="s">
        <v>641</v>
      </c>
      <c r="P1013" t="s">
        <v>180</v>
      </c>
      <c r="Q1013" t="s">
        <v>51</v>
      </c>
      <c r="R1013">
        <v>1</v>
      </c>
      <c r="S1013">
        <v>0</v>
      </c>
      <c r="T1013">
        <v>1</v>
      </c>
      <c r="U1013">
        <v>0</v>
      </c>
      <c r="V1013">
        <v>0</v>
      </c>
      <c r="W1013">
        <v>0</v>
      </c>
      <c r="X1013">
        <v>364</v>
      </c>
      <c r="Y1013">
        <v>-1</v>
      </c>
      <c r="Z1013" t="s">
        <v>52</v>
      </c>
      <c r="AA1013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57200000</v>
      </c>
      <c r="AB1013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52624000</v>
      </c>
      <c r="AC1013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4576000</v>
      </c>
      <c r="AD1013" s="5">
        <f>VALUE(FIXED((SLEP[[#This Row],[EjecutadoCLP]]/SLEP[[#This Row],[MontoCLP]]),4,TRUE))</f>
        <v>0.92</v>
      </c>
      <c r="AE1013" s="1">
        <f>IF(SLEP[[#This Row],[Termino]]=0,DATE(1992,10,11),SLEP[[#This Row],[Termino]]-SLEP[[#This Row],[Días de vigencia]])</f>
        <v>33524</v>
      </c>
      <c r="AF1013" s="1">
        <f>IF(SLEP[[#This Row],[Días restantes]]&lt;1,DATE(1992,10,11),DATE(2025,8,8)+SLEP[[#This Row],[Días restantes]])</f>
        <v>33888</v>
      </c>
      <c r="AG1013">
        <f ca="1">IF(SLEP[[#This Row],[Termino]]=0,0,SLEP[[#This Row],[Termino]]-TODAY())</f>
        <v>-12071</v>
      </c>
      <c r="AH1013" s="7" t="str">
        <f ca="1">IF(SLEP[[#This Row],[Dias]]&gt;0,"Vigente","Vencido")</f>
        <v>Vencido</v>
      </c>
      <c r="AI1013" t="str">
        <f>_xlfn.XLOOKUP(SLEP[[#This Row],[Source.Name]],Tabla3[Nombre archivo],Tabla3[BASESLEP],"N/A",0,1)</f>
        <v>Iquique</v>
      </c>
      <c r="AJ1013" t="s">
        <v>5071</v>
      </c>
    </row>
    <row r="1014" spans="1:36" x14ac:dyDescent="0.3">
      <c r="A1014" t="s">
        <v>4540</v>
      </c>
      <c r="B1014" t="s">
        <v>4584</v>
      </c>
      <c r="C1014" t="s">
        <v>4581</v>
      </c>
      <c r="D1014" t="s">
        <v>4582</v>
      </c>
      <c r="E1014" t="s">
        <v>4585</v>
      </c>
      <c r="F1014" t="s">
        <v>4586</v>
      </c>
      <c r="G1014" t="s">
        <v>44</v>
      </c>
      <c r="H1014" t="s">
        <v>45</v>
      </c>
      <c r="I1014" t="s">
        <v>89</v>
      </c>
      <c r="J1014" t="s">
        <v>4546</v>
      </c>
      <c r="K1014" t="s">
        <v>48</v>
      </c>
      <c r="L1014" s="3">
        <v>52500000</v>
      </c>
      <c r="M1014" s="4">
        <v>45290000</v>
      </c>
      <c r="N1014" s="4">
        <v>7210000</v>
      </c>
      <c r="O1014" t="s">
        <v>478</v>
      </c>
      <c r="P1014" t="s">
        <v>246</v>
      </c>
      <c r="Q1014" t="s">
        <v>51</v>
      </c>
      <c r="R1014">
        <v>1</v>
      </c>
      <c r="S1014">
        <v>0</v>
      </c>
      <c r="T1014">
        <v>0</v>
      </c>
      <c r="U1014">
        <v>0</v>
      </c>
      <c r="V1014">
        <v>0</v>
      </c>
      <c r="W1014">
        <v>0</v>
      </c>
      <c r="X1014">
        <v>364</v>
      </c>
      <c r="Y1014">
        <v>-1</v>
      </c>
      <c r="Z1014" t="s">
        <v>52</v>
      </c>
      <c r="AA1014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52500000</v>
      </c>
      <c r="AB1014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45290000</v>
      </c>
      <c r="AC1014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7210000</v>
      </c>
      <c r="AD1014" s="5">
        <f>VALUE(FIXED((SLEP[[#This Row],[EjecutadoCLP]]/SLEP[[#This Row],[MontoCLP]]),4,TRUE))</f>
        <v>0.86270000000000002</v>
      </c>
      <c r="AE1014" s="1">
        <f>IF(SLEP[[#This Row],[Termino]]=0,DATE(1992,10,11),SLEP[[#This Row],[Termino]]-SLEP[[#This Row],[Días de vigencia]])</f>
        <v>33524</v>
      </c>
      <c r="AF1014" s="1">
        <f>IF(SLEP[[#This Row],[Días restantes]]&lt;1,DATE(1992,10,11),DATE(2025,8,8)+SLEP[[#This Row],[Días restantes]])</f>
        <v>33888</v>
      </c>
      <c r="AG1014">
        <f ca="1">IF(SLEP[[#This Row],[Termino]]=0,0,SLEP[[#This Row],[Termino]]-TODAY())</f>
        <v>-12071</v>
      </c>
      <c r="AH1014" s="7" t="str">
        <f ca="1">IF(SLEP[[#This Row],[Dias]]&gt;0,"Vigente","Vencido")</f>
        <v>Vencido</v>
      </c>
      <c r="AI1014" t="str">
        <f>_xlfn.XLOOKUP(SLEP[[#This Row],[Source.Name]],Tabla3[Nombre archivo],Tabla3[BASESLEP],"N/A",0,1)</f>
        <v>Iquique</v>
      </c>
      <c r="AJ1014" t="s">
        <v>5073</v>
      </c>
    </row>
    <row r="1015" spans="1:36" x14ac:dyDescent="0.3">
      <c r="A1015" t="s">
        <v>4540</v>
      </c>
      <c r="B1015" t="s">
        <v>4588</v>
      </c>
      <c r="C1015" t="s">
        <v>4589</v>
      </c>
      <c r="D1015" t="s">
        <v>4590</v>
      </c>
      <c r="E1015" t="s">
        <v>1017</v>
      </c>
      <c r="F1015" t="s">
        <v>1018</v>
      </c>
      <c r="G1015" t="s">
        <v>44</v>
      </c>
      <c r="H1015" t="s">
        <v>178</v>
      </c>
      <c r="I1015" t="s">
        <v>207</v>
      </c>
      <c r="J1015" t="s">
        <v>4546</v>
      </c>
      <c r="K1015" t="s">
        <v>48</v>
      </c>
      <c r="L1015" s="3">
        <v>97050000</v>
      </c>
      <c r="M1015" s="4">
        <v>49629426</v>
      </c>
      <c r="N1015" s="4">
        <v>47420574</v>
      </c>
      <c r="O1015" t="s">
        <v>478</v>
      </c>
      <c r="P1015" t="s">
        <v>1845</v>
      </c>
      <c r="Q1015" t="s">
        <v>1114</v>
      </c>
      <c r="R1015">
        <v>1</v>
      </c>
      <c r="S1015">
        <v>0</v>
      </c>
      <c r="T1015">
        <v>0</v>
      </c>
      <c r="U1015">
        <v>0</v>
      </c>
      <c r="V1015">
        <v>0</v>
      </c>
      <c r="W1015">
        <v>0</v>
      </c>
      <c r="X1015">
        <v>697</v>
      </c>
      <c r="Y1015">
        <v>136</v>
      </c>
      <c r="Z1015" t="s">
        <v>65</v>
      </c>
      <c r="AA1015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97050000</v>
      </c>
      <c r="AB1015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49629426</v>
      </c>
      <c r="AC1015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47420574</v>
      </c>
      <c r="AD1015" s="5">
        <f>VALUE(FIXED((SLEP[[#This Row],[EjecutadoCLP]]/SLEP[[#This Row],[MontoCLP]]),4,TRUE))</f>
        <v>0.51139999999999997</v>
      </c>
      <c r="AE1015" s="1">
        <f>IF(SLEP[[#This Row],[Termino]]=0,DATE(1992,10,11),SLEP[[#This Row],[Termino]]-SLEP[[#This Row],[Días de vigencia]])</f>
        <v>45316</v>
      </c>
      <c r="AF1015" s="1">
        <f>IF(SLEP[[#This Row],[Días restantes]]&lt;1,DATE(1992,10,11),DATE(2025,8,8)+SLEP[[#This Row],[Días restantes]])</f>
        <v>46013</v>
      </c>
      <c r="AG1015">
        <f ca="1">IF(SLEP[[#This Row],[Termino]]=0,0,SLEP[[#This Row],[Termino]]-TODAY())</f>
        <v>54</v>
      </c>
      <c r="AH1015" s="7" t="str">
        <f ca="1">IF(SLEP[[#This Row],[Dias]]&gt;0,"Vigente","Vencido")</f>
        <v>Vigente</v>
      </c>
      <c r="AI1015" t="str">
        <f>_xlfn.XLOOKUP(SLEP[[#This Row],[Source.Name]],Tabla3[Nombre archivo],Tabla3[BASESLEP],"N/A",0,1)</f>
        <v>Iquique</v>
      </c>
      <c r="AJ1015" t="s">
        <v>5076</v>
      </c>
    </row>
    <row r="1016" spans="1:36" x14ac:dyDescent="0.3">
      <c r="A1016" t="s">
        <v>4540</v>
      </c>
      <c r="B1016" t="s">
        <v>4592</v>
      </c>
      <c r="C1016" t="s">
        <v>4589</v>
      </c>
      <c r="D1016" t="s">
        <v>4590</v>
      </c>
      <c r="E1016" t="s">
        <v>378</v>
      </c>
      <c r="F1016" t="s">
        <v>379</v>
      </c>
      <c r="G1016" t="s">
        <v>44</v>
      </c>
      <c r="H1016" t="s">
        <v>178</v>
      </c>
      <c r="I1016" t="s">
        <v>207</v>
      </c>
      <c r="J1016" t="s">
        <v>4546</v>
      </c>
      <c r="K1016" t="s">
        <v>48</v>
      </c>
      <c r="L1016" s="3">
        <v>32350000</v>
      </c>
      <c r="M1016" s="4">
        <v>11692187</v>
      </c>
      <c r="N1016" s="4">
        <v>20657813</v>
      </c>
      <c r="O1016" t="s">
        <v>478</v>
      </c>
      <c r="P1016" t="s">
        <v>1845</v>
      </c>
      <c r="Q1016" t="s">
        <v>1114</v>
      </c>
      <c r="R1016">
        <v>0</v>
      </c>
      <c r="S1016">
        <v>0</v>
      </c>
      <c r="T1016">
        <v>0</v>
      </c>
      <c r="U1016">
        <v>0</v>
      </c>
      <c r="V1016">
        <v>0</v>
      </c>
      <c r="W1016">
        <v>0</v>
      </c>
      <c r="X1016">
        <v>697</v>
      </c>
      <c r="Y1016">
        <v>136</v>
      </c>
      <c r="Z1016" t="s">
        <v>65</v>
      </c>
      <c r="AA1016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32350000</v>
      </c>
      <c r="AB1016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11692187</v>
      </c>
      <c r="AC1016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20657813</v>
      </c>
      <c r="AD1016" s="5">
        <f>VALUE(FIXED((SLEP[[#This Row],[EjecutadoCLP]]/SLEP[[#This Row],[MontoCLP]]),4,TRUE))</f>
        <v>0.3614</v>
      </c>
      <c r="AE1016" s="1">
        <f>IF(SLEP[[#This Row],[Termino]]=0,DATE(1992,10,11),SLEP[[#This Row],[Termino]]-SLEP[[#This Row],[Días de vigencia]])</f>
        <v>45316</v>
      </c>
      <c r="AF1016" s="1">
        <f>IF(SLEP[[#This Row],[Días restantes]]&lt;1,DATE(1992,10,11),DATE(2025,8,8)+SLEP[[#This Row],[Días restantes]])</f>
        <v>46013</v>
      </c>
      <c r="AG1016">
        <f ca="1">IF(SLEP[[#This Row],[Termino]]=0,0,SLEP[[#This Row],[Termino]]-TODAY())</f>
        <v>54</v>
      </c>
      <c r="AH1016" s="7" t="str">
        <f ca="1">IF(SLEP[[#This Row],[Dias]]&gt;0,"Vigente","Vencido")</f>
        <v>Vigente</v>
      </c>
      <c r="AI1016" t="str">
        <f>_xlfn.XLOOKUP(SLEP[[#This Row],[Source.Name]],Tabla3[Nombre archivo],Tabla3[BASESLEP],"N/A",0,1)</f>
        <v>Iquique</v>
      </c>
      <c r="AJ1016" t="s">
        <v>5078</v>
      </c>
    </row>
    <row r="1017" spans="1:36" x14ac:dyDescent="0.3">
      <c r="A1017" t="s">
        <v>4540</v>
      </c>
      <c r="B1017" t="s">
        <v>4594</v>
      </c>
      <c r="C1017" t="s">
        <v>4595</v>
      </c>
      <c r="D1017" t="s">
        <v>4596</v>
      </c>
      <c r="E1017" t="s">
        <v>176</v>
      </c>
      <c r="F1017" t="s">
        <v>177</v>
      </c>
      <c r="G1017" t="s">
        <v>44</v>
      </c>
      <c r="H1017" t="s">
        <v>178</v>
      </c>
      <c r="I1017" t="s">
        <v>533</v>
      </c>
      <c r="J1017" t="s">
        <v>4546</v>
      </c>
      <c r="K1017" t="s">
        <v>48</v>
      </c>
      <c r="L1017" s="3">
        <v>92950000</v>
      </c>
      <c r="M1017" s="4">
        <v>18466847</v>
      </c>
      <c r="N1017" s="4">
        <v>74483153</v>
      </c>
      <c r="O1017" t="s">
        <v>746</v>
      </c>
      <c r="P1017" t="s">
        <v>872</v>
      </c>
      <c r="Q1017" t="s">
        <v>51</v>
      </c>
      <c r="R1017">
        <v>1</v>
      </c>
      <c r="S1017">
        <v>0</v>
      </c>
      <c r="T1017">
        <v>1</v>
      </c>
      <c r="U1017">
        <v>0</v>
      </c>
      <c r="V1017">
        <v>0</v>
      </c>
      <c r="W1017">
        <v>0</v>
      </c>
      <c r="X1017">
        <v>336</v>
      </c>
      <c r="Y1017">
        <v>-1</v>
      </c>
      <c r="Z1017" t="s">
        <v>52</v>
      </c>
      <c r="AA1017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92950000</v>
      </c>
      <c r="AB1017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18466847</v>
      </c>
      <c r="AC1017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74483153</v>
      </c>
      <c r="AD1017" s="5">
        <f>VALUE(FIXED((SLEP[[#This Row],[EjecutadoCLP]]/SLEP[[#This Row],[MontoCLP]]),4,TRUE))</f>
        <v>0.19869999999999999</v>
      </c>
      <c r="AE1017" s="1">
        <f>IF(SLEP[[#This Row],[Termino]]=0,DATE(1992,10,11),SLEP[[#This Row],[Termino]]-SLEP[[#This Row],[Días de vigencia]])</f>
        <v>33552</v>
      </c>
      <c r="AF1017" s="1">
        <f>IF(SLEP[[#This Row],[Días restantes]]&lt;1,DATE(1992,10,11),DATE(2025,8,8)+SLEP[[#This Row],[Días restantes]])</f>
        <v>33888</v>
      </c>
      <c r="AG1017">
        <f ca="1">IF(SLEP[[#This Row],[Termino]]=0,0,SLEP[[#This Row],[Termino]]-TODAY())</f>
        <v>-12071</v>
      </c>
      <c r="AH1017" s="7" t="str">
        <f ca="1">IF(SLEP[[#This Row],[Dias]]&gt;0,"Vigente","Vencido")</f>
        <v>Vencido</v>
      </c>
      <c r="AI1017" t="str">
        <f>_xlfn.XLOOKUP(SLEP[[#This Row],[Source.Name]],Tabla3[Nombre archivo],Tabla3[BASESLEP],"N/A",0,1)</f>
        <v>Iquique</v>
      </c>
      <c r="AJ1017" t="s">
        <v>5083</v>
      </c>
    </row>
    <row r="1018" spans="1:36" x14ac:dyDescent="0.3">
      <c r="A1018" t="s">
        <v>4540</v>
      </c>
      <c r="B1018" t="s">
        <v>4598</v>
      </c>
      <c r="C1018" t="s">
        <v>4599</v>
      </c>
      <c r="D1018" t="s">
        <v>4600</v>
      </c>
      <c r="E1018" t="s">
        <v>1139</v>
      </c>
      <c r="F1018" t="s">
        <v>1140</v>
      </c>
      <c r="G1018" t="s">
        <v>44</v>
      </c>
      <c r="H1018" t="s">
        <v>45</v>
      </c>
      <c r="I1018" t="s">
        <v>60</v>
      </c>
      <c r="J1018" t="s">
        <v>4546</v>
      </c>
      <c r="K1018" t="s">
        <v>48</v>
      </c>
      <c r="L1018" s="3">
        <v>63950000</v>
      </c>
      <c r="M1018" s="4">
        <v>0</v>
      </c>
      <c r="N1018" s="4">
        <v>63950000</v>
      </c>
      <c r="O1018" t="s">
        <v>631</v>
      </c>
      <c r="P1018" t="s">
        <v>1459</v>
      </c>
      <c r="Q1018" t="s">
        <v>51</v>
      </c>
      <c r="R1018">
        <v>0</v>
      </c>
      <c r="S1018">
        <v>0</v>
      </c>
      <c r="T1018">
        <v>0</v>
      </c>
      <c r="U1018">
        <v>0</v>
      </c>
      <c r="V1018">
        <v>0</v>
      </c>
      <c r="W1018">
        <v>0</v>
      </c>
      <c r="X1018">
        <v>365</v>
      </c>
      <c r="Y1018">
        <v>-1</v>
      </c>
      <c r="Z1018" t="s">
        <v>52</v>
      </c>
      <c r="AA1018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63950000</v>
      </c>
      <c r="AB1018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0</v>
      </c>
      <c r="AC1018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63950000</v>
      </c>
      <c r="AD1018" s="5">
        <f>VALUE(FIXED((SLEP[[#This Row],[EjecutadoCLP]]/SLEP[[#This Row],[MontoCLP]]),4,TRUE))</f>
        <v>0</v>
      </c>
      <c r="AE1018" s="1">
        <f>IF(SLEP[[#This Row],[Termino]]=0,DATE(1992,10,11),SLEP[[#This Row],[Termino]]-SLEP[[#This Row],[Días de vigencia]])</f>
        <v>33523</v>
      </c>
      <c r="AF1018" s="1">
        <f>IF(SLEP[[#This Row],[Días restantes]]&lt;1,DATE(1992,10,11),DATE(2025,8,8)+SLEP[[#This Row],[Días restantes]])</f>
        <v>33888</v>
      </c>
      <c r="AG1018">
        <f ca="1">IF(SLEP[[#This Row],[Termino]]=0,0,SLEP[[#This Row],[Termino]]-TODAY())</f>
        <v>-12071</v>
      </c>
      <c r="AH1018" s="7" t="str">
        <f ca="1">IF(SLEP[[#This Row],[Dias]]&gt;0,"Vigente","Vencido")</f>
        <v>Vencido</v>
      </c>
      <c r="AI1018" t="str">
        <f>_xlfn.XLOOKUP(SLEP[[#This Row],[Source.Name]],Tabla3[Nombre archivo],Tabla3[BASESLEP],"N/A",0,1)</f>
        <v>Iquique</v>
      </c>
      <c r="AJ1018" t="s">
        <v>5086</v>
      </c>
    </row>
    <row r="1019" spans="1:36" x14ac:dyDescent="0.3">
      <c r="A1019" t="s">
        <v>4540</v>
      </c>
      <c r="B1019" t="s">
        <v>4606</v>
      </c>
      <c r="C1019" t="s">
        <v>4607</v>
      </c>
      <c r="D1019" t="s">
        <v>4608</v>
      </c>
      <c r="E1019" t="s">
        <v>4609</v>
      </c>
      <c r="F1019" t="s">
        <v>4610</v>
      </c>
      <c r="G1019" t="s">
        <v>44</v>
      </c>
      <c r="H1019" t="s">
        <v>178</v>
      </c>
      <c r="I1019" t="s">
        <v>207</v>
      </c>
      <c r="J1019" t="s">
        <v>4546</v>
      </c>
      <c r="K1019" t="s">
        <v>48</v>
      </c>
      <c r="L1019" s="3">
        <v>185900000</v>
      </c>
      <c r="M1019" s="4">
        <v>22297757</v>
      </c>
      <c r="N1019" s="4">
        <v>163602243</v>
      </c>
      <c r="O1019" t="s">
        <v>641</v>
      </c>
      <c r="P1019" t="s">
        <v>180</v>
      </c>
      <c r="Q1019" t="s">
        <v>51</v>
      </c>
      <c r="R1019">
        <v>0</v>
      </c>
      <c r="S1019">
        <v>0</v>
      </c>
      <c r="T1019">
        <v>1</v>
      </c>
      <c r="U1019">
        <v>0</v>
      </c>
      <c r="V1019">
        <v>0</v>
      </c>
      <c r="W1019">
        <v>0</v>
      </c>
      <c r="X1019">
        <v>334</v>
      </c>
      <c r="Y1019">
        <v>-1</v>
      </c>
      <c r="Z1019" t="s">
        <v>52</v>
      </c>
      <c r="AA1019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185900000</v>
      </c>
      <c r="AB1019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22297757</v>
      </c>
      <c r="AC1019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163602243</v>
      </c>
      <c r="AD1019" s="5">
        <f>VALUE(FIXED((SLEP[[#This Row],[EjecutadoCLP]]/SLEP[[#This Row],[MontoCLP]]),4,TRUE))</f>
        <v>0.11990000000000001</v>
      </c>
      <c r="AE1019" s="1">
        <f>IF(SLEP[[#This Row],[Termino]]=0,DATE(1992,10,11),SLEP[[#This Row],[Termino]]-SLEP[[#This Row],[Días de vigencia]])</f>
        <v>33554</v>
      </c>
      <c r="AF1019" s="1">
        <f>IF(SLEP[[#This Row],[Días restantes]]&lt;1,DATE(1992,10,11),DATE(2025,8,8)+SLEP[[#This Row],[Días restantes]])</f>
        <v>33888</v>
      </c>
      <c r="AG1019">
        <f ca="1">IF(SLEP[[#This Row],[Termino]]=0,0,SLEP[[#This Row],[Termino]]-TODAY())</f>
        <v>-12071</v>
      </c>
      <c r="AH1019" s="7" t="str">
        <f ca="1">IF(SLEP[[#This Row],[Dias]]&gt;0,"Vigente","Vencido")</f>
        <v>Vencido</v>
      </c>
      <c r="AI1019" t="str">
        <f>_xlfn.XLOOKUP(SLEP[[#This Row],[Source.Name]],Tabla3[Nombre archivo],Tabla3[BASESLEP],"N/A",0,1)</f>
        <v>Iquique</v>
      </c>
      <c r="AJ1019" t="s">
        <v>5089</v>
      </c>
    </row>
    <row r="1020" spans="1:36" x14ac:dyDescent="0.3">
      <c r="A1020" t="s">
        <v>4540</v>
      </c>
      <c r="B1020" t="s">
        <v>4612</v>
      </c>
      <c r="C1020" t="s">
        <v>4607</v>
      </c>
      <c r="D1020" t="s">
        <v>4608</v>
      </c>
      <c r="E1020" t="s">
        <v>4613</v>
      </c>
      <c r="F1020" t="s">
        <v>4614</v>
      </c>
      <c r="G1020" t="s">
        <v>44</v>
      </c>
      <c r="H1020" t="s">
        <v>178</v>
      </c>
      <c r="I1020" t="s">
        <v>207</v>
      </c>
      <c r="J1020" t="s">
        <v>4546</v>
      </c>
      <c r="K1020" t="s">
        <v>48</v>
      </c>
      <c r="L1020" s="3">
        <v>53226</v>
      </c>
      <c r="M1020" s="4">
        <v>17103379</v>
      </c>
      <c r="N1020" s="4">
        <v>-17050153</v>
      </c>
      <c r="O1020" t="s">
        <v>641</v>
      </c>
      <c r="P1020" t="s">
        <v>180</v>
      </c>
      <c r="Q1020" t="s">
        <v>51</v>
      </c>
      <c r="R1020">
        <v>0</v>
      </c>
      <c r="S1020">
        <v>0</v>
      </c>
      <c r="T1020">
        <v>1</v>
      </c>
      <c r="U1020">
        <v>0</v>
      </c>
      <c r="V1020">
        <v>0</v>
      </c>
      <c r="W1020">
        <v>0</v>
      </c>
      <c r="X1020">
        <v>334</v>
      </c>
      <c r="Y1020">
        <v>-1</v>
      </c>
      <c r="Z1020" t="s">
        <v>52</v>
      </c>
      <c r="AA1020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53226</v>
      </c>
      <c r="AB1020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17103379</v>
      </c>
      <c r="AC1020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-17050153</v>
      </c>
      <c r="AD1020" s="5">
        <f>VALUE(FIXED((SLEP[[#This Row],[EjecutadoCLP]]/SLEP[[#This Row],[MontoCLP]]),4,TRUE))</f>
        <v>321.33499999999998</v>
      </c>
      <c r="AE1020" s="1">
        <f>IF(SLEP[[#This Row],[Termino]]=0,DATE(1992,10,11),SLEP[[#This Row],[Termino]]-SLEP[[#This Row],[Días de vigencia]])</f>
        <v>33554</v>
      </c>
      <c r="AF1020" s="1">
        <f>IF(SLEP[[#This Row],[Días restantes]]&lt;1,DATE(1992,10,11),DATE(2025,8,8)+SLEP[[#This Row],[Días restantes]])</f>
        <v>33888</v>
      </c>
      <c r="AG1020">
        <f ca="1">IF(SLEP[[#This Row],[Termino]]=0,0,SLEP[[#This Row],[Termino]]-TODAY())</f>
        <v>-12071</v>
      </c>
      <c r="AH1020" s="7" t="str">
        <f ca="1">IF(SLEP[[#This Row],[Dias]]&gt;0,"Vigente","Vencido")</f>
        <v>Vencido</v>
      </c>
      <c r="AI1020" t="str">
        <f>_xlfn.XLOOKUP(SLEP[[#This Row],[Source.Name]],Tabla3[Nombre archivo],Tabla3[BASESLEP],"N/A",0,1)</f>
        <v>Iquique</v>
      </c>
      <c r="AJ1020" t="s">
        <v>5091</v>
      </c>
    </row>
    <row r="1021" spans="1:36" x14ac:dyDescent="0.3">
      <c r="A1021" t="s">
        <v>4540</v>
      </c>
      <c r="B1021" t="s">
        <v>4602</v>
      </c>
      <c r="C1021" t="s">
        <v>4603</v>
      </c>
      <c r="D1021" t="s">
        <v>4604</v>
      </c>
      <c r="E1021" t="s">
        <v>2499</v>
      </c>
      <c r="F1021" t="s">
        <v>2500</v>
      </c>
      <c r="G1021" t="s">
        <v>44</v>
      </c>
      <c r="H1021" t="s">
        <v>45</v>
      </c>
      <c r="I1021" t="s">
        <v>60</v>
      </c>
      <c r="J1021" t="s">
        <v>4546</v>
      </c>
      <c r="K1021" t="s">
        <v>48</v>
      </c>
      <c r="L1021" s="3">
        <v>120000000</v>
      </c>
      <c r="M1021" s="4">
        <v>82392060</v>
      </c>
      <c r="N1021" s="4">
        <v>37607940</v>
      </c>
      <c r="O1021" t="s">
        <v>641</v>
      </c>
      <c r="P1021" t="s">
        <v>181</v>
      </c>
      <c r="Q1021" t="s">
        <v>64</v>
      </c>
      <c r="R1021">
        <v>13</v>
      </c>
      <c r="S1021">
        <v>0</v>
      </c>
      <c r="T1021">
        <v>0</v>
      </c>
      <c r="U1021">
        <v>0</v>
      </c>
      <c r="V1021">
        <v>0</v>
      </c>
      <c r="W1021">
        <v>0</v>
      </c>
      <c r="X1021">
        <v>730</v>
      </c>
      <c r="Y1021">
        <v>115</v>
      </c>
      <c r="Z1021" t="s">
        <v>65</v>
      </c>
      <c r="AA1021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120000000</v>
      </c>
      <c r="AB1021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82392060</v>
      </c>
      <c r="AC1021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37607940</v>
      </c>
      <c r="AD1021" s="5">
        <f>VALUE(FIXED((SLEP[[#This Row],[EjecutadoCLP]]/SLEP[[#This Row],[MontoCLP]]),4,TRUE))</f>
        <v>0.68659999999999999</v>
      </c>
      <c r="AE1021" s="1">
        <f>IF(SLEP[[#This Row],[Termino]]=0,DATE(1992,10,11),SLEP[[#This Row],[Termino]]-SLEP[[#This Row],[Días de vigencia]])</f>
        <v>45262</v>
      </c>
      <c r="AF1021" s="1">
        <f>IF(SLEP[[#This Row],[Días restantes]]&lt;1,DATE(1992,10,11),DATE(2025,8,8)+SLEP[[#This Row],[Días restantes]])</f>
        <v>45992</v>
      </c>
      <c r="AG1021">
        <f ca="1">IF(SLEP[[#This Row],[Termino]]=0,0,SLEP[[#This Row],[Termino]]-TODAY())</f>
        <v>33</v>
      </c>
      <c r="AH1021" s="7" t="str">
        <f ca="1">IF(SLEP[[#This Row],[Dias]]&gt;0,"Vigente","Vencido")</f>
        <v>Vigente</v>
      </c>
      <c r="AI1021" t="str">
        <f>_xlfn.XLOOKUP(SLEP[[#This Row],[Source.Name]],Tabla3[Nombre archivo],Tabla3[BASESLEP],"N/A",0,1)</f>
        <v>Iquique</v>
      </c>
      <c r="AJ1021" t="s">
        <v>5096</v>
      </c>
    </row>
    <row r="1022" spans="1:36" x14ac:dyDescent="0.3">
      <c r="A1022" t="s">
        <v>4540</v>
      </c>
      <c r="B1022" t="s">
        <v>4616</v>
      </c>
      <c r="C1022" t="s">
        <v>4617</v>
      </c>
      <c r="D1022" t="s">
        <v>4618</v>
      </c>
      <c r="E1022" t="s">
        <v>756</v>
      </c>
      <c r="F1022" t="s">
        <v>757</v>
      </c>
      <c r="G1022" t="s">
        <v>44</v>
      </c>
      <c r="H1022" t="s">
        <v>178</v>
      </c>
      <c r="I1022" t="s">
        <v>207</v>
      </c>
      <c r="J1022" t="s">
        <v>4546</v>
      </c>
      <c r="K1022" t="s">
        <v>48</v>
      </c>
      <c r="L1022" s="3">
        <v>242937476</v>
      </c>
      <c r="M1022" s="4">
        <v>159043290</v>
      </c>
      <c r="N1022" s="4">
        <v>83894186</v>
      </c>
      <c r="O1022" t="s">
        <v>646</v>
      </c>
      <c r="P1022" t="s">
        <v>4619</v>
      </c>
      <c r="Q1022" t="s">
        <v>64</v>
      </c>
      <c r="R1022">
        <v>29</v>
      </c>
      <c r="S1022">
        <v>0</v>
      </c>
      <c r="T1022">
        <v>0</v>
      </c>
      <c r="U1022">
        <v>0</v>
      </c>
      <c r="V1022">
        <v>0</v>
      </c>
      <c r="W1022">
        <v>0</v>
      </c>
      <c r="X1022">
        <v>730</v>
      </c>
      <c r="Y1022">
        <v>112</v>
      </c>
      <c r="Z1022" t="s">
        <v>65</v>
      </c>
      <c r="AA1022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242937476</v>
      </c>
      <c r="AB1022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159043290</v>
      </c>
      <c r="AC1022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83894186</v>
      </c>
      <c r="AD1022" s="5">
        <f>VALUE(FIXED((SLEP[[#This Row],[EjecutadoCLP]]/SLEP[[#This Row],[MontoCLP]]),4,TRUE))</f>
        <v>0.65469999999999995</v>
      </c>
      <c r="AE1022" s="1">
        <f>IF(SLEP[[#This Row],[Termino]]=0,DATE(1992,10,11),SLEP[[#This Row],[Termino]]-SLEP[[#This Row],[Días de vigencia]])</f>
        <v>45259</v>
      </c>
      <c r="AF1022" s="1">
        <f>IF(SLEP[[#This Row],[Días restantes]]&lt;1,DATE(1992,10,11),DATE(2025,8,8)+SLEP[[#This Row],[Días restantes]])</f>
        <v>45989</v>
      </c>
      <c r="AG1022">
        <f ca="1">IF(SLEP[[#This Row],[Termino]]=0,0,SLEP[[#This Row],[Termino]]-TODAY())</f>
        <v>30</v>
      </c>
      <c r="AH1022" s="7" t="str">
        <f ca="1">IF(SLEP[[#This Row],[Dias]]&gt;0,"Vigente","Vencido")</f>
        <v>Vigente</v>
      </c>
      <c r="AI1022" t="str">
        <f>_xlfn.XLOOKUP(SLEP[[#This Row],[Source.Name]],Tabla3[Nombre archivo],Tabla3[BASESLEP],"N/A",0,1)</f>
        <v>Iquique</v>
      </c>
      <c r="AJ1022" t="s">
        <v>5099</v>
      </c>
    </row>
    <row r="1023" spans="1:36" x14ac:dyDescent="0.3">
      <c r="A1023" t="s">
        <v>4540</v>
      </c>
      <c r="B1023" t="s">
        <v>4621</v>
      </c>
      <c r="C1023" t="s">
        <v>4617</v>
      </c>
      <c r="D1023" t="s">
        <v>4618</v>
      </c>
      <c r="E1023" t="s">
        <v>4622</v>
      </c>
      <c r="F1023" t="s">
        <v>4623</v>
      </c>
      <c r="G1023" t="s">
        <v>44</v>
      </c>
      <c r="H1023" t="s">
        <v>178</v>
      </c>
      <c r="I1023" t="s">
        <v>207</v>
      </c>
      <c r="J1023" t="s">
        <v>4546</v>
      </c>
      <c r="K1023" t="s">
        <v>48</v>
      </c>
      <c r="L1023" s="3">
        <v>121468739</v>
      </c>
      <c r="M1023" s="4">
        <v>16379160</v>
      </c>
      <c r="N1023" s="4">
        <v>105089579</v>
      </c>
      <c r="O1023" t="s">
        <v>646</v>
      </c>
      <c r="P1023" t="s">
        <v>4619</v>
      </c>
      <c r="Q1023" t="s">
        <v>64</v>
      </c>
      <c r="R1023">
        <v>0</v>
      </c>
      <c r="S1023">
        <v>0</v>
      </c>
      <c r="T1023">
        <v>0</v>
      </c>
      <c r="U1023">
        <v>0</v>
      </c>
      <c r="V1023">
        <v>0</v>
      </c>
      <c r="W1023">
        <v>0</v>
      </c>
      <c r="X1023">
        <v>730</v>
      </c>
      <c r="Y1023">
        <v>112</v>
      </c>
      <c r="Z1023" t="s">
        <v>65</v>
      </c>
      <c r="AA1023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121468739</v>
      </c>
      <c r="AB1023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16379160</v>
      </c>
      <c r="AC1023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105089579</v>
      </c>
      <c r="AD1023" s="5">
        <f>VALUE(FIXED((SLEP[[#This Row],[EjecutadoCLP]]/SLEP[[#This Row],[MontoCLP]]),4,TRUE))</f>
        <v>0.1348</v>
      </c>
      <c r="AE1023" s="1">
        <f>IF(SLEP[[#This Row],[Termino]]=0,DATE(1992,10,11),SLEP[[#This Row],[Termino]]-SLEP[[#This Row],[Días de vigencia]])</f>
        <v>45259</v>
      </c>
      <c r="AF1023" s="1">
        <f>IF(SLEP[[#This Row],[Días restantes]]&lt;1,DATE(1992,10,11),DATE(2025,8,8)+SLEP[[#This Row],[Días restantes]])</f>
        <v>45989</v>
      </c>
      <c r="AG1023">
        <f ca="1">IF(SLEP[[#This Row],[Termino]]=0,0,SLEP[[#This Row],[Termino]]-TODAY())</f>
        <v>30</v>
      </c>
      <c r="AH1023" s="7" t="str">
        <f ca="1">IF(SLEP[[#This Row],[Dias]]&gt;0,"Vigente","Vencido")</f>
        <v>Vigente</v>
      </c>
      <c r="AI1023" t="str">
        <f>_xlfn.XLOOKUP(SLEP[[#This Row],[Source.Name]],Tabla3[Nombre archivo],Tabla3[BASESLEP],"N/A",0,1)</f>
        <v>Iquique</v>
      </c>
      <c r="AJ1023" t="s">
        <v>5102</v>
      </c>
    </row>
    <row r="1024" spans="1:36" x14ac:dyDescent="0.3">
      <c r="A1024" t="s">
        <v>4540</v>
      </c>
      <c r="B1024" t="s">
        <v>4625</v>
      </c>
      <c r="C1024" t="s">
        <v>4617</v>
      </c>
      <c r="D1024" t="s">
        <v>4618</v>
      </c>
      <c r="E1024" t="s">
        <v>4626</v>
      </c>
      <c r="F1024" t="s">
        <v>4627</v>
      </c>
      <c r="G1024" t="s">
        <v>44</v>
      </c>
      <c r="H1024" t="s">
        <v>178</v>
      </c>
      <c r="I1024" t="s">
        <v>207</v>
      </c>
      <c r="J1024" t="s">
        <v>4546</v>
      </c>
      <c r="K1024" t="s">
        <v>48</v>
      </c>
      <c r="L1024" s="3">
        <v>121468739</v>
      </c>
      <c r="M1024" s="4">
        <v>121462153</v>
      </c>
      <c r="N1024" s="4">
        <v>6586</v>
      </c>
      <c r="O1024" t="s">
        <v>646</v>
      </c>
      <c r="P1024" t="s">
        <v>4619</v>
      </c>
      <c r="Q1024" t="s">
        <v>64</v>
      </c>
      <c r="R1024">
        <v>11</v>
      </c>
      <c r="S1024">
        <v>0</v>
      </c>
      <c r="T1024">
        <v>0</v>
      </c>
      <c r="U1024">
        <v>0</v>
      </c>
      <c r="V1024">
        <v>0</v>
      </c>
      <c r="W1024">
        <v>0</v>
      </c>
      <c r="X1024">
        <v>730</v>
      </c>
      <c r="Y1024">
        <v>112</v>
      </c>
      <c r="Z1024" t="s">
        <v>65</v>
      </c>
      <c r="AA1024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121468739</v>
      </c>
      <c r="AB1024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121462153</v>
      </c>
      <c r="AC1024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6586</v>
      </c>
      <c r="AD1024" s="5">
        <f>VALUE(FIXED((SLEP[[#This Row],[EjecutadoCLP]]/SLEP[[#This Row],[MontoCLP]]),4,TRUE))</f>
        <v>0.99990000000000001</v>
      </c>
      <c r="AE1024" s="1">
        <f>IF(SLEP[[#This Row],[Termino]]=0,DATE(1992,10,11),SLEP[[#This Row],[Termino]]-SLEP[[#This Row],[Días de vigencia]])</f>
        <v>45259</v>
      </c>
      <c r="AF1024" s="1">
        <f>IF(SLEP[[#This Row],[Días restantes]]&lt;1,DATE(1992,10,11),DATE(2025,8,8)+SLEP[[#This Row],[Días restantes]])</f>
        <v>45989</v>
      </c>
      <c r="AG1024">
        <f ca="1">IF(SLEP[[#This Row],[Termino]]=0,0,SLEP[[#This Row],[Termino]]-TODAY())</f>
        <v>30</v>
      </c>
      <c r="AH1024" s="7" t="str">
        <f ca="1">IF(SLEP[[#This Row],[Dias]]&gt;0,"Vigente","Vencido")</f>
        <v>Vigente</v>
      </c>
      <c r="AI1024" t="str">
        <f>_xlfn.XLOOKUP(SLEP[[#This Row],[Source.Name]],Tabla3[Nombre archivo],Tabla3[BASESLEP],"N/A",0,1)</f>
        <v>Iquique</v>
      </c>
      <c r="AJ1024" t="s">
        <v>5107</v>
      </c>
    </row>
    <row r="1025" spans="1:36" x14ac:dyDescent="0.3">
      <c r="A1025" t="s">
        <v>4540</v>
      </c>
      <c r="B1025" t="s">
        <v>4629</v>
      </c>
      <c r="C1025" t="s">
        <v>4607</v>
      </c>
      <c r="D1025" t="s">
        <v>4608</v>
      </c>
      <c r="E1025" t="s">
        <v>4630</v>
      </c>
      <c r="F1025" t="s">
        <v>4631</v>
      </c>
      <c r="G1025" t="s">
        <v>44</v>
      </c>
      <c r="H1025" t="s">
        <v>178</v>
      </c>
      <c r="I1025" t="s">
        <v>207</v>
      </c>
      <c r="J1025" t="s">
        <v>4546</v>
      </c>
      <c r="K1025" t="s">
        <v>48</v>
      </c>
      <c r="L1025" s="3">
        <v>92950000</v>
      </c>
      <c r="M1025" s="4">
        <v>5315530</v>
      </c>
      <c r="N1025" s="4">
        <v>87634470</v>
      </c>
      <c r="O1025" t="s">
        <v>538</v>
      </c>
      <c r="P1025" t="s">
        <v>652</v>
      </c>
      <c r="Q1025" t="s">
        <v>51</v>
      </c>
      <c r="R1025">
        <v>0</v>
      </c>
      <c r="S1025">
        <v>0</v>
      </c>
      <c r="T1025">
        <v>1</v>
      </c>
      <c r="U1025">
        <v>0</v>
      </c>
      <c r="V1025">
        <v>0</v>
      </c>
      <c r="W1025">
        <v>0</v>
      </c>
      <c r="X1025">
        <v>334</v>
      </c>
      <c r="Y1025">
        <v>-1</v>
      </c>
      <c r="Z1025" t="s">
        <v>52</v>
      </c>
      <c r="AA1025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92950000</v>
      </c>
      <c r="AB1025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5315530</v>
      </c>
      <c r="AC1025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87634470</v>
      </c>
      <c r="AD1025" s="5">
        <f>VALUE(FIXED((SLEP[[#This Row],[EjecutadoCLP]]/SLEP[[#This Row],[MontoCLP]]),4,TRUE))</f>
        <v>5.7200000000000001E-2</v>
      </c>
      <c r="AE1025" s="1">
        <f>IF(SLEP[[#This Row],[Termino]]=0,DATE(1992,10,11),SLEP[[#This Row],[Termino]]-SLEP[[#This Row],[Días de vigencia]])</f>
        <v>33554</v>
      </c>
      <c r="AF1025" s="1">
        <f>IF(SLEP[[#This Row],[Días restantes]]&lt;1,DATE(1992,10,11),DATE(2025,8,8)+SLEP[[#This Row],[Días restantes]])</f>
        <v>33888</v>
      </c>
      <c r="AG1025">
        <f ca="1">IF(SLEP[[#This Row],[Termino]]=0,0,SLEP[[#This Row],[Termino]]-TODAY())</f>
        <v>-12071</v>
      </c>
      <c r="AH1025" s="7" t="str">
        <f ca="1">IF(SLEP[[#This Row],[Dias]]&gt;0,"Vigente","Vencido")</f>
        <v>Vencido</v>
      </c>
      <c r="AI1025" t="str">
        <f>_xlfn.XLOOKUP(SLEP[[#This Row],[Source.Name]],Tabla3[Nombre archivo],Tabla3[BASESLEP],"N/A",0,1)</f>
        <v>Iquique</v>
      </c>
      <c r="AJ1025" t="s">
        <v>5110</v>
      </c>
    </row>
    <row r="1026" spans="1:36" x14ac:dyDescent="0.3">
      <c r="A1026" t="s">
        <v>4540</v>
      </c>
      <c r="B1026" t="s">
        <v>4633</v>
      </c>
      <c r="C1026" t="s">
        <v>4634</v>
      </c>
      <c r="D1026" t="s">
        <v>4635</v>
      </c>
      <c r="E1026" t="s">
        <v>4636</v>
      </c>
      <c r="F1026" t="s">
        <v>4637</v>
      </c>
      <c r="G1026" t="s">
        <v>44</v>
      </c>
      <c r="H1026" t="s">
        <v>45</v>
      </c>
      <c r="I1026" t="s">
        <v>46</v>
      </c>
      <c r="J1026" t="s">
        <v>4546</v>
      </c>
      <c r="K1026" t="s">
        <v>48</v>
      </c>
      <c r="L1026" s="3">
        <v>490013477</v>
      </c>
      <c r="M1026" s="4">
        <v>488298762</v>
      </c>
      <c r="N1026" s="4">
        <v>1714715</v>
      </c>
      <c r="O1026" t="s">
        <v>1056</v>
      </c>
      <c r="P1026" t="s">
        <v>189</v>
      </c>
      <c r="Q1026" t="s">
        <v>51</v>
      </c>
      <c r="R1026">
        <v>26</v>
      </c>
      <c r="S1026">
        <v>0</v>
      </c>
      <c r="T1026">
        <v>1</v>
      </c>
      <c r="U1026">
        <v>0</v>
      </c>
      <c r="V1026">
        <v>0</v>
      </c>
      <c r="W1026">
        <v>0</v>
      </c>
      <c r="X1026">
        <v>365</v>
      </c>
      <c r="Y1026">
        <v>-1</v>
      </c>
      <c r="Z1026" t="s">
        <v>52</v>
      </c>
      <c r="AA1026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490013477</v>
      </c>
      <c r="AB1026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488298762</v>
      </c>
      <c r="AC1026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1714715</v>
      </c>
      <c r="AD1026" s="5">
        <f>VALUE(FIXED((SLEP[[#This Row],[EjecutadoCLP]]/SLEP[[#This Row],[MontoCLP]]),4,TRUE))</f>
        <v>0.99650000000000005</v>
      </c>
      <c r="AE1026" s="1">
        <f>IF(SLEP[[#This Row],[Termino]]=0,DATE(1992,10,11),SLEP[[#This Row],[Termino]]-SLEP[[#This Row],[Días de vigencia]])</f>
        <v>33523</v>
      </c>
      <c r="AF1026" s="1">
        <f>IF(SLEP[[#This Row],[Días restantes]]&lt;1,DATE(1992,10,11),DATE(2025,8,8)+SLEP[[#This Row],[Días restantes]])</f>
        <v>33888</v>
      </c>
      <c r="AG1026">
        <f ca="1">IF(SLEP[[#This Row],[Termino]]=0,0,SLEP[[#This Row],[Termino]]-TODAY())</f>
        <v>-12071</v>
      </c>
      <c r="AH1026" s="7" t="str">
        <f ca="1">IF(SLEP[[#This Row],[Dias]]&gt;0,"Vigente","Vencido")</f>
        <v>Vencido</v>
      </c>
      <c r="AI1026" t="str">
        <f>_xlfn.XLOOKUP(SLEP[[#This Row],[Source.Name]],Tabla3[Nombre archivo],Tabla3[BASESLEP],"N/A",0,1)</f>
        <v>Iquique</v>
      </c>
      <c r="AJ1026" t="s">
        <v>5114</v>
      </c>
    </row>
    <row r="1027" spans="1:36" x14ac:dyDescent="0.3">
      <c r="A1027" t="s">
        <v>4540</v>
      </c>
      <c r="B1027" t="s">
        <v>4639</v>
      </c>
      <c r="C1027" t="s">
        <v>4640</v>
      </c>
      <c r="D1027" t="s">
        <v>4641</v>
      </c>
      <c r="E1027" t="s">
        <v>4642</v>
      </c>
      <c r="F1027" t="s">
        <v>4643</v>
      </c>
      <c r="G1027" t="s">
        <v>44</v>
      </c>
      <c r="H1027" t="s">
        <v>45</v>
      </c>
      <c r="I1027" t="s">
        <v>254</v>
      </c>
      <c r="J1027" t="s">
        <v>4546</v>
      </c>
      <c r="K1027" t="s">
        <v>48</v>
      </c>
      <c r="L1027" s="3">
        <v>300115620</v>
      </c>
      <c r="M1027" s="4">
        <v>577722569</v>
      </c>
      <c r="N1027" s="4">
        <v>-277606949</v>
      </c>
      <c r="O1027" t="s">
        <v>566</v>
      </c>
      <c r="P1027" t="s">
        <v>507</v>
      </c>
      <c r="Q1027" t="s">
        <v>51</v>
      </c>
      <c r="R1027">
        <v>6</v>
      </c>
      <c r="S1027">
        <v>0</v>
      </c>
      <c r="T1027">
        <v>1</v>
      </c>
      <c r="U1027">
        <v>0</v>
      </c>
      <c r="V1027">
        <v>0</v>
      </c>
      <c r="W1027">
        <v>0</v>
      </c>
      <c r="X1027">
        <v>120</v>
      </c>
      <c r="Y1027">
        <v>-160</v>
      </c>
      <c r="Z1027" t="s">
        <v>52</v>
      </c>
      <c r="AA1027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300115620</v>
      </c>
      <c r="AB1027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577722569</v>
      </c>
      <c r="AC1027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-277606949</v>
      </c>
      <c r="AD1027" s="5">
        <f>VALUE(FIXED((SLEP[[#This Row],[EjecutadoCLP]]/SLEP[[#This Row],[MontoCLP]]),4,TRUE))</f>
        <v>1.925</v>
      </c>
      <c r="AE1027" s="1">
        <f>IF(SLEP[[#This Row],[Termino]]=0,DATE(1992,10,11),SLEP[[#This Row],[Termino]]-SLEP[[#This Row],[Días de vigencia]])</f>
        <v>33768</v>
      </c>
      <c r="AF1027" s="1">
        <f>IF(SLEP[[#This Row],[Días restantes]]&lt;1,DATE(1992,10,11),DATE(2025,8,8)+SLEP[[#This Row],[Días restantes]])</f>
        <v>33888</v>
      </c>
      <c r="AG1027">
        <f ca="1">IF(SLEP[[#This Row],[Termino]]=0,0,SLEP[[#This Row],[Termino]]-TODAY())</f>
        <v>-12071</v>
      </c>
      <c r="AH1027" s="7" t="str">
        <f ca="1">IF(SLEP[[#This Row],[Dias]]&gt;0,"Vigente","Vencido")</f>
        <v>Vencido</v>
      </c>
      <c r="AI1027" t="str">
        <f>_xlfn.XLOOKUP(SLEP[[#This Row],[Source.Name]],Tabla3[Nombre archivo],Tabla3[BASESLEP],"N/A",0,1)</f>
        <v>Iquique</v>
      </c>
      <c r="AJ1027" t="s">
        <v>5117</v>
      </c>
    </row>
    <row r="1028" spans="1:36" x14ac:dyDescent="0.3">
      <c r="A1028" t="s">
        <v>4540</v>
      </c>
      <c r="B1028" t="s">
        <v>4645</v>
      </c>
      <c r="C1028" t="s">
        <v>4646</v>
      </c>
      <c r="D1028" t="s">
        <v>4647</v>
      </c>
      <c r="E1028" t="s">
        <v>4630</v>
      </c>
      <c r="F1028" t="s">
        <v>4631</v>
      </c>
      <c r="G1028" t="s">
        <v>44</v>
      </c>
      <c r="H1028" t="s">
        <v>178</v>
      </c>
      <c r="I1028" t="s">
        <v>207</v>
      </c>
      <c r="J1028" t="s">
        <v>4546</v>
      </c>
      <c r="K1028" t="s">
        <v>48</v>
      </c>
      <c r="L1028" s="3">
        <v>34357114</v>
      </c>
      <c r="M1028" s="4">
        <v>12484081</v>
      </c>
      <c r="N1028" s="4">
        <v>21873033</v>
      </c>
      <c r="O1028" t="s">
        <v>740</v>
      </c>
      <c r="P1028" t="s">
        <v>513</v>
      </c>
      <c r="Q1028" t="s">
        <v>51</v>
      </c>
      <c r="R1028">
        <v>0</v>
      </c>
      <c r="S1028">
        <v>0</v>
      </c>
      <c r="T1028">
        <v>0</v>
      </c>
      <c r="U1028">
        <v>0</v>
      </c>
      <c r="V1028">
        <v>0</v>
      </c>
      <c r="W1028">
        <v>0</v>
      </c>
      <c r="X1028">
        <v>462</v>
      </c>
      <c r="Y1028">
        <v>-1</v>
      </c>
      <c r="Z1028" t="s">
        <v>52</v>
      </c>
      <c r="AA1028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34357114</v>
      </c>
      <c r="AB1028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12484081</v>
      </c>
      <c r="AC1028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21873033</v>
      </c>
      <c r="AD1028" s="5">
        <f>VALUE(FIXED((SLEP[[#This Row],[EjecutadoCLP]]/SLEP[[#This Row],[MontoCLP]]),4,TRUE))</f>
        <v>0.3634</v>
      </c>
      <c r="AE1028" s="1">
        <f>IF(SLEP[[#This Row],[Termino]]=0,DATE(1992,10,11),SLEP[[#This Row],[Termino]]-SLEP[[#This Row],[Días de vigencia]])</f>
        <v>33426</v>
      </c>
      <c r="AF1028" s="1">
        <f>IF(SLEP[[#This Row],[Días restantes]]&lt;1,DATE(1992,10,11),DATE(2025,8,8)+SLEP[[#This Row],[Días restantes]])</f>
        <v>33888</v>
      </c>
      <c r="AG1028">
        <f ca="1">IF(SLEP[[#This Row],[Termino]]=0,0,SLEP[[#This Row],[Termino]]-TODAY())</f>
        <v>-12071</v>
      </c>
      <c r="AH1028" s="7" t="str">
        <f ca="1">IF(SLEP[[#This Row],[Dias]]&gt;0,"Vigente","Vencido")</f>
        <v>Vencido</v>
      </c>
      <c r="AI1028" t="str">
        <f>_xlfn.XLOOKUP(SLEP[[#This Row],[Source.Name]],Tabla3[Nombre archivo],Tabla3[BASESLEP],"N/A",0,1)</f>
        <v>Iquique</v>
      </c>
      <c r="AJ1028" t="s">
        <v>5123</v>
      </c>
    </row>
    <row r="1029" spans="1:36" x14ac:dyDescent="0.3">
      <c r="A1029" t="s">
        <v>4540</v>
      </c>
      <c r="B1029" t="s">
        <v>4649</v>
      </c>
      <c r="C1029" t="s">
        <v>4650</v>
      </c>
      <c r="D1029" t="s">
        <v>4651</v>
      </c>
      <c r="E1029" t="s">
        <v>4652</v>
      </c>
      <c r="F1029" t="s">
        <v>4653</v>
      </c>
      <c r="G1029" t="s">
        <v>44</v>
      </c>
      <c r="H1029" t="s">
        <v>45</v>
      </c>
      <c r="I1029" t="s">
        <v>207</v>
      </c>
      <c r="J1029" t="s">
        <v>4546</v>
      </c>
      <c r="K1029" t="s">
        <v>48</v>
      </c>
      <c r="L1029" s="3">
        <v>59090360</v>
      </c>
      <c r="M1029" s="4">
        <v>24090360</v>
      </c>
      <c r="N1029" s="4">
        <v>35000000</v>
      </c>
      <c r="O1029" t="s">
        <v>799</v>
      </c>
      <c r="P1029" t="s">
        <v>513</v>
      </c>
      <c r="Q1029" t="s">
        <v>51</v>
      </c>
      <c r="R1029">
        <v>0</v>
      </c>
      <c r="S1029">
        <v>0</v>
      </c>
      <c r="T1029">
        <v>0</v>
      </c>
      <c r="U1029">
        <v>0</v>
      </c>
      <c r="V1029">
        <v>0</v>
      </c>
      <c r="W1029">
        <v>0</v>
      </c>
      <c r="X1029">
        <v>466</v>
      </c>
      <c r="Y1029">
        <v>-1</v>
      </c>
      <c r="Z1029" t="s">
        <v>52</v>
      </c>
      <c r="AA1029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59090360</v>
      </c>
      <c r="AB1029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24090360</v>
      </c>
      <c r="AC1029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35000000</v>
      </c>
      <c r="AD1029" s="5">
        <f>VALUE(FIXED((SLEP[[#This Row],[EjecutadoCLP]]/SLEP[[#This Row],[MontoCLP]]),4,TRUE))</f>
        <v>0.40770000000000001</v>
      </c>
      <c r="AE1029" s="1">
        <f>IF(SLEP[[#This Row],[Termino]]=0,DATE(1992,10,11),SLEP[[#This Row],[Termino]]-SLEP[[#This Row],[Días de vigencia]])</f>
        <v>33422</v>
      </c>
      <c r="AF1029" s="1">
        <f>IF(SLEP[[#This Row],[Días restantes]]&lt;1,DATE(1992,10,11),DATE(2025,8,8)+SLEP[[#This Row],[Días restantes]])</f>
        <v>33888</v>
      </c>
      <c r="AG1029">
        <f ca="1">IF(SLEP[[#This Row],[Termino]]=0,0,SLEP[[#This Row],[Termino]]-TODAY())</f>
        <v>-12071</v>
      </c>
      <c r="AH1029" s="7" t="str">
        <f ca="1">IF(SLEP[[#This Row],[Dias]]&gt;0,"Vigente","Vencido")</f>
        <v>Vencido</v>
      </c>
      <c r="AI1029" t="str">
        <f>_xlfn.XLOOKUP(SLEP[[#This Row],[Source.Name]],Tabla3[Nombre archivo],Tabla3[BASESLEP],"N/A",0,1)</f>
        <v>Iquique</v>
      </c>
      <c r="AJ1029" t="s">
        <v>5125</v>
      </c>
    </row>
    <row r="1030" spans="1:36" x14ac:dyDescent="0.3">
      <c r="A1030" t="s">
        <v>4540</v>
      </c>
      <c r="B1030" t="s">
        <v>4655</v>
      </c>
      <c r="C1030" t="s">
        <v>4656</v>
      </c>
      <c r="D1030" t="s">
        <v>4657</v>
      </c>
      <c r="E1030" t="s">
        <v>4658</v>
      </c>
      <c r="F1030" t="s">
        <v>4659</v>
      </c>
      <c r="G1030" t="s">
        <v>44</v>
      </c>
      <c r="H1030" t="s">
        <v>45</v>
      </c>
      <c r="I1030" t="s">
        <v>60</v>
      </c>
      <c r="J1030" t="s">
        <v>4546</v>
      </c>
      <c r="K1030" t="s">
        <v>48</v>
      </c>
      <c r="L1030" s="3">
        <v>95961600</v>
      </c>
      <c r="M1030" s="4">
        <v>92363012</v>
      </c>
      <c r="N1030" s="4">
        <v>3598588</v>
      </c>
      <c r="O1030" t="s">
        <v>950</v>
      </c>
      <c r="P1030" t="s">
        <v>169</v>
      </c>
      <c r="Q1030" t="s">
        <v>51</v>
      </c>
      <c r="R1030">
        <v>9</v>
      </c>
      <c r="S1030">
        <v>0</v>
      </c>
      <c r="T1030">
        <v>1</v>
      </c>
      <c r="U1030">
        <v>0</v>
      </c>
      <c r="V1030">
        <v>0</v>
      </c>
      <c r="W1030">
        <v>0</v>
      </c>
      <c r="X1030">
        <v>730</v>
      </c>
      <c r="Y1030">
        <v>-1</v>
      </c>
      <c r="Z1030" t="s">
        <v>52</v>
      </c>
      <c r="AA1030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95961600</v>
      </c>
      <c r="AB1030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92363012</v>
      </c>
      <c r="AC1030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3598588</v>
      </c>
      <c r="AD1030" s="5">
        <f>VALUE(FIXED((SLEP[[#This Row],[EjecutadoCLP]]/SLEP[[#This Row],[MontoCLP]]),4,TRUE))</f>
        <v>0.96250000000000002</v>
      </c>
      <c r="AE1030" s="1">
        <f>IF(SLEP[[#This Row],[Termino]]=0,DATE(1992,10,11),SLEP[[#This Row],[Termino]]-SLEP[[#This Row],[Días de vigencia]])</f>
        <v>33158</v>
      </c>
      <c r="AF1030" s="1">
        <f>IF(SLEP[[#This Row],[Días restantes]]&lt;1,DATE(1992,10,11),DATE(2025,8,8)+SLEP[[#This Row],[Días restantes]])</f>
        <v>33888</v>
      </c>
      <c r="AG1030">
        <f ca="1">IF(SLEP[[#This Row],[Termino]]=0,0,SLEP[[#This Row],[Termino]]-TODAY())</f>
        <v>-12071</v>
      </c>
      <c r="AH1030" s="7" t="str">
        <f ca="1">IF(SLEP[[#This Row],[Dias]]&gt;0,"Vigente","Vencido")</f>
        <v>Vencido</v>
      </c>
      <c r="AI1030" t="str">
        <f>_xlfn.XLOOKUP(SLEP[[#This Row],[Source.Name]],Tabla3[Nombre archivo],Tabla3[BASESLEP],"N/A",0,1)</f>
        <v>Iquique</v>
      </c>
      <c r="AJ1030" t="s">
        <v>5127</v>
      </c>
    </row>
    <row r="1031" spans="1:36" x14ac:dyDescent="0.3">
      <c r="A1031" t="s">
        <v>4540</v>
      </c>
      <c r="B1031" t="s">
        <v>4661</v>
      </c>
      <c r="C1031" t="s">
        <v>4662</v>
      </c>
      <c r="D1031" t="s">
        <v>4663</v>
      </c>
      <c r="E1031" t="s">
        <v>3014</v>
      </c>
      <c r="F1031" t="s">
        <v>3015</v>
      </c>
      <c r="G1031" t="s">
        <v>44</v>
      </c>
      <c r="H1031" t="s">
        <v>45</v>
      </c>
      <c r="I1031" t="s">
        <v>188</v>
      </c>
      <c r="J1031" t="s">
        <v>4546</v>
      </c>
      <c r="K1031" t="s">
        <v>48</v>
      </c>
      <c r="L1031" s="3">
        <v>56560224</v>
      </c>
      <c r="M1031" s="4">
        <v>21759975</v>
      </c>
      <c r="N1031" s="4">
        <v>34800249</v>
      </c>
      <c r="O1031" t="s">
        <v>884</v>
      </c>
      <c r="P1031" t="s">
        <v>652</v>
      </c>
      <c r="Q1031" t="s">
        <v>51</v>
      </c>
      <c r="R1031">
        <v>3</v>
      </c>
      <c r="S1031">
        <v>0</v>
      </c>
      <c r="T1031">
        <v>0</v>
      </c>
      <c r="U1031">
        <v>0</v>
      </c>
      <c r="V1031">
        <v>0</v>
      </c>
      <c r="W1031">
        <v>0</v>
      </c>
      <c r="X1031">
        <v>730</v>
      </c>
      <c r="Y1031">
        <v>-1</v>
      </c>
      <c r="Z1031" t="s">
        <v>52</v>
      </c>
      <c r="AA1031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56560224</v>
      </c>
      <c r="AB1031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21759975</v>
      </c>
      <c r="AC1031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34800249</v>
      </c>
      <c r="AD1031" s="5">
        <f>VALUE(FIXED((SLEP[[#This Row],[EjecutadoCLP]]/SLEP[[#This Row],[MontoCLP]]),4,TRUE))</f>
        <v>0.38469999999999999</v>
      </c>
      <c r="AE1031" s="1">
        <f>IF(SLEP[[#This Row],[Termino]]=0,DATE(1992,10,11),SLEP[[#This Row],[Termino]]-SLEP[[#This Row],[Días de vigencia]])</f>
        <v>33158</v>
      </c>
      <c r="AF1031" s="1">
        <f>IF(SLEP[[#This Row],[Días restantes]]&lt;1,DATE(1992,10,11),DATE(2025,8,8)+SLEP[[#This Row],[Días restantes]])</f>
        <v>33888</v>
      </c>
      <c r="AG1031">
        <f ca="1">IF(SLEP[[#This Row],[Termino]]=0,0,SLEP[[#This Row],[Termino]]-TODAY())</f>
        <v>-12071</v>
      </c>
      <c r="AH1031" s="7" t="str">
        <f ca="1">IF(SLEP[[#This Row],[Dias]]&gt;0,"Vigente","Vencido")</f>
        <v>Vencido</v>
      </c>
      <c r="AI1031" t="str">
        <f>_xlfn.XLOOKUP(SLEP[[#This Row],[Source.Name]],Tabla3[Nombre archivo],Tabla3[BASESLEP],"N/A",0,1)</f>
        <v>Iquique</v>
      </c>
      <c r="AJ1031" t="s">
        <v>5131</v>
      </c>
    </row>
    <row r="1032" spans="1:36" x14ac:dyDescent="0.3">
      <c r="A1032" t="s">
        <v>4540</v>
      </c>
      <c r="B1032" t="s">
        <v>4665</v>
      </c>
      <c r="C1032" t="s">
        <v>4666</v>
      </c>
      <c r="D1032" t="s">
        <v>4667</v>
      </c>
      <c r="E1032" t="s">
        <v>4668</v>
      </c>
      <c r="F1032" t="s">
        <v>4669</v>
      </c>
      <c r="G1032" t="s">
        <v>74</v>
      </c>
      <c r="H1032" t="s">
        <v>45</v>
      </c>
      <c r="I1032" t="s">
        <v>89</v>
      </c>
      <c r="J1032" t="s">
        <v>4546</v>
      </c>
      <c r="K1032" t="s">
        <v>48</v>
      </c>
      <c r="L1032" s="3">
        <v>1980000</v>
      </c>
      <c r="M1032" s="4">
        <v>1980000</v>
      </c>
      <c r="N1032" s="4">
        <v>0</v>
      </c>
      <c r="O1032" t="s">
        <v>2166</v>
      </c>
      <c r="P1032" t="s">
        <v>728</v>
      </c>
      <c r="Q1032" t="s">
        <v>51</v>
      </c>
      <c r="R1032">
        <v>0</v>
      </c>
      <c r="S1032">
        <v>0</v>
      </c>
      <c r="T1032">
        <v>0</v>
      </c>
      <c r="U1032">
        <v>0</v>
      </c>
      <c r="V1032">
        <v>0</v>
      </c>
      <c r="W1032">
        <v>0</v>
      </c>
      <c r="X1032">
        <v>10</v>
      </c>
      <c r="Y1032">
        <v>-91</v>
      </c>
      <c r="Z1032" t="s">
        <v>52</v>
      </c>
      <c r="AA1032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1980000</v>
      </c>
      <c r="AB1032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1980000</v>
      </c>
      <c r="AC1032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0</v>
      </c>
      <c r="AD1032" s="5">
        <f>VALUE(FIXED((SLEP[[#This Row],[EjecutadoCLP]]/SLEP[[#This Row],[MontoCLP]]),4,TRUE))</f>
        <v>1</v>
      </c>
      <c r="AE1032" s="1">
        <f>IF(SLEP[[#This Row],[Termino]]=0,DATE(1992,10,11),SLEP[[#This Row],[Termino]]-SLEP[[#This Row],[Días de vigencia]])</f>
        <v>33878</v>
      </c>
      <c r="AF1032" s="1">
        <f>IF(SLEP[[#This Row],[Días restantes]]&lt;1,DATE(1992,10,11),DATE(2025,8,8)+SLEP[[#This Row],[Días restantes]])</f>
        <v>33888</v>
      </c>
      <c r="AG1032">
        <f ca="1">IF(SLEP[[#This Row],[Termino]]=0,0,SLEP[[#This Row],[Termino]]-TODAY())</f>
        <v>-12071</v>
      </c>
      <c r="AH1032" s="7" t="str">
        <f ca="1">IF(SLEP[[#This Row],[Dias]]&gt;0,"Vigente","Vencido")</f>
        <v>Vencido</v>
      </c>
      <c r="AI1032" t="str">
        <f>_xlfn.XLOOKUP(SLEP[[#This Row],[Source.Name]],Tabla3[Nombre archivo],Tabla3[BASESLEP],"N/A",0,1)</f>
        <v>Iquique</v>
      </c>
      <c r="AJ1032" t="s">
        <v>5134</v>
      </c>
    </row>
    <row r="1033" spans="1:36" x14ac:dyDescent="0.3">
      <c r="A1033" t="s">
        <v>4540</v>
      </c>
      <c r="B1033" t="s">
        <v>4671</v>
      </c>
      <c r="C1033" t="s">
        <v>4666</v>
      </c>
      <c r="D1033" t="s">
        <v>4667</v>
      </c>
      <c r="E1033" t="s">
        <v>4672</v>
      </c>
      <c r="F1033" t="s">
        <v>4673</v>
      </c>
      <c r="G1033" t="s">
        <v>74</v>
      </c>
      <c r="H1033" t="s">
        <v>45</v>
      </c>
      <c r="I1033" t="s">
        <v>89</v>
      </c>
      <c r="J1033" t="s">
        <v>4546</v>
      </c>
      <c r="K1033" t="s">
        <v>48</v>
      </c>
      <c r="L1033" s="3">
        <v>800000</v>
      </c>
      <c r="M1033" s="4">
        <v>800000</v>
      </c>
      <c r="N1033" s="4">
        <v>0</v>
      </c>
      <c r="O1033" t="s">
        <v>2166</v>
      </c>
      <c r="P1033" t="s">
        <v>728</v>
      </c>
      <c r="Q1033" t="s">
        <v>51</v>
      </c>
      <c r="R1033">
        <v>0</v>
      </c>
      <c r="S1033">
        <v>0</v>
      </c>
      <c r="T1033">
        <v>0</v>
      </c>
      <c r="U1033">
        <v>0</v>
      </c>
      <c r="V1033">
        <v>0</v>
      </c>
      <c r="W1033">
        <v>0</v>
      </c>
      <c r="X1033">
        <v>10</v>
      </c>
      <c r="Y1033">
        <v>-481</v>
      </c>
      <c r="Z1033" t="s">
        <v>52</v>
      </c>
      <c r="AA1033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800000</v>
      </c>
      <c r="AB1033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800000</v>
      </c>
      <c r="AC1033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0</v>
      </c>
      <c r="AD1033" s="5">
        <f>VALUE(FIXED((SLEP[[#This Row],[EjecutadoCLP]]/SLEP[[#This Row],[MontoCLP]]),4,TRUE))</f>
        <v>1</v>
      </c>
      <c r="AE1033" s="1">
        <f>IF(SLEP[[#This Row],[Termino]]=0,DATE(1992,10,11),SLEP[[#This Row],[Termino]]-SLEP[[#This Row],[Días de vigencia]])</f>
        <v>33878</v>
      </c>
      <c r="AF1033" s="1">
        <f>IF(SLEP[[#This Row],[Días restantes]]&lt;1,DATE(1992,10,11),DATE(2025,8,8)+SLEP[[#This Row],[Días restantes]])</f>
        <v>33888</v>
      </c>
      <c r="AG1033">
        <f ca="1">IF(SLEP[[#This Row],[Termino]]=0,0,SLEP[[#This Row],[Termino]]-TODAY())</f>
        <v>-12071</v>
      </c>
      <c r="AH1033" s="7" t="str">
        <f ca="1">IF(SLEP[[#This Row],[Dias]]&gt;0,"Vigente","Vencido")</f>
        <v>Vencido</v>
      </c>
      <c r="AI1033" t="str">
        <f>_xlfn.XLOOKUP(SLEP[[#This Row],[Source.Name]],Tabla3[Nombre archivo],Tabla3[BASESLEP],"N/A",0,1)</f>
        <v>Iquique</v>
      </c>
      <c r="AJ1033" t="s">
        <v>5140</v>
      </c>
    </row>
    <row r="1034" spans="1:36" x14ac:dyDescent="0.3">
      <c r="A1034" t="s">
        <v>4540</v>
      </c>
      <c r="B1034" t="s">
        <v>4675</v>
      </c>
      <c r="C1034" t="s">
        <v>4666</v>
      </c>
      <c r="D1034" t="s">
        <v>4667</v>
      </c>
      <c r="E1034" t="s">
        <v>4676</v>
      </c>
      <c r="F1034" t="s">
        <v>4677</v>
      </c>
      <c r="G1034" t="s">
        <v>74</v>
      </c>
      <c r="H1034" t="s">
        <v>45</v>
      </c>
      <c r="I1034" t="s">
        <v>89</v>
      </c>
      <c r="J1034" t="s">
        <v>4546</v>
      </c>
      <c r="K1034" t="s">
        <v>48</v>
      </c>
      <c r="L1034" s="3">
        <v>989000</v>
      </c>
      <c r="M1034" s="4">
        <v>989000</v>
      </c>
      <c r="N1034" s="4">
        <v>0</v>
      </c>
      <c r="O1034" t="s">
        <v>2166</v>
      </c>
      <c r="P1034" t="s">
        <v>799</v>
      </c>
      <c r="Q1034" t="s">
        <v>51</v>
      </c>
      <c r="R1034">
        <v>1</v>
      </c>
      <c r="S1034">
        <v>0</v>
      </c>
      <c r="T1034">
        <v>0</v>
      </c>
      <c r="U1034">
        <v>0</v>
      </c>
      <c r="V1034">
        <v>0</v>
      </c>
      <c r="W1034">
        <v>0</v>
      </c>
      <c r="X1034">
        <v>95</v>
      </c>
      <c r="Y1034">
        <v>-413</v>
      </c>
      <c r="Z1034" t="s">
        <v>52</v>
      </c>
      <c r="AA1034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989000</v>
      </c>
      <c r="AB1034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989000</v>
      </c>
      <c r="AC1034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0</v>
      </c>
      <c r="AD1034" s="5">
        <f>VALUE(FIXED((SLEP[[#This Row],[EjecutadoCLP]]/SLEP[[#This Row],[MontoCLP]]),4,TRUE))</f>
        <v>1</v>
      </c>
      <c r="AE1034" s="1">
        <f>IF(SLEP[[#This Row],[Termino]]=0,DATE(1992,10,11),SLEP[[#This Row],[Termino]]-SLEP[[#This Row],[Días de vigencia]])</f>
        <v>33793</v>
      </c>
      <c r="AF1034" s="1">
        <f>IF(SLEP[[#This Row],[Días restantes]]&lt;1,DATE(1992,10,11),DATE(2025,8,8)+SLEP[[#This Row],[Días restantes]])</f>
        <v>33888</v>
      </c>
      <c r="AG1034">
        <f ca="1">IF(SLEP[[#This Row],[Termino]]=0,0,SLEP[[#This Row],[Termino]]-TODAY())</f>
        <v>-12071</v>
      </c>
      <c r="AH1034" s="7" t="str">
        <f ca="1">IF(SLEP[[#This Row],[Dias]]&gt;0,"Vigente","Vencido")</f>
        <v>Vencido</v>
      </c>
      <c r="AI1034" t="str">
        <f>_xlfn.XLOOKUP(SLEP[[#This Row],[Source.Name]],Tabla3[Nombre archivo],Tabla3[BASESLEP],"N/A",0,1)</f>
        <v>Iquique</v>
      </c>
      <c r="AJ1034" t="s">
        <v>5146</v>
      </c>
    </row>
    <row r="1035" spans="1:36" x14ac:dyDescent="0.3">
      <c r="A1035" t="s">
        <v>4679</v>
      </c>
      <c r="B1035" t="s">
        <v>8531</v>
      </c>
      <c r="C1035" t="s">
        <v>8532</v>
      </c>
      <c r="D1035" t="s">
        <v>8533</v>
      </c>
      <c r="E1035" t="s">
        <v>5144</v>
      </c>
      <c r="F1035" t="s">
        <v>5145</v>
      </c>
      <c r="G1035" t="s">
        <v>44</v>
      </c>
      <c r="H1035" t="s">
        <v>45</v>
      </c>
      <c r="I1035" t="s">
        <v>46</v>
      </c>
      <c r="J1035" t="s">
        <v>4685</v>
      </c>
      <c r="K1035" t="s">
        <v>48</v>
      </c>
      <c r="L1035" s="3">
        <v>200000000</v>
      </c>
      <c r="M1035" s="4">
        <v>0</v>
      </c>
      <c r="N1035" s="4">
        <v>200000000</v>
      </c>
      <c r="O1035" t="s">
        <v>180</v>
      </c>
      <c r="P1035" t="s">
        <v>98</v>
      </c>
      <c r="Q1035" t="s">
        <v>64</v>
      </c>
      <c r="R1035">
        <v>0</v>
      </c>
      <c r="S1035">
        <v>0</v>
      </c>
      <c r="T1035">
        <v>0</v>
      </c>
      <c r="U1035">
        <v>0</v>
      </c>
      <c r="V1035">
        <v>0</v>
      </c>
      <c r="W1035">
        <v>0</v>
      </c>
      <c r="X1035">
        <v>436</v>
      </c>
      <c r="Y1035">
        <v>428</v>
      </c>
      <c r="Z1035" t="s">
        <v>65</v>
      </c>
      <c r="AA1035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200000000</v>
      </c>
      <c r="AB1035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0</v>
      </c>
      <c r="AC1035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200000000</v>
      </c>
      <c r="AD1035" s="5">
        <f>VALUE(FIXED((SLEP[[#This Row],[EjecutadoCLP]]/SLEP[[#This Row],[MontoCLP]]),4,TRUE))</f>
        <v>0</v>
      </c>
      <c r="AE1035" s="1">
        <f>IF(SLEP[[#This Row],[Termino]]=0,DATE(1992,10,11),SLEP[[#This Row],[Termino]]-SLEP[[#This Row],[Días de vigencia]])</f>
        <v>45869</v>
      </c>
      <c r="AF1035" s="1">
        <f>IF(SLEP[[#This Row],[Días restantes]]&lt;1,DATE(1992,10,11),DATE(2025,8,8)+SLEP[[#This Row],[Días restantes]])</f>
        <v>46305</v>
      </c>
      <c r="AG1035">
        <f ca="1">IF(SLEP[[#This Row],[Termino]]=0,0,SLEP[[#This Row],[Termino]]-TODAY())</f>
        <v>346</v>
      </c>
      <c r="AH1035" s="7" t="str">
        <f ca="1">IF(SLEP[[#This Row],[Dias]]&gt;0,"Vigente","Vencido")</f>
        <v>Vigente</v>
      </c>
      <c r="AI1035" t="str">
        <f>_xlfn.XLOOKUP(SLEP[[#This Row],[Source.Name]],Tabla3[Nombre archivo],Tabla3[BASESLEP],"N/A",0,1)</f>
        <v>Llanquihue</v>
      </c>
      <c r="AJ1035" t="s">
        <v>5152</v>
      </c>
    </row>
    <row r="1036" spans="1:36" x14ac:dyDescent="0.3">
      <c r="A1036" t="s">
        <v>4679</v>
      </c>
      <c r="B1036" t="s">
        <v>8534</v>
      </c>
      <c r="C1036" t="s">
        <v>8535</v>
      </c>
      <c r="D1036" t="s">
        <v>8533</v>
      </c>
      <c r="E1036" t="s">
        <v>8536</v>
      </c>
      <c r="F1036" t="s">
        <v>8537</v>
      </c>
      <c r="G1036" t="s">
        <v>44</v>
      </c>
      <c r="H1036" t="s">
        <v>45</v>
      </c>
      <c r="I1036" t="s">
        <v>46</v>
      </c>
      <c r="J1036" t="s">
        <v>4685</v>
      </c>
      <c r="K1036" t="s">
        <v>48</v>
      </c>
      <c r="L1036" s="3">
        <v>120000000</v>
      </c>
      <c r="M1036" s="4">
        <v>0</v>
      </c>
      <c r="N1036" s="4">
        <v>120000000</v>
      </c>
      <c r="O1036" t="s">
        <v>189</v>
      </c>
      <c r="P1036" t="s">
        <v>98</v>
      </c>
      <c r="Q1036" t="s">
        <v>64</v>
      </c>
      <c r="R1036">
        <v>0</v>
      </c>
      <c r="S1036">
        <v>0</v>
      </c>
      <c r="T1036">
        <v>0</v>
      </c>
      <c r="U1036">
        <v>0</v>
      </c>
      <c r="V1036">
        <v>0</v>
      </c>
      <c r="W1036">
        <v>0</v>
      </c>
      <c r="X1036">
        <v>440</v>
      </c>
      <c r="Y1036">
        <v>428</v>
      </c>
      <c r="Z1036" t="s">
        <v>65</v>
      </c>
      <c r="AA1036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120000000</v>
      </c>
      <c r="AB1036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0</v>
      </c>
      <c r="AC1036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120000000</v>
      </c>
      <c r="AD1036" s="5">
        <f>VALUE(FIXED((SLEP[[#This Row],[EjecutadoCLP]]/SLEP[[#This Row],[MontoCLP]]),4,TRUE))</f>
        <v>0</v>
      </c>
      <c r="AE1036" s="1">
        <f>IF(SLEP[[#This Row],[Termino]]=0,DATE(1992,10,11),SLEP[[#This Row],[Termino]]-SLEP[[#This Row],[Días de vigencia]])</f>
        <v>45865</v>
      </c>
      <c r="AF1036" s="1">
        <f>IF(SLEP[[#This Row],[Días restantes]]&lt;1,DATE(1992,10,11),DATE(2025,8,8)+SLEP[[#This Row],[Días restantes]])</f>
        <v>46305</v>
      </c>
      <c r="AG1036">
        <f ca="1">IF(SLEP[[#This Row],[Termino]]=0,0,SLEP[[#This Row],[Termino]]-TODAY())</f>
        <v>346</v>
      </c>
      <c r="AH1036" s="7" t="str">
        <f ca="1">IF(SLEP[[#This Row],[Dias]]&gt;0,"Vigente","Vencido")</f>
        <v>Vigente</v>
      </c>
      <c r="AI1036" t="str">
        <f>_xlfn.XLOOKUP(SLEP[[#This Row],[Source.Name]],Tabla3[Nombre archivo],Tabla3[BASESLEP],"N/A",0,1)</f>
        <v>Llanquihue</v>
      </c>
      <c r="AJ1036" t="s">
        <v>5156</v>
      </c>
    </row>
    <row r="1037" spans="1:36" x14ac:dyDescent="0.3">
      <c r="A1037" t="s">
        <v>4679</v>
      </c>
      <c r="B1037" t="s">
        <v>8538</v>
      </c>
      <c r="C1037" t="s">
        <v>8539</v>
      </c>
      <c r="D1037" t="s">
        <v>8540</v>
      </c>
      <c r="E1037" t="s">
        <v>7637</v>
      </c>
      <c r="F1037" t="s">
        <v>7638</v>
      </c>
      <c r="G1037" t="s">
        <v>44</v>
      </c>
      <c r="H1037" t="s">
        <v>45</v>
      </c>
      <c r="I1037" t="s">
        <v>60</v>
      </c>
      <c r="J1037" t="s">
        <v>4685</v>
      </c>
      <c r="K1037" t="s">
        <v>48</v>
      </c>
      <c r="L1037" s="3">
        <v>31716000</v>
      </c>
      <c r="M1037" s="4">
        <v>0</v>
      </c>
      <c r="N1037" s="4">
        <v>31716000</v>
      </c>
      <c r="O1037" t="s">
        <v>246</v>
      </c>
      <c r="P1037" t="s">
        <v>8398</v>
      </c>
      <c r="Q1037" t="s">
        <v>64</v>
      </c>
      <c r="R1037">
        <v>0</v>
      </c>
      <c r="S1037">
        <v>0</v>
      </c>
      <c r="T1037">
        <v>0</v>
      </c>
      <c r="U1037">
        <v>0</v>
      </c>
      <c r="V1037">
        <v>0</v>
      </c>
      <c r="W1037">
        <v>0</v>
      </c>
      <c r="X1037">
        <v>1097</v>
      </c>
      <c r="Y1037">
        <v>1083</v>
      </c>
      <c r="Z1037" t="s">
        <v>65</v>
      </c>
      <c r="AA1037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31716000</v>
      </c>
      <c r="AB1037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0</v>
      </c>
      <c r="AC1037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31716000</v>
      </c>
      <c r="AD1037" s="5">
        <f>VALUE(FIXED((SLEP[[#This Row],[EjecutadoCLP]]/SLEP[[#This Row],[MontoCLP]]),4,TRUE))</f>
        <v>0</v>
      </c>
      <c r="AE1037" s="1">
        <f>IF(SLEP[[#This Row],[Termino]]=0,DATE(1992,10,11),SLEP[[#This Row],[Termino]]-SLEP[[#This Row],[Días de vigencia]])</f>
        <v>45863</v>
      </c>
      <c r="AF1037" s="1">
        <f>IF(SLEP[[#This Row],[Días restantes]]&lt;1,DATE(1992,10,11),DATE(2025,8,8)+SLEP[[#This Row],[Días restantes]])</f>
        <v>46960</v>
      </c>
      <c r="AG1037">
        <f ca="1">IF(SLEP[[#This Row],[Termino]]=0,0,SLEP[[#This Row],[Termino]]-TODAY())</f>
        <v>1001</v>
      </c>
      <c r="AH1037" s="7" t="str">
        <f ca="1">IF(SLEP[[#This Row],[Dias]]&gt;0,"Vigente","Vencido")</f>
        <v>Vigente</v>
      </c>
      <c r="AI1037" t="str">
        <f>_xlfn.XLOOKUP(SLEP[[#This Row],[Source.Name]],Tabla3[Nombre archivo],Tabla3[BASESLEP],"N/A",0,1)</f>
        <v>Llanquihue</v>
      </c>
      <c r="AJ1037" t="s">
        <v>5162</v>
      </c>
    </row>
    <row r="1038" spans="1:36" x14ac:dyDescent="0.3">
      <c r="A1038" t="s">
        <v>4679</v>
      </c>
      <c r="B1038" t="s">
        <v>8541</v>
      </c>
      <c r="C1038" t="s">
        <v>8542</v>
      </c>
      <c r="D1038" t="s">
        <v>8543</v>
      </c>
      <c r="E1038" t="s">
        <v>8544</v>
      </c>
      <c r="F1038" t="s">
        <v>8545</v>
      </c>
      <c r="G1038" t="s">
        <v>44</v>
      </c>
      <c r="H1038" t="s">
        <v>45</v>
      </c>
      <c r="I1038" t="s">
        <v>46</v>
      </c>
      <c r="J1038" t="s">
        <v>4685</v>
      </c>
      <c r="K1038" t="s">
        <v>48</v>
      </c>
      <c r="L1038" s="3">
        <v>110575872</v>
      </c>
      <c r="M1038" s="4">
        <v>0</v>
      </c>
      <c r="N1038" s="4">
        <v>110575872</v>
      </c>
      <c r="O1038" t="s">
        <v>246</v>
      </c>
      <c r="P1038" t="s">
        <v>553</v>
      </c>
      <c r="Q1038" t="s">
        <v>64</v>
      </c>
      <c r="R1038">
        <v>0</v>
      </c>
      <c r="S1038">
        <v>0</v>
      </c>
      <c r="T1038">
        <v>0</v>
      </c>
      <c r="U1038">
        <v>0</v>
      </c>
      <c r="V1038">
        <v>0</v>
      </c>
      <c r="W1038">
        <v>0</v>
      </c>
      <c r="X1038">
        <v>160</v>
      </c>
      <c r="Y1038">
        <v>146</v>
      </c>
      <c r="Z1038" t="s">
        <v>65</v>
      </c>
      <c r="AA1038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110575872</v>
      </c>
      <c r="AB1038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0</v>
      </c>
      <c r="AC1038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110575872</v>
      </c>
      <c r="AD1038" s="5">
        <f>VALUE(FIXED((SLEP[[#This Row],[EjecutadoCLP]]/SLEP[[#This Row],[MontoCLP]]),4,TRUE))</f>
        <v>0</v>
      </c>
      <c r="AE1038" s="1">
        <f>IF(SLEP[[#This Row],[Termino]]=0,DATE(1992,10,11),SLEP[[#This Row],[Termino]]-SLEP[[#This Row],[Días de vigencia]])</f>
        <v>45863</v>
      </c>
      <c r="AF1038" s="1">
        <f>IF(SLEP[[#This Row],[Días restantes]]&lt;1,DATE(1992,10,11),DATE(2025,8,8)+SLEP[[#This Row],[Días restantes]])</f>
        <v>46023</v>
      </c>
      <c r="AG1038">
        <f ca="1">IF(SLEP[[#This Row],[Termino]]=0,0,SLEP[[#This Row],[Termino]]-TODAY())</f>
        <v>64</v>
      </c>
      <c r="AH1038" s="7" t="str">
        <f ca="1">IF(SLEP[[#This Row],[Dias]]&gt;0,"Vigente","Vencido")</f>
        <v>Vigente</v>
      </c>
      <c r="AI1038" t="str">
        <f>_xlfn.XLOOKUP(SLEP[[#This Row],[Source.Name]],Tabla3[Nombre archivo],Tabla3[BASESLEP],"N/A",0,1)</f>
        <v>Llanquihue</v>
      </c>
      <c r="AJ1038" t="s">
        <v>5166</v>
      </c>
    </row>
    <row r="1039" spans="1:36" x14ac:dyDescent="0.3">
      <c r="A1039" t="s">
        <v>4679</v>
      </c>
      <c r="B1039" t="s">
        <v>8546</v>
      </c>
      <c r="C1039" t="s">
        <v>8547</v>
      </c>
      <c r="D1039" t="s">
        <v>8548</v>
      </c>
      <c r="E1039" t="s">
        <v>8549</v>
      </c>
      <c r="F1039" t="s">
        <v>8550</v>
      </c>
      <c r="G1039" t="s">
        <v>44</v>
      </c>
      <c r="H1039" t="s">
        <v>45</v>
      </c>
      <c r="I1039" t="s">
        <v>46</v>
      </c>
      <c r="J1039" t="s">
        <v>4685</v>
      </c>
      <c r="K1039" t="s">
        <v>48</v>
      </c>
      <c r="L1039" s="3">
        <v>167564051</v>
      </c>
      <c r="M1039" s="4">
        <v>0</v>
      </c>
      <c r="N1039" s="4">
        <v>167564051</v>
      </c>
      <c r="O1039" t="s">
        <v>427</v>
      </c>
      <c r="P1039" t="s">
        <v>3859</v>
      </c>
      <c r="Q1039" t="s">
        <v>64</v>
      </c>
      <c r="R1039">
        <v>0</v>
      </c>
      <c r="S1039">
        <v>0</v>
      </c>
      <c r="T1039">
        <v>0</v>
      </c>
      <c r="U1039">
        <v>0</v>
      </c>
      <c r="V1039">
        <v>0</v>
      </c>
      <c r="W1039">
        <v>0</v>
      </c>
      <c r="X1039">
        <v>278</v>
      </c>
      <c r="Y1039">
        <v>257</v>
      </c>
      <c r="Z1039" t="s">
        <v>65</v>
      </c>
      <c r="AA1039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167564051</v>
      </c>
      <c r="AB1039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0</v>
      </c>
      <c r="AC1039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167564051</v>
      </c>
      <c r="AD1039" s="5">
        <f>VALUE(FIXED((SLEP[[#This Row],[EjecutadoCLP]]/SLEP[[#This Row],[MontoCLP]]),4,TRUE))</f>
        <v>0</v>
      </c>
      <c r="AE1039" s="1">
        <f>IF(SLEP[[#This Row],[Termino]]=0,DATE(1992,10,11),SLEP[[#This Row],[Termino]]-SLEP[[#This Row],[Días de vigencia]])</f>
        <v>45856</v>
      </c>
      <c r="AF1039" s="1">
        <f>IF(SLEP[[#This Row],[Días restantes]]&lt;1,DATE(1992,10,11),DATE(2025,8,8)+SLEP[[#This Row],[Días restantes]])</f>
        <v>46134</v>
      </c>
      <c r="AG1039">
        <f ca="1">IF(SLEP[[#This Row],[Termino]]=0,0,SLEP[[#This Row],[Termino]]-TODAY())</f>
        <v>175</v>
      </c>
      <c r="AH1039" s="7" t="str">
        <f ca="1">IF(SLEP[[#This Row],[Dias]]&gt;0,"Vigente","Vencido")</f>
        <v>Vigente</v>
      </c>
      <c r="AI1039" t="str">
        <f>_xlfn.XLOOKUP(SLEP[[#This Row],[Source.Name]],Tabla3[Nombre archivo],Tabla3[BASESLEP],"N/A",0,1)</f>
        <v>Llanquihue</v>
      </c>
      <c r="AJ1039" t="s">
        <v>5172</v>
      </c>
    </row>
    <row r="1040" spans="1:36" x14ac:dyDescent="0.3">
      <c r="A1040" t="s">
        <v>4679</v>
      </c>
      <c r="B1040" t="s">
        <v>8551</v>
      </c>
      <c r="C1040" t="s">
        <v>8552</v>
      </c>
      <c r="D1040" t="s">
        <v>8553</v>
      </c>
      <c r="E1040" t="s">
        <v>4763</v>
      </c>
      <c r="F1040" t="s">
        <v>4764</v>
      </c>
      <c r="G1040" t="s">
        <v>44</v>
      </c>
      <c r="H1040" t="s">
        <v>45</v>
      </c>
      <c r="I1040" t="s">
        <v>1655</v>
      </c>
      <c r="J1040" t="s">
        <v>4685</v>
      </c>
      <c r="K1040" t="s">
        <v>48</v>
      </c>
      <c r="L1040" s="3">
        <v>82153224</v>
      </c>
      <c r="M1040" s="4">
        <v>0</v>
      </c>
      <c r="N1040" s="4">
        <v>82153224</v>
      </c>
      <c r="O1040" t="s">
        <v>256</v>
      </c>
      <c r="P1040" t="s">
        <v>98</v>
      </c>
      <c r="Q1040" t="s">
        <v>64</v>
      </c>
      <c r="R1040">
        <v>0</v>
      </c>
      <c r="S1040">
        <v>0</v>
      </c>
      <c r="T1040">
        <v>0</v>
      </c>
      <c r="U1040">
        <v>0</v>
      </c>
      <c r="V1040">
        <v>0</v>
      </c>
      <c r="W1040">
        <v>0</v>
      </c>
      <c r="X1040">
        <v>456</v>
      </c>
      <c r="Y1040">
        <v>428</v>
      </c>
      <c r="Z1040" t="s">
        <v>65</v>
      </c>
      <c r="AA1040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82153224</v>
      </c>
      <c r="AB1040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0</v>
      </c>
      <c r="AC1040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82153224</v>
      </c>
      <c r="AD1040" s="5">
        <f>VALUE(FIXED((SLEP[[#This Row],[EjecutadoCLP]]/SLEP[[#This Row],[MontoCLP]]),4,TRUE))</f>
        <v>0</v>
      </c>
      <c r="AE1040" s="1">
        <f>IF(SLEP[[#This Row],[Termino]]=0,DATE(1992,10,11),SLEP[[#This Row],[Termino]]-SLEP[[#This Row],[Días de vigencia]])</f>
        <v>45849</v>
      </c>
      <c r="AF1040" s="1">
        <f>IF(SLEP[[#This Row],[Días restantes]]&lt;1,DATE(1992,10,11),DATE(2025,8,8)+SLEP[[#This Row],[Días restantes]])</f>
        <v>46305</v>
      </c>
      <c r="AG1040">
        <f ca="1">IF(SLEP[[#This Row],[Termino]]=0,0,SLEP[[#This Row],[Termino]]-TODAY())</f>
        <v>346</v>
      </c>
      <c r="AH1040" s="7" t="str">
        <f ca="1">IF(SLEP[[#This Row],[Dias]]&gt;0,"Vigente","Vencido")</f>
        <v>Vigente</v>
      </c>
      <c r="AI1040" t="str">
        <f>_xlfn.XLOOKUP(SLEP[[#This Row],[Source.Name]],Tabla3[Nombre archivo],Tabla3[BASESLEP],"N/A",0,1)</f>
        <v>Llanquihue</v>
      </c>
      <c r="AJ1040" t="s">
        <v>5178</v>
      </c>
    </row>
    <row r="1041" spans="1:36" x14ac:dyDescent="0.3">
      <c r="A1041" t="s">
        <v>4679</v>
      </c>
      <c r="B1041" t="s">
        <v>8554</v>
      </c>
      <c r="C1041" t="s">
        <v>8555</v>
      </c>
      <c r="D1041" t="s">
        <v>8553</v>
      </c>
      <c r="E1041" t="s">
        <v>4798</v>
      </c>
      <c r="F1041" t="s">
        <v>4799</v>
      </c>
      <c r="G1041" t="s">
        <v>44</v>
      </c>
      <c r="H1041" t="s">
        <v>45</v>
      </c>
      <c r="I1041" t="s">
        <v>1655</v>
      </c>
      <c r="J1041" t="s">
        <v>4685</v>
      </c>
      <c r="K1041" t="s">
        <v>48</v>
      </c>
      <c r="L1041" s="3">
        <v>63849088</v>
      </c>
      <c r="M1041" s="4">
        <v>0</v>
      </c>
      <c r="N1041" s="4">
        <v>63849088</v>
      </c>
      <c r="O1041" t="s">
        <v>256</v>
      </c>
      <c r="P1041" t="s">
        <v>98</v>
      </c>
      <c r="Q1041" t="s">
        <v>64</v>
      </c>
      <c r="R1041">
        <v>0</v>
      </c>
      <c r="S1041">
        <v>0</v>
      </c>
      <c r="T1041">
        <v>0</v>
      </c>
      <c r="U1041">
        <v>0</v>
      </c>
      <c r="V1041">
        <v>0</v>
      </c>
      <c r="W1041">
        <v>0</v>
      </c>
      <c r="X1041">
        <v>456</v>
      </c>
      <c r="Y1041">
        <v>428</v>
      </c>
      <c r="Z1041" t="s">
        <v>65</v>
      </c>
      <c r="AA1041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63849088</v>
      </c>
      <c r="AB1041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0</v>
      </c>
      <c r="AC1041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63849088</v>
      </c>
      <c r="AD1041" s="5">
        <f>VALUE(FIXED((SLEP[[#This Row],[EjecutadoCLP]]/SLEP[[#This Row],[MontoCLP]]),4,TRUE))</f>
        <v>0</v>
      </c>
      <c r="AE1041" s="1">
        <f>IF(SLEP[[#This Row],[Termino]]=0,DATE(1992,10,11),SLEP[[#This Row],[Termino]]-SLEP[[#This Row],[Días de vigencia]])</f>
        <v>45849</v>
      </c>
      <c r="AF1041" s="1">
        <f>IF(SLEP[[#This Row],[Días restantes]]&lt;1,DATE(1992,10,11),DATE(2025,8,8)+SLEP[[#This Row],[Días restantes]])</f>
        <v>46305</v>
      </c>
      <c r="AG1041">
        <f ca="1">IF(SLEP[[#This Row],[Termino]]=0,0,SLEP[[#This Row],[Termino]]-TODAY())</f>
        <v>346</v>
      </c>
      <c r="AH1041" s="7" t="str">
        <f ca="1">IF(SLEP[[#This Row],[Dias]]&gt;0,"Vigente","Vencido")</f>
        <v>Vigente</v>
      </c>
      <c r="AI1041" t="str">
        <f>_xlfn.XLOOKUP(SLEP[[#This Row],[Source.Name]],Tabla3[Nombre archivo],Tabla3[BASESLEP],"N/A",0,1)</f>
        <v>Llanquihue</v>
      </c>
      <c r="AJ1041" t="s">
        <v>5182</v>
      </c>
    </row>
    <row r="1042" spans="1:36" x14ac:dyDescent="0.3">
      <c r="A1042" t="s">
        <v>4679</v>
      </c>
      <c r="B1042" t="s">
        <v>8556</v>
      </c>
      <c r="C1042" t="s">
        <v>8557</v>
      </c>
      <c r="D1042" t="s">
        <v>8553</v>
      </c>
      <c r="E1042" t="s">
        <v>4803</v>
      </c>
      <c r="F1042" t="s">
        <v>4804</v>
      </c>
      <c r="G1042" t="s">
        <v>44</v>
      </c>
      <c r="H1042" t="s">
        <v>45</v>
      </c>
      <c r="I1042" t="s">
        <v>1655</v>
      </c>
      <c r="J1042" t="s">
        <v>4685</v>
      </c>
      <c r="K1042" t="s">
        <v>48</v>
      </c>
      <c r="L1042" s="3">
        <v>36479808</v>
      </c>
      <c r="M1042" s="4">
        <v>0</v>
      </c>
      <c r="N1042" s="4">
        <v>36479808</v>
      </c>
      <c r="O1042" t="s">
        <v>256</v>
      </c>
      <c r="P1042" t="s">
        <v>98</v>
      </c>
      <c r="Q1042" t="s">
        <v>64</v>
      </c>
      <c r="R1042">
        <v>0</v>
      </c>
      <c r="S1042">
        <v>0</v>
      </c>
      <c r="T1042">
        <v>0</v>
      </c>
      <c r="U1042">
        <v>0</v>
      </c>
      <c r="V1042">
        <v>0</v>
      </c>
      <c r="W1042">
        <v>0</v>
      </c>
      <c r="X1042">
        <v>456</v>
      </c>
      <c r="Y1042">
        <v>428</v>
      </c>
      <c r="Z1042" t="s">
        <v>65</v>
      </c>
      <c r="AA1042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36479808</v>
      </c>
      <c r="AB1042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0</v>
      </c>
      <c r="AC1042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36479808</v>
      </c>
      <c r="AD1042" s="5">
        <f>VALUE(FIXED((SLEP[[#This Row],[EjecutadoCLP]]/SLEP[[#This Row],[MontoCLP]]),4,TRUE))</f>
        <v>0</v>
      </c>
      <c r="AE1042" s="1">
        <f>IF(SLEP[[#This Row],[Termino]]=0,DATE(1992,10,11),SLEP[[#This Row],[Termino]]-SLEP[[#This Row],[Días de vigencia]])</f>
        <v>45849</v>
      </c>
      <c r="AF1042" s="1">
        <f>IF(SLEP[[#This Row],[Días restantes]]&lt;1,DATE(1992,10,11),DATE(2025,8,8)+SLEP[[#This Row],[Días restantes]])</f>
        <v>46305</v>
      </c>
      <c r="AG1042">
        <f ca="1">IF(SLEP[[#This Row],[Termino]]=0,0,SLEP[[#This Row],[Termino]]-TODAY())</f>
        <v>346</v>
      </c>
      <c r="AH1042" s="7" t="str">
        <f ca="1">IF(SLEP[[#This Row],[Dias]]&gt;0,"Vigente","Vencido")</f>
        <v>Vigente</v>
      </c>
      <c r="AI1042" t="str">
        <f>_xlfn.XLOOKUP(SLEP[[#This Row],[Source.Name]],Tabla3[Nombre archivo],Tabla3[BASESLEP],"N/A",0,1)</f>
        <v>Llanquihue</v>
      </c>
      <c r="AJ1042" t="s">
        <v>5186</v>
      </c>
    </row>
    <row r="1043" spans="1:36" x14ac:dyDescent="0.3">
      <c r="A1043" t="s">
        <v>4679</v>
      </c>
      <c r="B1043" t="s">
        <v>8558</v>
      </c>
      <c r="C1043" t="s">
        <v>8559</v>
      </c>
      <c r="D1043" t="s">
        <v>8553</v>
      </c>
      <c r="E1043" t="s">
        <v>4733</v>
      </c>
      <c r="F1043" t="s">
        <v>4734</v>
      </c>
      <c r="G1043" t="s">
        <v>44</v>
      </c>
      <c r="H1043" t="s">
        <v>45</v>
      </c>
      <c r="I1043" t="s">
        <v>1655</v>
      </c>
      <c r="J1043" t="s">
        <v>4685</v>
      </c>
      <c r="K1043" t="s">
        <v>48</v>
      </c>
      <c r="L1043" s="3">
        <v>249488000</v>
      </c>
      <c r="M1043" s="4">
        <v>0</v>
      </c>
      <c r="N1043" s="4">
        <v>249488000</v>
      </c>
      <c r="O1043" t="s">
        <v>256</v>
      </c>
      <c r="P1043" t="s">
        <v>98</v>
      </c>
      <c r="Q1043" t="s">
        <v>64</v>
      </c>
      <c r="R1043">
        <v>0</v>
      </c>
      <c r="S1043">
        <v>0</v>
      </c>
      <c r="T1043">
        <v>0</v>
      </c>
      <c r="U1043">
        <v>0</v>
      </c>
      <c r="V1043">
        <v>0</v>
      </c>
      <c r="W1043">
        <v>0</v>
      </c>
      <c r="X1043">
        <v>456</v>
      </c>
      <c r="Y1043">
        <v>428</v>
      </c>
      <c r="Z1043" t="s">
        <v>65</v>
      </c>
      <c r="AA1043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249488000</v>
      </c>
      <c r="AB1043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0</v>
      </c>
      <c r="AC1043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249488000</v>
      </c>
      <c r="AD1043" s="5">
        <f>VALUE(FIXED((SLEP[[#This Row],[EjecutadoCLP]]/SLEP[[#This Row],[MontoCLP]]),4,TRUE))</f>
        <v>0</v>
      </c>
      <c r="AE1043" s="1">
        <f>IF(SLEP[[#This Row],[Termino]]=0,DATE(1992,10,11),SLEP[[#This Row],[Termino]]-SLEP[[#This Row],[Días de vigencia]])</f>
        <v>45849</v>
      </c>
      <c r="AF1043" s="1">
        <f>IF(SLEP[[#This Row],[Días restantes]]&lt;1,DATE(1992,10,11),DATE(2025,8,8)+SLEP[[#This Row],[Días restantes]])</f>
        <v>46305</v>
      </c>
      <c r="AG1043">
        <f ca="1">IF(SLEP[[#This Row],[Termino]]=0,0,SLEP[[#This Row],[Termino]]-TODAY())</f>
        <v>346</v>
      </c>
      <c r="AH1043" s="7" t="str">
        <f ca="1">IF(SLEP[[#This Row],[Dias]]&gt;0,"Vigente","Vencido")</f>
        <v>Vigente</v>
      </c>
      <c r="AI1043" t="str">
        <f>_xlfn.XLOOKUP(SLEP[[#This Row],[Source.Name]],Tabla3[Nombre archivo],Tabla3[BASESLEP],"N/A",0,1)</f>
        <v>Llanquihue</v>
      </c>
      <c r="AJ1043" t="s">
        <v>5192</v>
      </c>
    </row>
    <row r="1044" spans="1:36" x14ac:dyDescent="0.3">
      <c r="A1044" t="s">
        <v>4679</v>
      </c>
      <c r="B1044" t="s">
        <v>8560</v>
      </c>
      <c r="C1044" t="s">
        <v>8561</v>
      </c>
      <c r="D1044" t="s">
        <v>8553</v>
      </c>
      <c r="E1044" t="s">
        <v>4783</v>
      </c>
      <c r="F1044" t="s">
        <v>4784</v>
      </c>
      <c r="G1044" t="s">
        <v>44</v>
      </c>
      <c r="H1044" t="s">
        <v>45</v>
      </c>
      <c r="I1044" t="s">
        <v>1655</v>
      </c>
      <c r="J1044" t="s">
        <v>4685</v>
      </c>
      <c r="K1044" t="s">
        <v>48</v>
      </c>
      <c r="L1044" s="3">
        <v>8317424</v>
      </c>
      <c r="M1044" s="4">
        <v>0</v>
      </c>
      <c r="N1044" s="4">
        <v>8317424</v>
      </c>
      <c r="O1044" t="s">
        <v>256</v>
      </c>
      <c r="P1044" t="s">
        <v>98</v>
      </c>
      <c r="Q1044" t="s">
        <v>64</v>
      </c>
      <c r="R1044">
        <v>0</v>
      </c>
      <c r="S1044">
        <v>0</v>
      </c>
      <c r="T1044">
        <v>0</v>
      </c>
      <c r="U1044">
        <v>0</v>
      </c>
      <c r="V1044">
        <v>0</v>
      </c>
      <c r="W1044">
        <v>0</v>
      </c>
      <c r="X1044">
        <v>456</v>
      </c>
      <c r="Y1044">
        <v>428</v>
      </c>
      <c r="Z1044" t="s">
        <v>65</v>
      </c>
      <c r="AA1044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8317424</v>
      </c>
      <c r="AB1044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0</v>
      </c>
      <c r="AC1044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8317424</v>
      </c>
      <c r="AD1044" s="5">
        <f>VALUE(FIXED((SLEP[[#This Row],[EjecutadoCLP]]/SLEP[[#This Row],[MontoCLP]]),4,TRUE))</f>
        <v>0</v>
      </c>
      <c r="AE1044" s="1">
        <f>IF(SLEP[[#This Row],[Termino]]=0,DATE(1992,10,11),SLEP[[#This Row],[Termino]]-SLEP[[#This Row],[Días de vigencia]])</f>
        <v>45849</v>
      </c>
      <c r="AF1044" s="1">
        <f>IF(SLEP[[#This Row],[Días restantes]]&lt;1,DATE(1992,10,11),DATE(2025,8,8)+SLEP[[#This Row],[Días restantes]])</f>
        <v>46305</v>
      </c>
      <c r="AG1044">
        <f ca="1">IF(SLEP[[#This Row],[Termino]]=0,0,SLEP[[#This Row],[Termino]]-TODAY())</f>
        <v>346</v>
      </c>
      <c r="AH1044" s="7" t="str">
        <f ca="1">IF(SLEP[[#This Row],[Dias]]&gt;0,"Vigente","Vencido")</f>
        <v>Vigente</v>
      </c>
      <c r="AI1044" t="str">
        <f>_xlfn.XLOOKUP(SLEP[[#This Row],[Source.Name]],Tabla3[Nombre archivo],Tabla3[BASESLEP],"N/A",0,1)</f>
        <v>Llanquihue</v>
      </c>
      <c r="AJ1044" t="s">
        <v>5196</v>
      </c>
    </row>
    <row r="1045" spans="1:36" x14ac:dyDescent="0.3">
      <c r="A1045" t="s">
        <v>4679</v>
      </c>
      <c r="B1045" t="s">
        <v>8562</v>
      </c>
      <c r="C1045" t="s">
        <v>8563</v>
      </c>
      <c r="D1045" t="s">
        <v>8553</v>
      </c>
      <c r="E1045" t="s">
        <v>4778</v>
      </c>
      <c r="F1045" t="s">
        <v>4779</v>
      </c>
      <c r="G1045" t="s">
        <v>44</v>
      </c>
      <c r="H1045" t="s">
        <v>45</v>
      </c>
      <c r="I1045" t="s">
        <v>1655</v>
      </c>
      <c r="J1045" t="s">
        <v>4685</v>
      </c>
      <c r="K1045" t="s">
        <v>48</v>
      </c>
      <c r="L1045" s="3">
        <v>105400000</v>
      </c>
      <c r="M1045" s="4">
        <v>0</v>
      </c>
      <c r="N1045" s="4">
        <v>105400000</v>
      </c>
      <c r="O1045" t="s">
        <v>256</v>
      </c>
      <c r="P1045" t="s">
        <v>98</v>
      </c>
      <c r="Q1045" t="s">
        <v>64</v>
      </c>
      <c r="R1045">
        <v>0</v>
      </c>
      <c r="S1045">
        <v>0</v>
      </c>
      <c r="T1045">
        <v>0</v>
      </c>
      <c r="U1045">
        <v>0</v>
      </c>
      <c r="V1045">
        <v>0</v>
      </c>
      <c r="W1045">
        <v>0</v>
      </c>
      <c r="X1045">
        <v>456</v>
      </c>
      <c r="Y1045">
        <v>428</v>
      </c>
      <c r="Z1045" t="s">
        <v>65</v>
      </c>
      <c r="AA1045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105400000</v>
      </c>
      <c r="AB1045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0</v>
      </c>
      <c r="AC1045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105400000</v>
      </c>
      <c r="AD1045" s="5">
        <f>VALUE(FIXED((SLEP[[#This Row],[EjecutadoCLP]]/SLEP[[#This Row],[MontoCLP]]),4,TRUE))</f>
        <v>0</v>
      </c>
      <c r="AE1045" s="1">
        <f>IF(SLEP[[#This Row],[Termino]]=0,DATE(1992,10,11),SLEP[[#This Row],[Termino]]-SLEP[[#This Row],[Días de vigencia]])</f>
        <v>45849</v>
      </c>
      <c r="AF1045" s="1">
        <f>IF(SLEP[[#This Row],[Días restantes]]&lt;1,DATE(1992,10,11),DATE(2025,8,8)+SLEP[[#This Row],[Días restantes]])</f>
        <v>46305</v>
      </c>
      <c r="AG1045">
        <f ca="1">IF(SLEP[[#This Row],[Termino]]=0,0,SLEP[[#This Row],[Termino]]-TODAY())</f>
        <v>346</v>
      </c>
      <c r="AH1045" s="7" t="str">
        <f ca="1">IF(SLEP[[#This Row],[Dias]]&gt;0,"Vigente","Vencido")</f>
        <v>Vigente</v>
      </c>
      <c r="AI1045" t="str">
        <f>_xlfn.XLOOKUP(SLEP[[#This Row],[Source.Name]],Tabla3[Nombre archivo],Tabla3[BASESLEP],"N/A",0,1)</f>
        <v>Llanquihue</v>
      </c>
      <c r="AJ1045" t="s">
        <v>5202</v>
      </c>
    </row>
    <row r="1046" spans="1:36" x14ac:dyDescent="0.3">
      <c r="A1046" t="s">
        <v>4679</v>
      </c>
      <c r="B1046" t="s">
        <v>8564</v>
      </c>
      <c r="C1046" t="s">
        <v>8565</v>
      </c>
      <c r="D1046" t="s">
        <v>8553</v>
      </c>
      <c r="E1046" t="s">
        <v>5105</v>
      </c>
      <c r="F1046" t="s">
        <v>5106</v>
      </c>
      <c r="G1046" t="s">
        <v>44</v>
      </c>
      <c r="H1046" t="s">
        <v>45</v>
      </c>
      <c r="I1046" t="s">
        <v>1655</v>
      </c>
      <c r="J1046" t="s">
        <v>4685</v>
      </c>
      <c r="K1046" t="s">
        <v>48</v>
      </c>
      <c r="L1046" s="3">
        <v>51832000</v>
      </c>
      <c r="M1046" s="4">
        <v>0</v>
      </c>
      <c r="N1046" s="4">
        <v>51832000</v>
      </c>
      <c r="O1046" t="s">
        <v>256</v>
      </c>
      <c r="P1046" t="s">
        <v>98</v>
      </c>
      <c r="Q1046" t="s">
        <v>64</v>
      </c>
      <c r="R1046">
        <v>0</v>
      </c>
      <c r="S1046">
        <v>0</v>
      </c>
      <c r="T1046">
        <v>0</v>
      </c>
      <c r="U1046">
        <v>0</v>
      </c>
      <c r="V1046">
        <v>0</v>
      </c>
      <c r="W1046">
        <v>0</v>
      </c>
      <c r="X1046">
        <v>456</v>
      </c>
      <c r="Y1046">
        <v>428</v>
      </c>
      <c r="Z1046" t="s">
        <v>65</v>
      </c>
      <c r="AA1046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51832000</v>
      </c>
      <c r="AB1046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0</v>
      </c>
      <c r="AC1046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51832000</v>
      </c>
      <c r="AD1046" s="5">
        <f>VALUE(FIXED((SLEP[[#This Row],[EjecutadoCLP]]/SLEP[[#This Row],[MontoCLP]]),4,TRUE))</f>
        <v>0</v>
      </c>
      <c r="AE1046" s="1">
        <f>IF(SLEP[[#This Row],[Termino]]=0,DATE(1992,10,11),SLEP[[#This Row],[Termino]]-SLEP[[#This Row],[Días de vigencia]])</f>
        <v>45849</v>
      </c>
      <c r="AF1046" s="1">
        <f>IF(SLEP[[#This Row],[Días restantes]]&lt;1,DATE(1992,10,11),DATE(2025,8,8)+SLEP[[#This Row],[Días restantes]])</f>
        <v>46305</v>
      </c>
      <c r="AG1046">
        <f ca="1">IF(SLEP[[#This Row],[Termino]]=0,0,SLEP[[#This Row],[Termino]]-TODAY())</f>
        <v>346</v>
      </c>
      <c r="AH1046" s="7" t="str">
        <f ca="1">IF(SLEP[[#This Row],[Dias]]&gt;0,"Vigente","Vencido")</f>
        <v>Vigente</v>
      </c>
      <c r="AI1046" t="str">
        <f>_xlfn.XLOOKUP(SLEP[[#This Row],[Source.Name]],Tabla3[Nombre archivo],Tabla3[BASESLEP],"N/A",0,1)</f>
        <v>Llanquihue</v>
      </c>
      <c r="AJ1046" t="s">
        <v>5206</v>
      </c>
    </row>
    <row r="1047" spans="1:36" x14ac:dyDescent="0.3">
      <c r="A1047" t="s">
        <v>4679</v>
      </c>
      <c r="B1047" t="s">
        <v>8566</v>
      </c>
      <c r="C1047" t="s">
        <v>8567</v>
      </c>
      <c r="D1047" t="s">
        <v>8553</v>
      </c>
      <c r="E1047" t="s">
        <v>4788</v>
      </c>
      <c r="F1047" t="s">
        <v>4789</v>
      </c>
      <c r="G1047" t="s">
        <v>44</v>
      </c>
      <c r="H1047" t="s">
        <v>45</v>
      </c>
      <c r="I1047" t="s">
        <v>1655</v>
      </c>
      <c r="J1047" t="s">
        <v>4685</v>
      </c>
      <c r="K1047" t="s">
        <v>48</v>
      </c>
      <c r="L1047" s="3">
        <v>21408848</v>
      </c>
      <c r="M1047" s="4">
        <v>0</v>
      </c>
      <c r="N1047" s="4">
        <v>21408848</v>
      </c>
      <c r="O1047" t="s">
        <v>256</v>
      </c>
      <c r="P1047" t="s">
        <v>98</v>
      </c>
      <c r="Q1047" t="s">
        <v>64</v>
      </c>
      <c r="R1047">
        <v>0</v>
      </c>
      <c r="S1047">
        <v>0</v>
      </c>
      <c r="T1047">
        <v>0</v>
      </c>
      <c r="U1047">
        <v>0</v>
      </c>
      <c r="V1047">
        <v>0</v>
      </c>
      <c r="W1047">
        <v>0</v>
      </c>
      <c r="X1047">
        <v>456</v>
      </c>
      <c r="Y1047">
        <v>428</v>
      </c>
      <c r="Z1047" t="s">
        <v>65</v>
      </c>
      <c r="AA1047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21408848</v>
      </c>
      <c r="AB1047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0</v>
      </c>
      <c r="AC1047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21408848</v>
      </c>
      <c r="AD1047" s="5">
        <f>VALUE(FIXED((SLEP[[#This Row],[EjecutadoCLP]]/SLEP[[#This Row],[MontoCLP]]),4,TRUE))</f>
        <v>0</v>
      </c>
      <c r="AE1047" s="1">
        <f>IF(SLEP[[#This Row],[Termino]]=0,DATE(1992,10,11),SLEP[[#This Row],[Termino]]-SLEP[[#This Row],[Días de vigencia]])</f>
        <v>45849</v>
      </c>
      <c r="AF1047" s="1">
        <f>IF(SLEP[[#This Row],[Días restantes]]&lt;1,DATE(1992,10,11),DATE(2025,8,8)+SLEP[[#This Row],[Días restantes]])</f>
        <v>46305</v>
      </c>
      <c r="AG1047">
        <f ca="1">IF(SLEP[[#This Row],[Termino]]=0,0,SLEP[[#This Row],[Termino]]-TODAY())</f>
        <v>346</v>
      </c>
      <c r="AH1047" s="7" t="str">
        <f ca="1">IF(SLEP[[#This Row],[Dias]]&gt;0,"Vigente","Vencido")</f>
        <v>Vigente</v>
      </c>
      <c r="AI1047" t="str">
        <f>_xlfn.XLOOKUP(SLEP[[#This Row],[Source.Name]],Tabla3[Nombre archivo],Tabla3[BASESLEP],"N/A",0,1)</f>
        <v>Llanquihue</v>
      </c>
      <c r="AJ1047" t="s">
        <v>5210</v>
      </c>
    </row>
    <row r="1048" spans="1:36" x14ac:dyDescent="0.3">
      <c r="A1048" t="s">
        <v>4679</v>
      </c>
      <c r="B1048" t="s">
        <v>8568</v>
      </c>
      <c r="C1048" t="s">
        <v>8569</v>
      </c>
      <c r="D1048" t="s">
        <v>8553</v>
      </c>
      <c r="E1048" t="s">
        <v>4999</v>
      </c>
      <c r="F1048" t="s">
        <v>5000</v>
      </c>
      <c r="G1048" t="s">
        <v>44</v>
      </c>
      <c r="H1048" t="s">
        <v>45</v>
      </c>
      <c r="I1048" t="s">
        <v>1655</v>
      </c>
      <c r="J1048" t="s">
        <v>4685</v>
      </c>
      <c r="K1048" t="s">
        <v>48</v>
      </c>
      <c r="L1048" s="3">
        <v>86992200</v>
      </c>
      <c r="M1048" s="4">
        <v>0</v>
      </c>
      <c r="N1048" s="4">
        <v>86992200</v>
      </c>
      <c r="O1048" t="s">
        <v>256</v>
      </c>
      <c r="P1048" t="s">
        <v>98</v>
      </c>
      <c r="Q1048" t="s">
        <v>64</v>
      </c>
      <c r="R1048">
        <v>0</v>
      </c>
      <c r="S1048">
        <v>0</v>
      </c>
      <c r="T1048">
        <v>0</v>
      </c>
      <c r="U1048">
        <v>0</v>
      </c>
      <c r="V1048">
        <v>0</v>
      </c>
      <c r="W1048">
        <v>0</v>
      </c>
      <c r="X1048">
        <v>456</v>
      </c>
      <c r="Y1048">
        <v>428</v>
      </c>
      <c r="Z1048" t="s">
        <v>65</v>
      </c>
      <c r="AA1048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86992200</v>
      </c>
      <c r="AB1048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0</v>
      </c>
      <c r="AC1048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86992200</v>
      </c>
      <c r="AD1048" s="5">
        <f>VALUE(FIXED((SLEP[[#This Row],[EjecutadoCLP]]/SLEP[[#This Row],[MontoCLP]]),4,TRUE))</f>
        <v>0</v>
      </c>
      <c r="AE1048" s="1">
        <f>IF(SLEP[[#This Row],[Termino]]=0,DATE(1992,10,11),SLEP[[#This Row],[Termino]]-SLEP[[#This Row],[Días de vigencia]])</f>
        <v>45849</v>
      </c>
      <c r="AF1048" s="1">
        <f>IF(SLEP[[#This Row],[Días restantes]]&lt;1,DATE(1992,10,11),DATE(2025,8,8)+SLEP[[#This Row],[Días restantes]])</f>
        <v>46305</v>
      </c>
      <c r="AG1048">
        <f ca="1">IF(SLEP[[#This Row],[Termino]]=0,0,SLEP[[#This Row],[Termino]]-TODAY())</f>
        <v>346</v>
      </c>
      <c r="AH1048" s="7" t="str">
        <f ca="1">IF(SLEP[[#This Row],[Dias]]&gt;0,"Vigente","Vencido")</f>
        <v>Vigente</v>
      </c>
      <c r="AI1048" t="str">
        <f>_xlfn.XLOOKUP(SLEP[[#This Row],[Source.Name]],Tabla3[Nombre archivo],Tabla3[BASESLEP],"N/A",0,1)</f>
        <v>Llanquihue</v>
      </c>
      <c r="AJ1048" t="s">
        <v>5216</v>
      </c>
    </row>
    <row r="1049" spans="1:36" x14ac:dyDescent="0.3">
      <c r="A1049" t="s">
        <v>4679</v>
      </c>
      <c r="B1049" t="s">
        <v>8570</v>
      </c>
      <c r="C1049" t="s">
        <v>8571</v>
      </c>
      <c r="D1049" t="s">
        <v>8553</v>
      </c>
      <c r="E1049" t="s">
        <v>4743</v>
      </c>
      <c r="F1049" t="s">
        <v>4744</v>
      </c>
      <c r="G1049" t="s">
        <v>44</v>
      </c>
      <c r="H1049" t="s">
        <v>45</v>
      </c>
      <c r="I1049" t="s">
        <v>1655</v>
      </c>
      <c r="J1049" t="s">
        <v>4685</v>
      </c>
      <c r="K1049" t="s">
        <v>48</v>
      </c>
      <c r="L1049" s="3">
        <v>60251600</v>
      </c>
      <c r="M1049" s="4">
        <v>0</v>
      </c>
      <c r="N1049" s="4">
        <v>60251600</v>
      </c>
      <c r="O1049" t="s">
        <v>256</v>
      </c>
      <c r="P1049" t="s">
        <v>98</v>
      </c>
      <c r="Q1049" t="s">
        <v>64</v>
      </c>
      <c r="R1049">
        <v>0</v>
      </c>
      <c r="S1049">
        <v>0</v>
      </c>
      <c r="T1049">
        <v>0</v>
      </c>
      <c r="U1049">
        <v>0</v>
      </c>
      <c r="V1049">
        <v>0</v>
      </c>
      <c r="W1049">
        <v>0</v>
      </c>
      <c r="X1049">
        <v>456</v>
      </c>
      <c r="Y1049">
        <v>428</v>
      </c>
      <c r="Z1049" t="s">
        <v>65</v>
      </c>
      <c r="AA1049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60251600</v>
      </c>
      <c r="AB1049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0</v>
      </c>
      <c r="AC1049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60251600</v>
      </c>
      <c r="AD1049" s="5">
        <f>VALUE(FIXED((SLEP[[#This Row],[EjecutadoCLP]]/SLEP[[#This Row],[MontoCLP]]),4,TRUE))</f>
        <v>0</v>
      </c>
      <c r="AE1049" s="1">
        <f>IF(SLEP[[#This Row],[Termino]]=0,DATE(1992,10,11),SLEP[[#This Row],[Termino]]-SLEP[[#This Row],[Días de vigencia]])</f>
        <v>45849</v>
      </c>
      <c r="AF1049" s="1">
        <f>IF(SLEP[[#This Row],[Días restantes]]&lt;1,DATE(1992,10,11),DATE(2025,8,8)+SLEP[[#This Row],[Días restantes]])</f>
        <v>46305</v>
      </c>
      <c r="AG1049">
        <f ca="1">IF(SLEP[[#This Row],[Termino]]=0,0,SLEP[[#This Row],[Termino]]-TODAY())</f>
        <v>346</v>
      </c>
      <c r="AH1049" s="7" t="str">
        <f ca="1">IF(SLEP[[#This Row],[Dias]]&gt;0,"Vigente","Vencido")</f>
        <v>Vigente</v>
      </c>
      <c r="AI1049" t="str">
        <f>_xlfn.XLOOKUP(SLEP[[#This Row],[Source.Name]],Tabla3[Nombre archivo],Tabla3[BASESLEP],"N/A",0,1)</f>
        <v>Llanquihue</v>
      </c>
      <c r="AJ1049" t="s">
        <v>5220</v>
      </c>
    </row>
    <row r="1050" spans="1:36" x14ac:dyDescent="0.3">
      <c r="A1050" t="s">
        <v>4679</v>
      </c>
      <c r="B1050" t="s">
        <v>8572</v>
      </c>
      <c r="C1050" t="s">
        <v>8573</v>
      </c>
      <c r="D1050" t="s">
        <v>8553</v>
      </c>
      <c r="E1050" t="s">
        <v>4758</v>
      </c>
      <c r="F1050" t="s">
        <v>4759</v>
      </c>
      <c r="G1050" t="s">
        <v>44</v>
      </c>
      <c r="H1050" t="s">
        <v>45</v>
      </c>
      <c r="I1050" t="s">
        <v>1655</v>
      </c>
      <c r="J1050" t="s">
        <v>4685</v>
      </c>
      <c r="K1050" t="s">
        <v>48</v>
      </c>
      <c r="L1050" s="3">
        <v>32612000</v>
      </c>
      <c r="M1050" s="4">
        <v>0</v>
      </c>
      <c r="N1050" s="4">
        <v>32612000</v>
      </c>
      <c r="O1050" t="s">
        <v>256</v>
      </c>
      <c r="P1050" t="s">
        <v>98</v>
      </c>
      <c r="Q1050" t="s">
        <v>64</v>
      </c>
      <c r="R1050">
        <v>0</v>
      </c>
      <c r="S1050">
        <v>0</v>
      </c>
      <c r="T1050">
        <v>0</v>
      </c>
      <c r="U1050">
        <v>0</v>
      </c>
      <c r="V1050">
        <v>0</v>
      </c>
      <c r="W1050">
        <v>0</v>
      </c>
      <c r="X1050">
        <v>456</v>
      </c>
      <c r="Y1050">
        <v>428</v>
      </c>
      <c r="Z1050" t="s">
        <v>65</v>
      </c>
      <c r="AA1050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32612000</v>
      </c>
      <c r="AB1050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0</v>
      </c>
      <c r="AC1050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32612000</v>
      </c>
      <c r="AD1050" s="5">
        <f>VALUE(FIXED((SLEP[[#This Row],[EjecutadoCLP]]/SLEP[[#This Row],[MontoCLP]]),4,TRUE))</f>
        <v>0</v>
      </c>
      <c r="AE1050" s="1">
        <f>IF(SLEP[[#This Row],[Termino]]=0,DATE(1992,10,11),SLEP[[#This Row],[Termino]]-SLEP[[#This Row],[Días de vigencia]])</f>
        <v>45849</v>
      </c>
      <c r="AF1050" s="1">
        <f>IF(SLEP[[#This Row],[Días restantes]]&lt;1,DATE(1992,10,11),DATE(2025,8,8)+SLEP[[#This Row],[Días restantes]])</f>
        <v>46305</v>
      </c>
      <c r="AG1050">
        <f ca="1">IF(SLEP[[#This Row],[Termino]]=0,0,SLEP[[#This Row],[Termino]]-TODAY())</f>
        <v>346</v>
      </c>
      <c r="AH1050" s="7" t="str">
        <f ca="1">IF(SLEP[[#This Row],[Dias]]&gt;0,"Vigente","Vencido")</f>
        <v>Vigente</v>
      </c>
      <c r="AI1050" t="str">
        <f>_xlfn.XLOOKUP(SLEP[[#This Row],[Source.Name]],Tabla3[Nombre archivo],Tabla3[BASESLEP],"N/A",0,1)</f>
        <v>Llanquihue</v>
      </c>
      <c r="AJ1050" t="s">
        <v>5224</v>
      </c>
    </row>
    <row r="1051" spans="1:36" x14ac:dyDescent="0.3">
      <c r="A1051" t="s">
        <v>4679</v>
      </c>
      <c r="B1051" t="s">
        <v>8574</v>
      </c>
      <c r="C1051" t="s">
        <v>8575</v>
      </c>
      <c r="D1051" t="s">
        <v>8553</v>
      </c>
      <c r="E1051" t="s">
        <v>4753</v>
      </c>
      <c r="F1051" t="s">
        <v>4754</v>
      </c>
      <c r="G1051" t="s">
        <v>44</v>
      </c>
      <c r="H1051" t="s">
        <v>45</v>
      </c>
      <c r="I1051" t="s">
        <v>1655</v>
      </c>
      <c r="J1051" t="s">
        <v>4685</v>
      </c>
      <c r="K1051" t="s">
        <v>48</v>
      </c>
      <c r="L1051" s="3">
        <v>60264000</v>
      </c>
      <c r="M1051" s="4">
        <v>0</v>
      </c>
      <c r="N1051" s="4">
        <v>60264000</v>
      </c>
      <c r="O1051" t="s">
        <v>256</v>
      </c>
      <c r="P1051" t="s">
        <v>98</v>
      </c>
      <c r="Q1051" t="s">
        <v>64</v>
      </c>
      <c r="R1051">
        <v>0</v>
      </c>
      <c r="S1051">
        <v>0</v>
      </c>
      <c r="T1051">
        <v>0</v>
      </c>
      <c r="U1051">
        <v>0</v>
      </c>
      <c r="V1051">
        <v>0</v>
      </c>
      <c r="W1051">
        <v>0</v>
      </c>
      <c r="X1051">
        <v>456</v>
      </c>
      <c r="Y1051">
        <v>428</v>
      </c>
      <c r="Z1051" t="s">
        <v>65</v>
      </c>
      <c r="AA1051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60264000</v>
      </c>
      <c r="AB1051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0</v>
      </c>
      <c r="AC1051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60264000</v>
      </c>
      <c r="AD1051" s="5">
        <f>VALUE(FIXED((SLEP[[#This Row],[EjecutadoCLP]]/SLEP[[#This Row],[MontoCLP]]),4,TRUE))</f>
        <v>0</v>
      </c>
      <c r="AE1051" s="1">
        <f>IF(SLEP[[#This Row],[Termino]]=0,DATE(1992,10,11),SLEP[[#This Row],[Termino]]-SLEP[[#This Row],[Días de vigencia]])</f>
        <v>45849</v>
      </c>
      <c r="AF1051" s="1">
        <f>IF(SLEP[[#This Row],[Días restantes]]&lt;1,DATE(1992,10,11),DATE(2025,8,8)+SLEP[[#This Row],[Días restantes]])</f>
        <v>46305</v>
      </c>
      <c r="AG1051">
        <f ca="1">IF(SLEP[[#This Row],[Termino]]=0,0,SLEP[[#This Row],[Termino]]-TODAY())</f>
        <v>346</v>
      </c>
      <c r="AH1051" s="7" t="str">
        <f ca="1">IF(SLEP[[#This Row],[Dias]]&gt;0,"Vigente","Vencido")</f>
        <v>Vigente</v>
      </c>
      <c r="AI1051" t="str">
        <f>_xlfn.XLOOKUP(SLEP[[#This Row],[Source.Name]],Tabla3[Nombre archivo],Tabla3[BASESLEP],"N/A",0,1)</f>
        <v>Llanquihue</v>
      </c>
      <c r="AJ1051" t="s">
        <v>5230</v>
      </c>
    </row>
    <row r="1052" spans="1:36" x14ac:dyDescent="0.3">
      <c r="A1052" t="s">
        <v>4679</v>
      </c>
      <c r="B1052" t="s">
        <v>8576</v>
      </c>
      <c r="C1052" t="s">
        <v>8577</v>
      </c>
      <c r="D1052" t="s">
        <v>8553</v>
      </c>
      <c r="E1052" t="s">
        <v>4748</v>
      </c>
      <c r="F1052" t="s">
        <v>4749</v>
      </c>
      <c r="G1052" t="s">
        <v>44</v>
      </c>
      <c r="H1052" t="s">
        <v>45</v>
      </c>
      <c r="I1052" t="s">
        <v>1655</v>
      </c>
      <c r="J1052" t="s">
        <v>4685</v>
      </c>
      <c r="K1052" t="s">
        <v>48</v>
      </c>
      <c r="L1052" s="3">
        <v>93496000</v>
      </c>
      <c r="M1052" s="4">
        <v>0</v>
      </c>
      <c r="N1052" s="4">
        <v>93496000</v>
      </c>
      <c r="O1052" t="s">
        <v>256</v>
      </c>
      <c r="P1052" t="s">
        <v>98</v>
      </c>
      <c r="Q1052" t="s">
        <v>64</v>
      </c>
      <c r="R1052">
        <v>0</v>
      </c>
      <c r="S1052">
        <v>0</v>
      </c>
      <c r="T1052">
        <v>0</v>
      </c>
      <c r="U1052">
        <v>0</v>
      </c>
      <c r="V1052">
        <v>0</v>
      </c>
      <c r="W1052">
        <v>0</v>
      </c>
      <c r="X1052">
        <v>456</v>
      </c>
      <c r="Y1052">
        <v>428</v>
      </c>
      <c r="Z1052" t="s">
        <v>65</v>
      </c>
      <c r="AA1052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93496000</v>
      </c>
      <c r="AB1052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0</v>
      </c>
      <c r="AC1052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93496000</v>
      </c>
      <c r="AD1052" s="5">
        <f>VALUE(FIXED((SLEP[[#This Row],[EjecutadoCLP]]/SLEP[[#This Row],[MontoCLP]]),4,TRUE))</f>
        <v>0</v>
      </c>
      <c r="AE1052" s="1">
        <f>IF(SLEP[[#This Row],[Termino]]=0,DATE(1992,10,11),SLEP[[#This Row],[Termino]]-SLEP[[#This Row],[Días de vigencia]])</f>
        <v>45849</v>
      </c>
      <c r="AF1052" s="1">
        <f>IF(SLEP[[#This Row],[Días restantes]]&lt;1,DATE(1992,10,11),DATE(2025,8,8)+SLEP[[#This Row],[Días restantes]])</f>
        <v>46305</v>
      </c>
      <c r="AG1052">
        <f ca="1">IF(SLEP[[#This Row],[Termino]]=0,0,SLEP[[#This Row],[Termino]]-TODAY())</f>
        <v>346</v>
      </c>
      <c r="AH1052" s="7" t="str">
        <f ca="1">IF(SLEP[[#This Row],[Dias]]&gt;0,"Vigente","Vencido")</f>
        <v>Vigente</v>
      </c>
      <c r="AI1052" t="str">
        <f>_xlfn.XLOOKUP(SLEP[[#This Row],[Source.Name]],Tabla3[Nombre archivo],Tabla3[BASESLEP],"N/A",0,1)</f>
        <v>Llanquihue</v>
      </c>
      <c r="AJ1052" t="s">
        <v>5236</v>
      </c>
    </row>
    <row r="1053" spans="1:36" x14ac:dyDescent="0.3">
      <c r="A1053" t="s">
        <v>4679</v>
      </c>
      <c r="B1053" t="s">
        <v>8578</v>
      </c>
      <c r="C1053" t="s">
        <v>8579</v>
      </c>
      <c r="D1053" t="s">
        <v>8553</v>
      </c>
      <c r="E1053" t="s">
        <v>4808</v>
      </c>
      <c r="F1053" t="s">
        <v>4809</v>
      </c>
      <c r="G1053" t="s">
        <v>44</v>
      </c>
      <c r="H1053" t="s">
        <v>45</v>
      </c>
      <c r="I1053" t="s">
        <v>1655</v>
      </c>
      <c r="J1053" t="s">
        <v>4685</v>
      </c>
      <c r="K1053" t="s">
        <v>48</v>
      </c>
      <c r="L1053" s="3">
        <v>183237528</v>
      </c>
      <c r="M1053" s="4">
        <v>0</v>
      </c>
      <c r="N1053" s="4">
        <v>183237528</v>
      </c>
      <c r="O1053" t="s">
        <v>256</v>
      </c>
      <c r="P1053" t="s">
        <v>98</v>
      </c>
      <c r="Q1053" t="s">
        <v>64</v>
      </c>
      <c r="R1053">
        <v>0</v>
      </c>
      <c r="S1053">
        <v>0</v>
      </c>
      <c r="T1053">
        <v>0</v>
      </c>
      <c r="U1053">
        <v>0</v>
      </c>
      <c r="V1053">
        <v>0</v>
      </c>
      <c r="W1053">
        <v>0</v>
      </c>
      <c r="X1053">
        <v>456</v>
      </c>
      <c r="Y1053">
        <v>428</v>
      </c>
      <c r="Z1053" t="s">
        <v>65</v>
      </c>
      <c r="AA1053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183237528</v>
      </c>
      <c r="AB1053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0</v>
      </c>
      <c r="AC1053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183237528</v>
      </c>
      <c r="AD1053" s="5">
        <f>VALUE(FIXED((SLEP[[#This Row],[EjecutadoCLP]]/SLEP[[#This Row],[MontoCLP]]),4,TRUE))</f>
        <v>0</v>
      </c>
      <c r="AE1053" s="1">
        <f>IF(SLEP[[#This Row],[Termino]]=0,DATE(1992,10,11),SLEP[[#This Row],[Termino]]-SLEP[[#This Row],[Días de vigencia]])</f>
        <v>45849</v>
      </c>
      <c r="AF1053" s="1">
        <f>IF(SLEP[[#This Row],[Días restantes]]&lt;1,DATE(1992,10,11),DATE(2025,8,8)+SLEP[[#This Row],[Días restantes]])</f>
        <v>46305</v>
      </c>
      <c r="AG1053">
        <f ca="1">IF(SLEP[[#This Row],[Termino]]=0,0,SLEP[[#This Row],[Termino]]-TODAY())</f>
        <v>346</v>
      </c>
      <c r="AH1053" s="7" t="str">
        <f ca="1">IF(SLEP[[#This Row],[Dias]]&gt;0,"Vigente","Vencido")</f>
        <v>Vigente</v>
      </c>
      <c r="AI1053" t="str">
        <f>_xlfn.XLOOKUP(SLEP[[#This Row],[Source.Name]],Tabla3[Nombre archivo],Tabla3[BASESLEP],"N/A",0,1)</f>
        <v>Llanquihue</v>
      </c>
      <c r="AJ1053" t="s">
        <v>5240</v>
      </c>
    </row>
    <row r="1054" spans="1:36" x14ac:dyDescent="0.3">
      <c r="A1054" t="s">
        <v>4679</v>
      </c>
      <c r="B1054" t="s">
        <v>8580</v>
      </c>
      <c r="C1054" t="s">
        <v>8569</v>
      </c>
      <c r="D1054" t="s">
        <v>8553</v>
      </c>
      <c r="E1054" t="s">
        <v>5081</v>
      </c>
      <c r="F1054" t="s">
        <v>5082</v>
      </c>
      <c r="G1054" t="s">
        <v>44</v>
      </c>
      <c r="H1054" t="s">
        <v>45</v>
      </c>
      <c r="I1054" t="s">
        <v>1655</v>
      </c>
      <c r="J1054" t="s">
        <v>4685</v>
      </c>
      <c r="K1054" t="s">
        <v>48</v>
      </c>
      <c r="L1054" s="3">
        <v>18592560</v>
      </c>
      <c r="M1054" s="4">
        <v>0</v>
      </c>
      <c r="N1054" s="4">
        <v>18592560</v>
      </c>
      <c r="O1054" t="s">
        <v>256</v>
      </c>
      <c r="P1054" t="s">
        <v>98</v>
      </c>
      <c r="Q1054" t="s">
        <v>64</v>
      </c>
      <c r="R1054">
        <v>0</v>
      </c>
      <c r="S1054">
        <v>0</v>
      </c>
      <c r="T1054">
        <v>0</v>
      </c>
      <c r="U1054">
        <v>0</v>
      </c>
      <c r="V1054">
        <v>0</v>
      </c>
      <c r="W1054">
        <v>0</v>
      </c>
      <c r="X1054">
        <v>456</v>
      </c>
      <c r="Y1054">
        <v>428</v>
      </c>
      <c r="Z1054" t="s">
        <v>65</v>
      </c>
      <c r="AA1054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18592560</v>
      </c>
      <c r="AB1054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0</v>
      </c>
      <c r="AC1054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18592560</v>
      </c>
      <c r="AD1054" s="5">
        <f>VALUE(FIXED((SLEP[[#This Row],[EjecutadoCLP]]/SLEP[[#This Row],[MontoCLP]]),4,TRUE))</f>
        <v>0</v>
      </c>
      <c r="AE1054" s="1">
        <f>IF(SLEP[[#This Row],[Termino]]=0,DATE(1992,10,11),SLEP[[#This Row],[Termino]]-SLEP[[#This Row],[Días de vigencia]])</f>
        <v>45849</v>
      </c>
      <c r="AF1054" s="1">
        <f>IF(SLEP[[#This Row],[Días restantes]]&lt;1,DATE(1992,10,11),DATE(2025,8,8)+SLEP[[#This Row],[Días restantes]])</f>
        <v>46305</v>
      </c>
      <c r="AG1054">
        <f ca="1">IF(SLEP[[#This Row],[Termino]]=0,0,SLEP[[#This Row],[Termino]]-TODAY())</f>
        <v>346</v>
      </c>
      <c r="AH1054" s="7" t="str">
        <f ca="1">IF(SLEP[[#This Row],[Dias]]&gt;0,"Vigente","Vencido")</f>
        <v>Vigente</v>
      </c>
      <c r="AI1054" t="str">
        <f>_xlfn.XLOOKUP(SLEP[[#This Row],[Source.Name]],Tabla3[Nombre archivo],Tabla3[BASESLEP],"N/A",0,1)</f>
        <v>Llanquihue</v>
      </c>
      <c r="AJ1054" t="s">
        <v>5246</v>
      </c>
    </row>
    <row r="1055" spans="1:36" x14ac:dyDescent="0.3">
      <c r="A1055" t="s">
        <v>4679</v>
      </c>
      <c r="B1055" t="s">
        <v>8581</v>
      </c>
      <c r="C1055" t="s">
        <v>8582</v>
      </c>
      <c r="D1055" t="s">
        <v>8583</v>
      </c>
      <c r="E1055" t="s">
        <v>8584</v>
      </c>
      <c r="F1055" t="s">
        <v>8585</v>
      </c>
      <c r="G1055" t="s">
        <v>44</v>
      </c>
      <c r="H1055" t="s">
        <v>45</v>
      </c>
      <c r="I1055" t="s">
        <v>89</v>
      </c>
      <c r="J1055" t="s">
        <v>4685</v>
      </c>
      <c r="K1055" t="s">
        <v>48</v>
      </c>
      <c r="L1055" s="3">
        <v>16000000</v>
      </c>
      <c r="M1055" s="4">
        <v>0</v>
      </c>
      <c r="N1055" s="4">
        <v>16000000</v>
      </c>
      <c r="O1055" t="s">
        <v>872</v>
      </c>
      <c r="P1055" t="s">
        <v>169</v>
      </c>
      <c r="Q1055" t="s">
        <v>64</v>
      </c>
      <c r="R1055">
        <v>0</v>
      </c>
      <c r="S1055">
        <v>0</v>
      </c>
      <c r="T1055">
        <v>0</v>
      </c>
      <c r="U1055">
        <v>0</v>
      </c>
      <c r="V1055">
        <v>0</v>
      </c>
      <c r="W1055">
        <v>0</v>
      </c>
      <c r="X1055">
        <v>111</v>
      </c>
      <c r="Y1055">
        <v>63</v>
      </c>
      <c r="Z1055" t="s">
        <v>65</v>
      </c>
      <c r="AA1055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16000000</v>
      </c>
      <c r="AB1055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0</v>
      </c>
      <c r="AC1055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16000000</v>
      </c>
      <c r="AD1055" s="5">
        <f>VALUE(FIXED((SLEP[[#This Row],[EjecutadoCLP]]/SLEP[[#This Row],[MontoCLP]]),4,TRUE))</f>
        <v>0</v>
      </c>
      <c r="AE1055" s="1">
        <f>IF(SLEP[[#This Row],[Termino]]=0,DATE(1992,10,11),SLEP[[#This Row],[Termino]]-SLEP[[#This Row],[Días de vigencia]])</f>
        <v>45829</v>
      </c>
      <c r="AF1055" s="1">
        <f>IF(SLEP[[#This Row],[Días restantes]]&lt;1,DATE(1992,10,11),DATE(2025,8,8)+SLEP[[#This Row],[Días restantes]])</f>
        <v>45940</v>
      </c>
      <c r="AG1055">
        <f ca="1">IF(SLEP[[#This Row],[Termino]]=0,0,SLEP[[#This Row],[Termino]]-TODAY())</f>
        <v>-19</v>
      </c>
      <c r="AH1055" s="7" t="str">
        <f ca="1">IF(SLEP[[#This Row],[Dias]]&gt;0,"Vigente","Vencido")</f>
        <v>Vencido</v>
      </c>
      <c r="AI1055" t="str">
        <f>_xlfn.XLOOKUP(SLEP[[#This Row],[Source.Name]],Tabla3[Nombre archivo],Tabla3[BASESLEP],"N/A",0,1)</f>
        <v>Llanquihue</v>
      </c>
      <c r="AJ1055" t="s">
        <v>5250</v>
      </c>
    </row>
    <row r="1056" spans="1:36" x14ac:dyDescent="0.3">
      <c r="A1056" t="s">
        <v>4679</v>
      </c>
      <c r="B1056" t="s">
        <v>8586</v>
      </c>
      <c r="C1056" t="s">
        <v>8587</v>
      </c>
      <c r="D1056" t="s">
        <v>8588</v>
      </c>
      <c r="E1056" t="s">
        <v>5423</v>
      </c>
      <c r="F1056" t="s">
        <v>5424</v>
      </c>
      <c r="G1056" t="s">
        <v>74</v>
      </c>
      <c r="H1056" t="s">
        <v>45</v>
      </c>
      <c r="I1056" t="s">
        <v>222</v>
      </c>
      <c r="J1056" t="s">
        <v>4685</v>
      </c>
      <c r="K1056" t="s">
        <v>48</v>
      </c>
      <c r="L1056" s="3">
        <v>81126108</v>
      </c>
      <c r="M1056" s="4">
        <v>3380255</v>
      </c>
      <c r="N1056" s="4">
        <v>77745853</v>
      </c>
      <c r="O1056" t="s">
        <v>256</v>
      </c>
      <c r="P1056" t="s">
        <v>208</v>
      </c>
      <c r="Q1056" t="s">
        <v>64</v>
      </c>
      <c r="R1056">
        <v>0</v>
      </c>
      <c r="S1056">
        <v>1</v>
      </c>
      <c r="T1056">
        <v>0</v>
      </c>
      <c r="U1056">
        <v>0</v>
      </c>
      <c r="V1056">
        <v>0</v>
      </c>
      <c r="W1056">
        <v>0</v>
      </c>
      <c r="X1056">
        <v>302</v>
      </c>
      <c r="Y1056">
        <v>244</v>
      </c>
      <c r="Z1056" t="s">
        <v>65</v>
      </c>
      <c r="AA1056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81126108</v>
      </c>
      <c r="AB1056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3380255</v>
      </c>
      <c r="AC1056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77745853</v>
      </c>
      <c r="AD1056" s="5">
        <f>VALUE(FIXED((SLEP[[#This Row],[EjecutadoCLP]]/SLEP[[#This Row],[MontoCLP]]),4,TRUE))</f>
        <v>4.1700000000000001E-2</v>
      </c>
      <c r="AE1056" s="1">
        <f>IF(SLEP[[#This Row],[Termino]]=0,DATE(1992,10,11),SLEP[[#This Row],[Termino]]-SLEP[[#This Row],[Días de vigencia]])</f>
        <v>45819</v>
      </c>
      <c r="AF1056" s="1">
        <f>IF(SLEP[[#This Row],[Días restantes]]&lt;1,DATE(1992,10,11),DATE(2025,8,8)+SLEP[[#This Row],[Días restantes]])</f>
        <v>46121</v>
      </c>
      <c r="AG1056">
        <f ca="1">IF(SLEP[[#This Row],[Termino]]=0,0,SLEP[[#This Row],[Termino]]-TODAY())</f>
        <v>162</v>
      </c>
      <c r="AH1056" s="7" t="str">
        <f ca="1">IF(SLEP[[#This Row],[Dias]]&gt;0,"Vigente","Vencido")</f>
        <v>Vigente</v>
      </c>
      <c r="AI1056" t="str">
        <f>_xlfn.XLOOKUP(SLEP[[#This Row],[Source.Name]],Tabla3[Nombre archivo],Tabla3[BASESLEP],"N/A",0,1)</f>
        <v>Llanquihue</v>
      </c>
      <c r="AJ1056" t="s">
        <v>5252</v>
      </c>
    </row>
    <row r="1057" spans="1:36" x14ac:dyDescent="0.3">
      <c r="A1057" t="s">
        <v>4679</v>
      </c>
      <c r="B1057" t="s">
        <v>4680</v>
      </c>
      <c r="C1057" t="s">
        <v>4681</v>
      </c>
      <c r="D1057" t="s">
        <v>4682</v>
      </c>
      <c r="E1057" t="s">
        <v>4683</v>
      </c>
      <c r="F1057" t="s">
        <v>4684</v>
      </c>
      <c r="G1057" t="s">
        <v>44</v>
      </c>
      <c r="H1057" t="s">
        <v>45</v>
      </c>
      <c r="I1057" t="s">
        <v>46</v>
      </c>
      <c r="J1057" t="s">
        <v>4685</v>
      </c>
      <c r="K1057" t="s">
        <v>48</v>
      </c>
      <c r="L1057" s="3">
        <v>36888888</v>
      </c>
      <c r="M1057" s="4">
        <v>36888888</v>
      </c>
      <c r="N1057" s="4">
        <v>0</v>
      </c>
      <c r="O1057" t="s">
        <v>2028</v>
      </c>
      <c r="P1057" t="s">
        <v>63</v>
      </c>
      <c r="Q1057" t="s">
        <v>51</v>
      </c>
      <c r="R1057">
        <v>2</v>
      </c>
      <c r="S1057">
        <v>0</v>
      </c>
      <c r="T1057">
        <v>0</v>
      </c>
      <c r="U1057">
        <v>0</v>
      </c>
      <c r="V1057">
        <v>0</v>
      </c>
      <c r="W1057">
        <v>0</v>
      </c>
      <c r="X1057">
        <v>75</v>
      </c>
      <c r="Y1057">
        <v>-1</v>
      </c>
      <c r="Z1057" t="s">
        <v>52</v>
      </c>
      <c r="AA1057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36888888</v>
      </c>
      <c r="AB1057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36888888</v>
      </c>
      <c r="AC1057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0</v>
      </c>
      <c r="AD1057" s="5">
        <f>VALUE(FIXED((SLEP[[#This Row],[EjecutadoCLP]]/SLEP[[#This Row],[MontoCLP]]),4,TRUE))</f>
        <v>1</v>
      </c>
      <c r="AE1057" s="1">
        <f>IF(SLEP[[#This Row],[Termino]]=0,DATE(1992,10,11),SLEP[[#This Row],[Termino]]-SLEP[[#This Row],[Días de vigencia]])</f>
        <v>33813</v>
      </c>
      <c r="AF1057" s="1">
        <f>IF(SLEP[[#This Row],[Días restantes]]&lt;1,DATE(1992,10,11),DATE(2025,8,8)+SLEP[[#This Row],[Días restantes]])</f>
        <v>33888</v>
      </c>
      <c r="AG1057">
        <f ca="1">IF(SLEP[[#This Row],[Termino]]=0,0,SLEP[[#This Row],[Termino]]-TODAY())</f>
        <v>-12071</v>
      </c>
      <c r="AH1057" s="7" t="str">
        <f ca="1">IF(SLEP[[#This Row],[Dias]]&gt;0,"Vigente","Vencido")</f>
        <v>Vencido</v>
      </c>
      <c r="AI1057" t="str">
        <f>_xlfn.XLOOKUP(SLEP[[#This Row],[Source.Name]],Tabla3[Nombre archivo],Tabla3[BASESLEP],"N/A",0,1)</f>
        <v>Llanquihue</v>
      </c>
      <c r="AJ1057" t="s">
        <v>5254</v>
      </c>
    </row>
    <row r="1058" spans="1:36" x14ac:dyDescent="0.3">
      <c r="A1058" t="s">
        <v>4679</v>
      </c>
      <c r="B1058" t="s">
        <v>4688</v>
      </c>
      <c r="C1058" t="s">
        <v>4689</v>
      </c>
      <c r="D1058" t="s">
        <v>4690</v>
      </c>
      <c r="E1058" t="s">
        <v>4691</v>
      </c>
      <c r="F1058" t="s">
        <v>4692</v>
      </c>
      <c r="G1058" t="s">
        <v>44</v>
      </c>
      <c r="H1058" t="s">
        <v>45</v>
      </c>
      <c r="I1058" t="s">
        <v>188</v>
      </c>
      <c r="J1058" t="s">
        <v>4685</v>
      </c>
      <c r="K1058" t="s">
        <v>48</v>
      </c>
      <c r="L1058" s="3">
        <v>30283082</v>
      </c>
      <c r="M1058" s="4">
        <v>0</v>
      </c>
      <c r="N1058" s="4">
        <v>30283082</v>
      </c>
      <c r="O1058" t="s">
        <v>63</v>
      </c>
      <c r="P1058" t="s">
        <v>3055</v>
      </c>
      <c r="Q1058" t="s">
        <v>64</v>
      </c>
      <c r="R1058">
        <v>0</v>
      </c>
      <c r="S1058">
        <v>0</v>
      </c>
      <c r="T1058">
        <v>0</v>
      </c>
      <c r="U1058">
        <v>0</v>
      </c>
      <c r="V1058">
        <v>0</v>
      </c>
      <c r="W1058">
        <v>0</v>
      </c>
      <c r="X1058">
        <v>1102</v>
      </c>
      <c r="Y1058">
        <v>978</v>
      </c>
      <c r="Z1058" t="s">
        <v>65</v>
      </c>
      <c r="AA1058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30283082</v>
      </c>
      <c r="AB1058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0</v>
      </c>
      <c r="AC1058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30283082</v>
      </c>
      <c r="AD1058" s="5">
        <f>VALUE(FIXED((SLEP[[#This Row],[EjecutadoCLP]]/SLEP[[#This Row],[MontoCLP]]),4,TRUE))</f>
        <v>0</v>
      </c>
      <c r="AE1058" s="1">
        <f>IF(SLEP[[#This Row],[Termino]]=0,DATE(1992,10,11),SLEP[[#This Row],[Termino]]-SLEP[[#This Row],[Días de vigencia]])</f>
        <v>45753</v>
      </c>
      <c r="AF1058" s="1">
        <f>IF(SLEP[[#This Row],[Días restantes]]&lt;1,DATE(1992,10,11),DATE(2025,8,8)+SLEP[[#This Row],[Días restantes]])</f>
        <v>46855</v>
      </c>
      <c r="AG1058">
        <f ca="1">IF(SLEP[[#This Row],[Termino]]=0,0,SLEP[[#This Row],[Termino]]-TODAY())</f>
        <v>896</v>
      </c>
      <c r="AH1058" s="7" t="str">
        <f ca="1">IF(SLEP[[#This Row],[Dias]]&gt;0,"Vigente","Vencido")</f>
        <v>Vigente</v>
      </c>
      <c r="AI1058" t="str">
        <f>_xlfn.XLOOKUP(SLEP[[#This Row],[Source.Name]],Tabla3[Nombre archivo],Tabla3[BASESLEP],"N/A",0,1)</f>
        <v>Llanquihue</v>
      </c>
      <c r="AJ1058" t="s">
        <v>5256</v>
      </c>
    </row>
    <row r="1059" spans="1:36" x14ac:dyDescent="0.3">
      <c r="A1059" t="s">
        <v>4679</v>
      </c>
      <c r="B1059" t="s">
        <v>4694</v>
      </c>
      <c r="C1059" t="s">
        <v>4695</v>
      </c>
      <c r="D1059" t="s">
        <v>4696</v>
      </c>
      <c r="E1059" t="s">
        <v>4697</v>
      </c>
      <c r="F1059" t="s">
        <v>4698</v>
      </c>
      <c r="G1059" t="s">
        <v>44</v>
      </c>
      <c r="H1059" t="s">
        <v>45</v>
      </c>
      <c r="I1059" t="s">
        <v>89</v>
      </c>
      <c r="J1059" t="s">
        <v>4685</v>
      </c>
      <c r="K1059" t="s">
        <v>48</v>
      </c>
      <c r="L1059" s="3">
        <v>20467405</v>
      </c>
      <c r="M1059" s="4">
        <v>20467405</v>
      </c>
      <c r="N1059" s="4">
        <v>0</v>
      </c>
      <c r="O1059" t="s">
        <v>1459</v>
      </c>
      <c r="P1059" t="s">
        <v>201</v>
      </c>
      <c r="Q1059" t="s">
        <v>51</v>
      </c>
      <c r="R1059">
        <v>1</v>
      </c>
      <c r="S1059">
        <v>0</v>
      </c>
      <c r="T1059">
        <v>1</v>
      </c>
      <c r="U1059">
        <v>0</v>
      </c>
      <c r="V1059">
        <v>0</v>
      </c>
      <c r="W1059">
        <v>0</v>
      </c>
      <c r="X1059">
        <v>15</v>
      </c>
      <c r="Y1059">
        <v>-1</v>
      </c>
      <c r="Z1059" t="s">
        <v>52</v>
      </c>
      <c r="AA1059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20467405</v>
      </c>
      <c r="AB1059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20467405</v>
      </c>
      <c r="AC1059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0</v>
      </c>
      <c r="AD1059" s="5">
        <f>VALUE(FIXED((SLEP[[#This Row],[EjecutadoCLP]]/SLEP[[#This Row],[MontoCLP]]),4,TRUE))</f>
        <v>1</v>
      </c>
      <c r="AE1059" s="1">
        <f>IF(SLEP[[#This Row],[Termino]]=0,DATE(1992,10,11),SLEP[[#This Row],[Termino]]-SLEP[[#This Row],[Días de vigencia]])</f>
        <v>33873</v>
      </c>
      <c r="AF1059" s="1">
        <f>IF(SLEP[[#This Row],[Días restantes]]&lt;1,DATE(1992,10,11),DATE(2025,8,8)+SLEP[[#This Row],[Días restantes]])</f>
        <v>33888</v>
      </c>
      <c r="AG1059">
        <f ca="1">IF(SLEP[[#This Row],[Termino]]=0,0,SLEP[[#This Row],[Termino]]-TODAY())</f>
        <v>-12071</v>
      </c>
      <c r="AH1059" s="7" t="str">
        <f ca="1">IF(SLEP[[#This Row],[Dias]]&gt;0,"Vigente","Vencido")</f>
        <v>Vencido</v>
      </c>
      <c r="AI1059" t="str">
        <f>_xlfn.XLOOKUP(SLEP[[#This Row],[Source.Name]],Tabla3[Nombre archivo],Tabla3[BASESLEP],"N/A",0,1)</f>
        <v>Llanquihue</v>
      </c>
      <c r="AJ1059" t="s">
        <v>5262</v>
      </c>
    </row>
    <row r="1060" spans="1:36" x14ac:dyDescent="0.3">
      <c r="A1060" t="s">
        <v>4679</v>
      </c>
      <c r="B1060" t="s">
        <v>4700</v>
      </c>
      <c r="C1060" t="s">
        <v>4701</v>
      </c>
      <c r="D1060" t="s">
        <v>4702</v>
      </c>
      <c r="E1060" t="s">
        <v>815</v>
      </c>
      <c r="F1060" t="s">
        <v>816</v>
      </c>
      <c r="G1060" t="s">
        <v>44</v>
      </c>
      <c r="H1060" t="s">
        <v>45</v>
      </c>
      <c r="I1060" t="s">
        <v>60</v>
      </c>
      <c r="J1060" t="s">
        <v>4685</v>
      </c>
      <c r="K1060" t="s">
        <v>48</v>
      </c>
      <c r="L1060" s="3">
        <v>6530</v>
      </c>
      <c r="M1060" s="4">
        <v>0</v>
      </c>
      <c r="N1060" s="4">
        <v>6530</v>
      </c>
      <c r="O1060" t="s">
        <v>246</v>
      </c>
      <c r="P1060" t="s">
        <v>4547</v>
      </c>
      <c r="Q1060" t="s">
        <v>64</v>
      </c>
      <c r="R1060">
        <v>0</v>
      </c>
      <c r="S1060">
        <v>0</v>
      </c>
      <c r="T1060">
        <v>0</v>
      </c>
      <c r="U1060">
        <v>0</v>
      </c>
      <c r="V1060">
        <v>0</v>
      </c>
      <c r="W1060">
        <v>0</v>
      </c>
      <c r="X1060">
        <v>1096</v>
      </c>
      <c r="Y1060">
        <v>929</v>
      </c>
      <c r="Z1060" t="s">
        <v>65</v>
      </c>
      <c r="AA1060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6530</v>
      </c>
      <c r="AB1060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0</v>
      </c>
      <c r="AC1060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6530</v>
      </c>
      <c r="AD1060" s="5">
        <f>VALUE(FIXED((SLEP[[#This Row],[EjecutadoCLP]]/SLEP[[#This Row],[MontoCLP]]),4,TRUE))</f>
        <v>0</v>
      </c>
      <c r="AE1060" s="1">
        <f>IF(SLEP[[#This Row],[Termino]]=0,DATE(1992,10,11),SLEP[[#This Row],[Termino]]-SLEP[[#This Row],[Días de vigencia]])</f>
        <v>45710</v>
      </c>
      <c r="AF1060" s="1">
        <f>IF(SLEP[[#This Row],[Días restantes]]&lt;1,DATE(1992,10,11),DATE(2025,8,8)+SLEP[[#This Row],[Días restantes]])</f>
        <v>46806</v>
      </c>
      <c r="AG1060">
        <f ca="1">IF(SLEP[[#This Row],[Termino]]=0,0,SLEP[[#This Row],[Termino]]-TODAY())</f>
        <v>847</v>
      </c>
      <c r="AH1060" s="7" t="str">
        <f ca="1">IF(SLEP[[#This Row],[Dias]]&gt;0,"Vigente","Vencido")</f>
        <v>Vigente</v>
      </c>
      <c r="AI1060" t="str">
        <f>_xlfn.XLOOKUP(SLEP[[#This Row],[Source.Name]],Tabla3[Nombre archivo],Tabla3[BASESLEP],"N/A",0,1)</f>
        <v>Llanquihue</v>
      </c>
      <c r="AJ1060" t="s">
        <v>5268</v>
      </c>
    </row>
    <row r="1061" spans="1:36" x14ac:dyDescent="0.3">
      <c r="A1061" t="s">
        <v>4679</v>
      </c>
      <c r="B1061" t="s">
        <v>4704</v>
      </c>
      <c r="C1061" t="s">
        <v>4705</v>
      </c>
      <c r="D1061" t="s">
        <v>4706</v>
      </c>
      <c r="E1061" t="s">
        <v>4697</v>
      </c>
      <c r="F1061" t="s">
        <v>4698</v>
      </c>
      <c r="G1061" t="s">
        <v>74</v>
      </c>
      <c r="H1061" t="s">
        <v>45</v>
      </c>
      <c r="I1061" t="s">
        <v>89</v>
      </c>
      <c r="J1061" t="s">
        <v>4685</v>
      </c>
      <c r="K1061" t="s">
        <v>48</v>
      </c>
      <c r="L1061" s="3">
        <v>21875175</v>
      </c>
      <c r="M1061" s="4">
        <v>21875175</v>
      </c>
      <c r="N1061" s="4">
        <v>0</v>
      </c>
      <c r="O1061" t="s">
        <v>49</v>
      </c>
      <c r="P1061" t="s">
        <v>1459</v>
      </c>
      <c r="Q1061" t="s">
        <v>51</v>
      </c>
      <c r="R1061">
        <v>1</v>
      </c>
      <c r="S1061">
        <v>0</v>
      </c>
      <c r="T1061">
        <v>1</v>
      </c>
      <c r="U1061">
        <v>0</v>
      </c>
      <c r="V1061">
        <v>0</v>
      </c>
      <c r="W1061">
        <v>0</v>
      </c>
      <c r="X1061">
        <v>17</v>
      </c>
      <c r="Y1061">
        <v>-9</v>
      </c>
      <c r="Z1061" t="s">
        <v>52</v>
      </c>
      <c r="AA1061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21875175</v>
      </c>
      <c r="AB1061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21875175</v>
      </c>
      <c r="AC1061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0</v>
      </c>
      <c r="AD1061" s="5">
        <f>VALUE(FIXED((SLEP[[#This Row],[EjecutadoCLP]]/SLEP[[#This Row],[MontoCLP]]),4,TRUE))</f>
        <v>1</v>
      </c>
      <c r="AE1061" s="1">
        <f>IF(SLEP[[#This Row],[Termino]]=0,DATE(1992,10,11),SLEP[[#This Row],[Termino]]-SLEP[[#This Row],[Días de vigencia]])</f>
        <v>33871</v>
      </c>
      <c r="AF1061" s="1">
        <f>IF(SLEP[[#This Row],[Días restantes]]&lt;1,DATE(1992,10,11),DATE(2025,8,8)+SLEP[[#This Row],[Días restantes]])</f>
        <v>33888</v>
      </c>
      <c r="AG1061">
        <f ca="1">IF(SLEP[[#This Row],[Termino]]=0,0,SLEP[[#This Row],[Termino]]-TODAY())</f>
        <v>-12071</v>
      </c>
      <c r="AH1061" s="7" t="str">
        <f ca="1">IF(SLEP[[#This Row],[Dias]]&gt;0,"Vigente","Vencido")</f>
        <v>Vencido</v>
      </c>
      <c r="AI1061" t="str">
        <f>_xlfn.XLOOKUP(SLEP[[#This Row],[Source.Name]],Tabla3[Nombre archivo],Tabla3[BASESLEP],"N/A",0,1)</f>
        <v>Llanquihue</v>
      </c>
      <c r="AJ1061" t="s">
        <v>5272</v>
      </c>
    </row>
    <row r="1062" spans="1:36" x14ac:dyDescent="0.3">
      <c r="A1062" t="s">
        <v>4679</v>
      </c>
      <c r="B1062" t="s">
        <v>4708</v>
      </c>
      <c r="C1062" t="s">
        <v>4709</v>
      </c>
      <c r="D1062" t="s">
        <v>4710</v>
      </c>
      <c r="E1062" t="s">
        <v>1132</v>
      </c>
      <c r="F1062" t="s">
        <v>1133</v>
      </c>
      <c r="G1062" t="s">
        <v>44</v>
      </c>
      <c r="H1062" t="s">
        <v>45</v>
      </c>
      <c r="I1062" t="s">
        <v>60</v>
      </c>
      <c r="J1062" t="s">
        <v>4685</v>
      </c>
      <c r="K1062" t="s">
        <v>48</v>
      </c>
      <c r="L1062" s="3">
        <v>19186206</v>
      </c>
      <c r="M1062" s="4">
        <v>2131800</v>
      </c>
      <c r="N1062" s="4">
        <v>17054406</v>
      </c>
      <c r="O1062" t="s">
        <v>246</v>
      </c>
      <c r="P1062" t="s">
        <v>4547</v>
      </c>
      <c r="Q1062" t="s">
        <v>64</v>
      </c>
      <c r="R1062">
        <v>3</v>
      </c>
      <c r="S1062">
        <v>0</v>
      </c>
      <c r="T1062">
        <v>0</v>
      </c>
      <c r="U1062">
        <v>0</v>
      </c>
      <c r="V1062">
        <v>0</v>
      </c>
      <c r="W1062">
        <v>0</v>
      </c>
      <c r="X1062">
        <v>1096</v>
      </c>
      <c r="Y1062">
        <v>899</v>
      </c>
      <c r="Z1062" t="s">
        <v>65</v>
      </c>
      <c r="AA1062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19186206</v>
      </c>
      <c r="AB1062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2131800</v>
      </c>
      <c r="AC1062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17054406</v>
      </c>
      <c r="AD1062" s="5">
        <f>VALUE(FIXED((SLEP[[#This Row],[EjecutadoCLP]]/SLEP[[#This Row],[MontoCLP]]),4,TRUE))</f>
        <v>0.1111</v>
      </c>
      <c r="AE1062" s="1">
        <f>IF(SLEP[[#This Row],[Termino]]=0,DATE(1992,10,11),SLEP[[#This Row],[Termino]]-SLEP[[#This Row],[Días de vigencia]])</f>
        <v>45680</v>
      </c>
      <c r="AF1062" s="1">
        <f>IF(SLEP[[#This Row],[Días restantes]]&lt;1,DATE(1992,10,11),DATE(2025,8,8)+SLEP[[#This Row],[Días restantes]])</f>
        <v>46776</v>
      </c>
      <c r="AG1062">
        <f ca="1">IF(SLEP[[#This Row],[Termino]]=0,0,SLEP[[#This Row],[Termino]]-TODAY())</f>
        <v>817</v>
      </c>
      <c r="AH1062" s="7" t="str">
        <f ca="1">IF(SLEP[[#This Row],[Dias]]&gt;0,"Vigente","Vencido")</f>
        <v>Vigente</v>
      </c>
      <c r="AI1062" t="str">
        <f>_xlfn.XLOOKUP(SLEP[[#This Row],[Source.Name]],Tabla3[Nombre archivo],Tabla3[BASESLEP],"N/A",0,1)</f>
        <v>Llanquihue</v>
      </c>
      <c r="AJ1062" t="s">
        <v>5278</v>
      </c>
    </row>
    <row r="1063" spans="1:36" x14ac:dyDescent="0.3">
      <c r="A1063" t="s">
        <v>4679</v>
      </c>
      <c r="B1063" t="s">
        <v>4712</v>
      </c>
      <c r="C1063" t="s">
        <v>4713</v>
      </c>
      <c r="D1063" t="s">
        <v>4714</v>
      </c>
      <c r="E1063" t="s">
        <v>4715</v>
      </c>
      <c r="F1063" t="s">
        <v>4716</v>
      </c>
      <c r="G1063" t="s">
        <v>44</v>
      </c>
      <c r="H1063" t="s">
        <v>178</v>
      </c>
      <c r="I1063" t="s">
        <v>207</v>
      </c>
      <c r="J1063" t="s">
        <v>4685</v>
      </c>
      <c r="K1063" t="s">
        <v>48</v>
      </c>
      <c r="L1063" s="3">
        <v>286304243</v>
      </c>
      <c r="M1063" s="4">
        <v>135642955</v>
      </c>
      <c r="N1063" s="4">
        <v>150661288</v>
      </c>
      <c r="O1063" t="s">
        <v>273</v>
      </c>
      <c r="P1063" t="s">
        <v>2880</v>
      </c>
      <c r="Q1063" t="s">
        <v>64</v>
      </c>
      <c r="R1063">
        <v>71</v>
      </c>
      <c r="S1063">
        <v>0</v>
      </c>
      <c r="T1063">
        <v>0</v>
      </c>
      <c r="U1063">
        <v>0</v>
      </c>
      <c r="V1063">
        <v>0</v>
      </c>
      <c r="W1063">
        <v>0</v>
      </c>
      <c r="X1063">
        <v>365</v>
      </c>
      <c r="Y1063">
        <v>155</v>
      </c>
      <c r="Z1063" t="s">
        <v>65</v>
      </c>
      <c r="AA1063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286304243</v>
      </c>
      <c r="AB1063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135642955</v>
      </c>
      <c r="AC1063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150661288</v>
      </c>
      <c r="AD1063" s="5">
        <f>VALUE(FIXED((SLEP[[#This Row],[EjecutadoCLP]]/SLEP[[#This Row],[MontoCLP]]),4,TRUE))</f>
        <v>0.4738</v>
      </c>
      <c r="AE1063" s="1">
        <f>IF(SLEP[[#This Row],[Termino]]=0,DATE(1992,10,11),SLEP[[#This Row],[Termino]]-SLEP[[#This Row],[Días de vigencia]])</f>
        <v>45667</v>
      </c>
      <c r="AF1063" s="1">
        <f>IF(SLEP[[#This Row],[Días restantes]]&lt;1,DATE(1992,10,11),DATE(2025,8,8)+SLEP[[#This Row],[Días restantes]])</f>
        <v>46032</v>
      </c>
      <c r="AG1063">
        <f ca="1">IF(SLEP[[#This Row],[Termino]]=0,0,SLEP[[#This Row],[Termino]]-TODAY())</f>
        <v>73</v>
      </c>
      <c r="AH1063" s="7" t="str">
        <f ca="1">IF(SLEP[[#This Row],[Dias]]&gt;0,"Vigente","Vencido")</f>
        <v>Vigente</v>
      </c>
      <c r="AI1063" t="str">
        <f>_xlfn.XLOOKUP(SLEP[[#This Row],[Source.Name]],Tabla3[Nombre archivo],Tabla3[BASESLEP],"N/A",0,1)</f>
        <v>Llanquihue</v>
      </c>
      <c r="AJ1063" t="s">
        <v>5282</v>
      </c>
    </row>
    <row r="1064" spans="1:36" x14ac:dyDescent="0.3">
      <c r="A1064" t="s">
        <v>4679</v>
      </c>
      <c r="B1064" t="s">
        <v>4718</v>
      </c>
      <c r="C1064" t="s">
        <v>4719</v>
      </c>
      <c r="D1064" t="s">
        <v>4720</v>
      </c>
      <c r="E1064" t="s">
        <v>4721</v>
      </c>
      <c r="F1064" t="s">
        <v>4722</v>
      </c>
      <c r="G1064" t="s">
        <v>44</v>
      </c>
      <c r="H1064" t="s">
        <v>45</v>
      </c>
      <c r="I1064" t="s">
        <v>46</v>
      </c>
      <c r="J1064" t="s">
        <v>4685</v>
      </c>
      <c r="K1064" t="s">
        <v>48</v>
      </c>
      <c r="L1064" s="3">
        <v>15264131</v>
      </c>
      <c r="M1064" s="4">
        <v>19842009</v>
      </c>
      <c r="N1064" s="4">
        <v>-4577878</v>
      </c>
      <c r="O1064" t="s">
        <v>201</v>
      </c>
      <c r="P1064" t="s">
        <v>872</v>
      </c>
      <c r="Q1064" t="s">
        <v>587</v>
      </c>
      <c r="R1064">
        <v>2</v>
      </c>
      <c r="S1064">
        <v>0</v>
      </c>
      <c r="T1064">
        <v>1</v>
      </c>
      <c r="U1064">
        <v>0</v>
      </c>
      <c r="V1064">
        <v>0</v>
      </c>
      <c r="W1064">
        <v>0</v>
      </c>
      <c r="X1064">
        <v>246</v>
      </c>
      <c r="Y1064">
        <v>13</v>
      </c>
      <c r="Z1064" t="s">
        <v>65</v>
      </c>
      <c r="AA1064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15264131</v>
      </c>
      <c r="AB1064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19842009</v>
      </c>
      <c r="AC1064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-4577878</v>
      </c>
      <c r="AD1064" s="5">
        <f>VALUE(FIXED((SLEP[[#This Row],[EjecutadoCLP]]/SLEP[[#This Row],[MontoCLP]]),4,TRUE))</f>
        <v>1.2999000000000001</v>
      </c>
      <c r="AE1064" s="1">
        <f>IF(SLEP[[#This Row],[Termino]]=0,DATE(1992,10,11),SLEP[[#This Row],[Termino]]-SLEP[[#This Row],[Días de vigencia]])</f>
        <v>45644</v>
      </c>
      <c r="AF1064" s="1">
        <f>IF(SLEP[[#This Row],[Días restantes]]&lt;1,DATE(1992,10,11),DATE(2025,8,8)+SLEP[[#This Row],[Días restantes]])</f>
        <v>45890</v>
      </c>
      <c r="AG1064">
        <f ca="1">IF(SLEP[[#This Row],[Termino]]=0,0,SLEP[[#This Row],[Termino]]-TODAY())</f>
        <v>-69</v>
      </c>
      <c r="AH1064" s="7" t="str">
        <f ca="1">IF(SLEP[[#This Row],[Dias]]&gt;0,"Vigente","Vencido")</f>
        <v>Vencido</v>
      </c>
      <c r="AI1064" t="str">
        <f>_xlfn.XLOOKUP(SLEP[[#This Row],[Source.Name]],Tabla3[Nombre archivo],Tabla3[BASESLEP],"N/A",0,1)</f>
        <v>Llanquihue</v>
      </c>
      <c r="AJ1064" t="s">
        <v>5284</v>
      </c>
    </row>
    <row r="1065" spans="1:36" x14ac:dyDescent="0.3">
      <c r="A1065" t="s">
        <v>4679</v>
      </c>
      <c r="B1065" t="s">
        <v>4724</v>
      </c>
      <c r="C1065" t="s">
        <v>4725</v>
      </c>
      <c r="D1065" t="s">
        <v>4726</v>
      </c>
      <c r="E1065" t="s">
        <v>4727</v>
      </c>
      <c r="F1065" t="s">
        <v>4728</v>
      </c>
      <c r="G1065" t="s">
        <v>74</v>
      </c>
      <c r="H1065" t="s">
        <v>45</v>
      </c>
      <c r="I1065" t="s">
        <v>60</v>
      </c>
      <c r="J1065" t="s">
        <v>4685</v>
      </c>
      <c r="K1065" t="s">
        <v>48</v>
      </c>
      <c r="L1065" s="3">
        <v>330000000</v>
      </c>
      <c r="M1065" s="4">
        <v>106363478</v>
      </c>
      <c r="N1065" s="4">
        <v>223636522</v>
      </c>
      <c r="O1065" t="s">
        <v>272</v>
      </c>
      <c r="P1065" t="s">
        <v>98</v>
      </c>
      <c r="Q1065" t="s">
        <v>64</v>
      </c>
      <c r="R1065">
        <v>152</v>
      </c>
      <c r="S1065">
        <v>0</v>
      </c>
      <c r="T1065">
        <v>0</v>
      </c>
      <c r="U1065">
        <v>0</v>
      </c>
      <c r="V1065">
        <v>0</v>
      </c>
      <c r="W1065">
        <v>0</v>
      </c>
      <c r="X1065">
        <v>667</v>
      </c>
      <c r="Y1065">
        <v>428</v>
      </c>
      <c r="Z1065" t="s">
        <v>65</v>
      </c>
      <c r="AA1065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330000000</v>
      </c>
      <c r="AB1065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106363478</v>
      </c>
      <c r="AC1065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223636522</v>
      </c>
      <c r="AD1065" s="5">
        <f>VALUE(FIXED((SLEP[[#This Row],[EjecutadoCLP]]/SLEP[[#This Row],[MontoCLP]]),4,TRUE))</f>
        <v>0.32229999999999998</v>
      </c>
      <c r="AE1065" s="1">
        <f>IF(SLEP[[#This Row],[Termino]]=0,DATE(1992,10,11),SLEP[[#This Row],[Termino]]-SLEP[[#This Row],[Días de vigencia]])</f>
        <v>45638</v>
      </c>
      <c r="AF1065" s="1">
        <f>IF(SLEP[[#This Row],[Días restantes]]&lt;1,DATE(1992,10,11),DATE(2025,8,8)+SLEP[[#This Row],[Días restantes]])</f>
        <v>46305</v>
      </c>
      <c r="AG1065">
        <f ca="1">IF(SLEP[[#This Row],[Termino]]=0,0,SLEP[[#This Row],[Termino]]-TODAY())</f>
        <v>346</v>
      </c>
      <c r="AH1065" s="7" t="str">
        <f ca="1">IF(SLEP[[#This Row],[Dias]]&gt;0,"Vigente","Vencido")</f>
        <v>Vigente</v>
      </c>
      <c r="AI1065" t="str">
        <f>_xlfn.XLOOKUP(SLEP[[#This Row],[Source.Name]],Tabla3[Nombre archivo],Tabla3[BASESLEP],"N/A",0,1)</f>
        <v>Llanquihue</v>
      </c>
      <c r="AJ1065" t="s">
        <v>5288</v>
      </c>
    </row>
    <row r="1066" spans="1:36" x14ac:dyDescent="0.3">
      <c r="A1066" t="s">
        <v>4679</v>
      </c>
      <c r="B1066" t="s">
        <v>4736</v>
      </c>
      <c r="C1066" t="s">
        <v>4737</v>
      </c>
      <c r="D1066" t="s">
        <v>4732</v>
      </c>
      <c r="E1066" t="s">
        <v>4738</v>
      </c>
      <c r="F1066" t="s">
        <v>4739</v>
      </c>
      <c r="G1066" t="s">
        <v>44</v>
      </c>
      <c r="H1066" t="s">
        <v>45</v>
      </c>
      <c r="I1066" t="s">
        <v>60</v>
      </c>
      <c r="J1066" t="s">
        <v>4685</v>
      </c>
      <c r="K1066" t="s">
        <v>48</v>
      </c>
      <c r="L1066" s="3">
        <v>2440000</v>
      </c>
      <c r="M1066" s="4">
        <v>2440000</v>
      </c>
      <c r="N1066" s="4">
        <v>0</v>
      </c>
      <c r="O1066" t="s">
        <v>256</v>
      </c>
      <c r="P1066" t="s">
        <v>90</v>
      </c>
      <c r="Q1066" t="s">
        <v>51</v>
      </c>
      <c r="R1066">
        <v>0</v>
      </c>
      <c r="S1066">
        <v>0</v>
      </c>
      <c r="T1066">
        <v>0</v>
      </c>
      <c r="U1066">
        <v>0</v>
      </c>
      <c r="V1066">
        <v>0</v>
      </c>
      <c r="W1066">
        <v>0</v>
      </c>
      <c r="X1066">
        <v>60</v>
      </c>
      <c r="Y1066">
        <v>-1</v>
      </c>
      <c r="Z1066" t="s">
        <v>52</v>
      </c>
      <c r="AA1066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2440000</v>
      </c>
      <c r="AB1066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2440000</v>
      </c>
      <c r="AC1066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0</v>
      </c>
      <c r="AD1066" s="5">
        <f>VALUE(FIXED((SLEP[[#This Row],[EjecutadoCLP]]/SLEP[[#This Row],[MontoCLP]]),4,TRUE))</f>
        <v>1</v>
      </c>
      <c r="AE1066" s="1">
        <f>IF(SLEP[[#This Row],[Termino]]=0,DATE(1992,10,11),SLEP[[#This Row],[Termino]]-SLEP[[#This Row],[Días de vigencia]])</f>
        <v>33828</v>
      </c>
      <c r="AF1066" s="1">
        <f>IF(SLEP[[#This Row],[Días restantes]]&lt;1,DATE(1992,10,11),DATE(2025,8,8)+SLEP[[#This Row],[Días restantes]])</f>
        <v>33888</v>
      </c>
      <c r="AG1066">
        <f ca="1">IF(SLEP[[#This Row],[Termino]]=0,0,SLEP[[#This Row],[Termino]]-TODAY())</f>
        <v>-12071</v>
      </c>
      <c r="AH1066" s="7" t="str">
        <f ca="1">IF(SLEP[[#This Row],[Dias]]&gt;0,"Vigente","Vencido")</f>
        <v>Vencido</v>
      </c>
      <c r="AI1066" t="str">
        <f>_xlfn.XLOOKUP(SLEP[[#This Row],[Source.Name]],Tabla3[Nombre archivo],Tabla3[BASESLEP],"N/A",0,1)</f>
        <v>Llanquihue</v>
      </c>
      <c r="AJ1066" t="s">
        <v>5290</v>
      </c>
    </row>
    <row r="1067" spans="1:36" x14ac:dyDescent="0.3">
      <c r="A1067" t="s">
        <v>4679</v>
      </c>
      <c r="B1067" t="s">
        <v>4730</v>
      </c>
      <c r="C1067" t="s">
        <v>4731</v>
      </c>
      <c r="D1067" t="s">
        <v>4732</v>
      </c>
      <c r="E1067" t="s">
        <v>4733</v>
      </c>
      <c r="F1067" t="s">
        <v>4734</v>
      </c>
      <c r="G1067" t="s">
        <v>44</v>
      </c>
      <c r="H1067" t="s">
        <v>45</v>
      </c>
      <c r="I1067" t="s">
        <v>60</v>
      </c>
      <c r="J1067" t="s">
        <v>4685</v>
      </c>
      <c r="K1067" t="s">
        <v>48</v>
      </c>
      <c r="L1067" s="3">
        <v>18000000</v>
      </c>
      <c r="M1067" s="4">
        <v>16372000</v>
      </c>
      <c r="N1067" s="4">
        <v>1628000</v>
      </c>
      <c r="O1067" t="s">
        <v>256</v>
      </c>
      <c r="P1067" t="s">
        <v>90</v>
      </c>
      <c r="Q1067" t="s">
        <v>51</v>
      </c>
      <c r="R1067">
        <v>9</v>
      </c>
      <c r="S1067">
        <v>5</v>
      </c>
      <c r="T1067">
        <v>0</v>
      </c>
      <c r="U1067">
        <v>0</v>
      </c>
      <c r="V1067">
        <v>0</v>
      </c>
      <c r="W1067">
        <v>0</v>
      </c>
      <c r="X1067">
        <v>60</v>
      </c>
      <c r="Y1067">
        <v>-1</v>
      </c>
      <c r="Z1067" t="s">
        <v>52</v>
      </c>
      <c r="AA1067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18000000</v>
      </c>
      <c r="AB1067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16372000</v>
      </c>
      <c r="AC1067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1628000</v>
      </c>
      <c r="AD1067" s="5">
        <f>VALUE(FIXED((SLEP[[#This Row],[EjecutadoCLP]]/SLEP[[#This Row],[MontoCLP]]),4,TRUE))</f>
        <v>0.90959999999999996</v>
      </c>
      <c r="AE1067" s="1">
        <f>IF(SLEP[[#This Row],[Termino]]=0,DATE(1992,10,11),SLEP[[#This Row],[Termino]]-SLEP[[#This Row],[Días de vigencia]])</f>
        <v>33828</v>
      </c>
      <c r="AF1067" s="1">
        <f>IF(SLEP[[#This Row],[Días restantes]]&lt;1,DATE(1992,10,11),DATE(2025,8,8)+SLEP[[#This Row],[Días restantes]])</f>
        <v>33888</v>
      </c>
      <c r="AG1067">
        <f ca="1">IF(SLEP[[#This Row],[Termino]]=0,0,SLEP[[#This Row],[Termino]]-TODAY())</f>
        <v>-12071</v>
      </c>
      <c r="AH1067" s="7" t="str">
        <f ca="1">IF(SLEP[[#This Row],[Dias]]&gt;0,"Vigente","Vencido")</f>
        <v>Vencido</v>
      </c>
      <c r="AI1067" t="str">
        <f>_xlfn.XLOOKUP(SLEP[[#This Row],[Source.Name]],Tabla3[Nombre archivo],Tabla3[BASESLEP],"N/A",0,1)</f>
        <v>Llanquihue</v>
      </c>
      <c r="AJ1067" t="s">
        <v>5294</v>
      </c>
    </row>
    <row r="1068" spans="1:36" x14ac:dyDescent="0.3">
      <c r="A1068" t="s">
        <v>4679</v>
      </c>
      <c r="B1068" t="s">
        <v>4746</v>
      </c>
      <c r="C1068" t="s">
        <v>4747</v>
      </c>
      <c r="D1068" t="s">
        <v>4732</v>
      </c>
      <c r="E1068" t="s">
        <v>4748</v>
      </c>
      <c r="F1068" t="s">
        <v>4749</v>
      </c>
      <c r="G1068" t="s">
        <v>44</v>
      </c>
      <c r="H1068" t="s">
        <v>45</v>
      </c>
      <c r="I1068" t="s">
        <v>60</v>
      </c>
      <c r="J1068" t="s">
        <v>4685</v>
      </c>
      <c r="K1068" t="s">
        <v>48</v>
      </c>
      <c r="L1068" s="3">
        <v>9560000</v>
      </c>
      <c r="M1068" s="4">
        <v>9416000</v>
      </c>
      <c r="N1068" s="4">
        <v>144000</v>
      </c>
      <c r="O1068" t="s">
        <v>256</v>
      </c>
      <c r="P1068" t="s">
        <v>90</v>
      </c>
      <c r="Q1068" t="s">
        <v>51</v>
      </c>
      <c r="R1068">
        <v>10</v>
      </c>
      <c r="S1068">
        <v>5</v>
      </c>
      <c r="T1068">
        <v>0</v>
      </c>
      <c r="U1068">
        <v>0</v>
      </c>
      <c r="V1068">
        <v>0</v>
      </c>
      <c r="W1068">
        <v>0</v>
      </c>
      <c r="X1068">
        <v>60</v>
      </c>
      <c r="Y1068">
        <v>-1</v>
      </c>
      <c r="Z1068" t="s">
        <v>52</v>
      </c>
      <c r="AA1068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9560000</v>
      </c>
      <c r="AB1068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9416000</v>
      </c>
      <c r="AC1068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144000</v>
      </c>
      <c r="AD1068" s="5">
        <f>VALUE(FIXED((SLEP[[#This Row],[EjecutadoCLP]]/SLEP[[#This Row],[MontoCLP]]),4,TRUE))</f>
        <v>0.9849</v>
      </c>
      <c r="AE1068" s="1">
        <f>IF(SLEP[[#This Row],[Termino]]=0,DATE(1992,10,11),SLEP[[#This Row],[Termino]]-SLEP[[#This Row],[Días de vigencia]])</f>
        <v>33828</v>
      </c>
      <c r="AF1068" s="1">
        <f>IF(SLEP[[#This Row],[Días restantes]]&lt;1,DATE(1992,10,11),DATE(2025,8,8)+SLEP[[#This Row],[Días restantes]])</f>
        <v>33888</v>
      </c>
      <c r="AG1068">
        <f ca="1">IF(SLEP[[#This Row],[Termino]]=0,0,SLEP[[#This Row],[Termino]]-TODAY())</f>
        <v>-12071</v>
      </c>
      <c r="AH1068" s="7" t="str">
        <f ca="1">IF(SLEP[[#This Row],[Dias]]&gt;0,"Vigente","Vencido")</f>
        <v>Vencido</v>
      </c>
      <c r="AI1068" t="str">
        <f>_xlfn.XLOOKUP(SLEP[[#This Row],[Source.Name]],Tabla3[Nombre archivo],Tabla3[BASESLEP],"N/A",0,1)</f>
        <v>Llanquihue</v>
      </c>
      <c r="AJ1068" t="s">
        <v>5297</v>
      </c>
    </row>
    <row r="1069" spans="1:36" x14ac:dyDescent="0.3">
      <c r="A1069" t="s">
        <v>4679</v>
      </c>
      <c r="B1069" t="s">
        <v>4751</v>
      </c>
      <c r="C1069" t="s">
        <v>4752</v>
      </c>
      <c r="D1069" t="s">
        <v>4732</v>
      </c>
      <c r="E1069" t="s">
        <v>4753</v>
      </c>
      <c r="F1069" t="s">
        <v>4754</v>
      </c>
      <c r="G1069" t="s">
        <v>44</v>
      </c>
      <c r="H1069" t="s">
        <v>45</v>
      </c>
      <c r="I1069" t="s">
        <v>60</v>
      </c>
      <c r="J1069" t="s">
        <v>4685</v>
      </c>
      <c r="K1069" t="s">
        <v>48</v>
      </c>
      <c r="L1069" s="3">
        <v>6200000</v>
      </c>
      <c r="M1069" s="4">
        <v>3255000</v>
      </c>
      <c r="N1069" s="4">
        <v>2945000</v>
      </c>
      <c r="O1069" t="s">
        <v>256</v>
      </c>
      <c r="P1069" t="s">
        <v>90</v>
      </c>
      <c r="Q1069" t="s">
        <v>51</v>
      </c>
      <c r="R1069">
        <v>2</v>
      </c>
      <c r="S1069">
        <v>2</v>
      </c>
      <c r="T1069">
        <v>0</v>
      </c>
      <c r="U1069">
        <v>0</v>
      </c>
      <c r="V1069">
        <v>0</v>
      </c>
      <c r="W1069">
        <v>0</v>
      </c>
      <c r="X1069">
        <v>60</v>
      </c>
      <c r="Y1069">
        <v>-1</v>
      </c>
      <c r="Z1069" t="s">
        <v>52</v>
      </c>
      <c r="AA1069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6200000</v>
      </c>
      <c r="AB1069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3255000</v>
      </c>
      <c r="AC1069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2945000</v>
      </c>
      <c r="AD1069" s="5">
        <f>VALUE(FIXED((SLEP[[#This Row],[EjecutadoCLP]]/SLEP[[#This Row],[MontoCLP]]),4,TRUE))</f>
        <v>0.52500000000000002</v>
      </c>
      <c r="AE1069" s="1">
        <f>IF(SLEP[[#This Row],[Termino]]=0,DATE(1992,10,11),SLEP[[#This Row],[Termino]]-SLEP[[#This Row],[Días de vigencia]])</f>
        <v>33828</v>
      </c>
      <c r="AF1069" s="1">
        <f>IF(SLEP[[#This Row],[Días restantes]]&lt;1,DATE(1992,10,11),DATE(2025,8,8)+SLEP[[#This Row],[Días restantes]])</f>
        <v>33888</v>
      </c>
      <c r="AG1069">
        <f ca="1">IF(SLEP[[#This Row],[Termino]]=0,0,SLEP[[#This Row],[Termino]]-TODAY())</f>
        <v>-12071</v>
      </c>
      <c r="AH1069" s="7" t="str">
        <f ca="1">IF(SLEP[[#This Row],[Dias]]&gt;0,"Vigente","Vencido")</f>
        <v>Vencido</v>
      </c>
      <c r="AI1069" t="str">
        <f>_xlfn.XLOOKUP(SLEP[[#This Row],[Source.Name]],Tabla3[Nombre archivo],Tabla3[BASESLEP],"N/A",0,1)</f>
        <v>Llanquihue</v>
      </c>
      <c r="AJ1069" t="s">
        <v>5299</v>
      </c>
    </row>
    <row r="1070" spans="1:36" x14ac:dyDescent="0.3">
      <c r="A1070" t="s">
        <v>4679</v>
      </c>
      <c r="B1070" t="s">
        <v>4756</v>
      </c>
      <c r="C1070" t="s">
        <v>4757</v>
      </c>
      <c r="D1070" t="s">
        <v>4732</v>
      </c>
      <c r="E1070" t="s">
        <v>4758</v>
      </c>
      <c r="F1070" t="s">
        <v>4759</v>
      </c>
      <c r="G1070" t="s">
        <v>44</v>
      </c>
      <c r="H1070" t="s">
        <v>45</v>
      </c>
      <c r="I1070" t="s">
        <v>60</v>
      </c>
      <c r="J1070" t="s">
        <v>4685</v>
      </c>
      <c r="K1070" t="s">
        <v>48</v>
      </c>
      <c r="L1070" s="3">
        <v>5120000</v>
      </c>
      <c r="M1070" s="4">
        <v>5120000</v>
      </c>
      <c r="N1070" s="4">
        <v>0</v>
      </c>
      <c r="O1070" t="s">
        <v>256</v>
      </c>
      <c r="P1070" t="s">
        <v>90</v>
      </c>
      <c r="Q1070" t="s">
        <v>51</v>
      </c>
      <c r="R1070">
        <v>4</v>
      </c>
      <c r="S1070">
        <v>2</v>
      </c>
      <c r="T1070">
        <v>0</v>
      </c>
      <c r="U1070">
        <v>0</v>
      </c>
      <c r="V1070">
        <v>0</v>
      </c>
      <c r="W1070">
        <v>0</v>
      </c>
      <c r="X1070">
        <v>60</v>
      </c>
      <c r="Y1070">
        <v>-1</v>
      </c>
      <c r="Z1070" t="s">
        <v>52</v>
      </c>
      <c r="AA1070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5120000</v>
      </c>
      <c r="AB1070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5120000</v>
      </c>
      <c r="AC1070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0</v>
      </c>
      <c r="AD1070" s="5">
        <f>VALUE(FIXED((SLEP[[#This Row],[EjecutadoCLP]]/SLEP[[#This Row],[MontoCLP]]),4,TRUE))</f>
        <v>1</v>
      </c>
      <c r="AE1070" s="1">
        <f>IF(SLEP[[#This Row],[Termino]]=0,DATE(1992,10,11),SLEP[[#This Row],[Termino]]-SLEP[[#This Row],[Días de vigencia]])</f>
        <v>33828</v>
      </c>
      <c r="AF1070" s="1">
        <f>IF(SLEP[[#This Row],[Días restantes]]&lt;1,DATE(1992,10,11),DATE(2025,8,8)+SLEP[[#This Row],[Días restantes]])</f>
        <v>33888</v>
      </c>
      <c r="AG1070">
        <f ca="1">IF(SLEP[[#This Row],[Termino]]=0,0,SLEP[[#This Row],[Termino]]-TODAY())</f>
        <v>-12071</v>
      </c>
      <c r="AH1070" s="7" t="str">
        <f ca="1">IF(SLEP[[#This Row],[Dias]]&gt;0,"Vigente","Vencido")</f>
        <v>Vencido</v>
      </c>
      <c r="AI1070" t="str">
        <f>_xlfn.XLOOKUP(SLEP[[#This Row],[Source.Name]],Tabla3[Nombre archivo],Tabla3[BASESLEP],"N/A",0,1)</f>
        <v>Llanquihue</v>
      </c>
      <c r="AJ1070" t="s">
        <v>5301</v>
      </c>
    </row>
    <row r="1071" spans="1:36" x14ac:dyDescent="0.3">
      <c r="A1071" t="s">
        <v>4679</v>
      </c>
      <c r="B1071" t="s">
        <v>4741</v>
      </c>
      <c r="C1071" t="s">
        <v>4742</v>
      </c>
      <c r="D1071" t="s">
        <v>4732</v>
      </c>
      <c r="E1071" t="s">
        <v>4743</v>
      </c>
      <c r="F1071" t="s">
        <v>4744</v>
      </c>
      <c r="G1071" t="s">
        <v>44</v>
      </c>
      <c r="H1071" t="s">
        <v>45</v>
      </c>
      <c r="I1071" t="s">
        <v>60</v>
      </c>
      <c r="J1071" t="s">
        <v>4685</v>
      </c>
      <c r="K1071" t="s">
        <v>48</v>
      </c>
      <c r="L1071" s="3">
        <v>2359200</v>
      </c>
      <c r="M1071" s="4">
        <v>2241240</v>
      </c>
      <c r="N1071" s="4">
        <v>117960</v>
      </c>
      <c r="O1071" t="s">
        <v>256</v>
      </c>
      <c r="P1071" t="s">
        <v>90</v>
      </c>
      <c r="Q1071" t="s">
        <v>51</v>
      </c>
      <c r="R1071">
        <v>2</v>
      </c>
      <c r="S1071">
        <v>0</v>
      </c>
      <c r="T1071">
        <v>0</v>
      </c>
      <c r="U1071">
        <v>0</v>
      </c>
      <c r="V1071">
        <v>0</v>
      </c>
      <c r="W1071">
        <v>0</v>
      </c>
      <c r="X1071">
        <v>60</v>
      </c>
      <c r="Y1071">
        <v>-1</v>
      </c>
      <c r="Z1071" t="s">
        <v>52</v>
      </c>
      <c r="AA1071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2359200</v>
      </c>
      <c r="AB1071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2241240</v>
      </c>
      <c r="AC1071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117960</v>
      </c>
      <c r="AD1071" s="5">
        <f>VALUE(FIXED((SLEP[[#This Row],[EjecutadoCLP]]/SLEP[[#This Row],[MontoCLP]]),4,TRUE))</f>
        <v>0.95</v>
      </c>
      <c r="AE1071" s="1">
        <f>IF(SLEP[[#This Row],[Termino]]=0,DATE(1992,10,11),SLEP[[#This Row],[Termino]]-SLEP[[#This Row],[Días de vigencia]])</f>
        <v>33828</v>
      </c>
      <c r="AF1071" s="1">
        <f>IF(SLEP[[#This Row],[Días restantes]]&lt;1,DATE(1992,10,11),DATE(2025,8,8)+SLEP[[#This Row],[Días restantes]])</f>
        <v>33888</v>
      </c>
      <c r="AG1071">
        <f ca="1">IF(SLEP[[#This Row],[Termino]]=0,0,SLEP[[#This Row],[Termino]]-TODAY())</f>
        <v>-12071</v>
      </c>
      <c r="AH1071" s="7" t="str">
        <f ca="1">IF(SLEP[[#This Row],[Dias]]&gt;0,"Vigente","Vencido")</f>
        <v>Vencido</v>
      </c>
      <c r="AI1071" t="str">
        <f>_xlfn.XLOOKUP(SLEP[[#This Row],[Source.Name]],Tabla3[Nombre archivo],Tabla3[BASESLEP],"N/A",0,1)</f>
        <v>Llanquihue</v>
      </c>
      <c r="AJ1071" t="s">
        <v>5303</v>
      </c>
    </row>
    <row r="1072" spans="1:36" x14ac:dyDescent="0.3">
      <c r="A1072" t="s">
        <v>4679</v>
      </c>
      <c r="B1072" t="s">
        <v>4766</v>
      </c>
      <c r="C1072" t="s">
        <v>4767</v>
      </c>
      <c r="D1072" t="s">
        <v>4732</v>
      </c>
      <c r="E1072" t="s">
        <v>4768</v>
      </c>
      <c r="F1072" t="s">
        <v>4769</v>
      </c>
      <c r="G1072" t="s">
        <v>44</v>
      </c>
      <c r="H1072" t="s">
        <v>45</v>
      </c>
      <c r="I1072" t="s">
        <v>60</v>
      </c>
      <c r="J1072" t="s">
        <v>4685</v>
      </c>
      <c r="K1072" t="s">
        <v>48</v>
      </c>
      <c r="L1072" s="3">
        <v>11407880</v>
      </c>
      <c r="M1072" s="4">
        <v>11407880</v>
      </c>
      <c r="N1072" s="4">
        <v>0</v>
      </c>
      <c r="O1072" t="s">
        <v>256</v>
      </c>
      <c r="P1072" t="s">
        <v>90</v>
      </c>
      <c r="Q1072" t="s">
        <v>51</v>
      </c>
      <c r="R1072">
        <v>2</v>
      </c>
      <c r="S1072">
        <v>3</v>
      </c>
      <c r="T1072">
        <v>0</v>
      </c>
      <c r="U1072">
        <v>0</v>
      </c>
      <c r="V1072">
        <v>0</v>
      </c>
      <c r="W1072">
        <v>0</v>
      </c>
      <c r="X1072">
        <v>60</v>
      </c>
      <c r="Y1072">
        <v>-1</v>
      </c>
      <c r="Z1072" t="s">
        <v>52</v>
      </c>
      <c r="AA1072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11407880</v>
      </c>
      <c r="AB1072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11407880</v>
      </c>
      <c r="AC1072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0</v>
      </c>
      <c r="AD1072" s="5">
        <f>VALUE(FIXED((SLEP[[#This Row],[EjecutadoCLP]]/SLEP[[#This Row],[MontoCLP]]),4,TRUE))</f>
        <v>1</v>
      </c>
      <c r="AE1072" s="1">
        <f>IF(SLEP[[#This Row],[Termino]]=0,DATE(1992,10,11),SLEP[[#This Row],[Termino]]-SLEP[[#This Row],[Días de vigencia]])</f>
        <v>33828</v>
      </c>
      <c r="AF1072" s="1">
        <f>IF(SLEP[[#This Row],[Días restantes]]&lt;1,DATE(1992,10,11),DATE(2025,8,8)+SLEP[[#This Row],[Días restantes]])</f>
        <v>33888</v>
      </c>
      <c r="AG1072">
        <f ca="1">IF(SLEP[[#This Row],[Termino]]=0,0,SLEP[[#This Row],[Termino]]-TODAY())</f>
        <v>-12071</v>
      </c>
      <c r="AH1072" s="7" t="str">
        <f ca="1">IF(SLEP[[#This Row],[Dias]]&gt;0,"Vigente","Vencido")</f>
        <v>Vencido</v>
      </c>
      <c r="AI1072" t="str">
        <f>_xlfn.XLOOKUP(SLEP[[#This Row],[Source.Name]],Tabla3[Nombre archivo],Tabla3[BASESLEP],"N/A",0,1)</f>
        <v>Llanquihue</v>
      </c>
      <c r="AJ1072" t="s">
        <v>5305</v>
      </c>
    </row>
    <row r="1073" spans="1:36" x14ac:dyDescent="0.3">
      <c r="A1073" t="s">
        <v>4679</v>
      </c>
      <c r="B1073" t="s">
        <v>4771</v>
      </c>
      <c r="C1073" t="s">
        <v>4772</v>
      </c>
      <c r="D1073" t="s">
        <v>4732</v>
      </c>
      <c r="E1073" t="s">
        <v>4773</v>
      </c>
      <c r="F1073" t="s">
        <v>4774</v>
      </c>
      <c r="G1073" t="s">
        <v>44</v>
      </c>
      <c r="H1073" t="s">
        <v>45</v>
      </c>
      <c r="I1073" t="s">
        <v>60</v>
      </c>
      <c r="J1073" t="s">
        <v>4685</v>
      </c>
      <c r="K1073" t="s">
        <v>48</v>
      </c>
      <c r="L1073" s="3">
        <v>5560000</v>
      </c>
      <c r="M1073" s="4">
        <v>5498000</v>
      </c>
      <c r="N1073" s="4">
        <v>62000</v>
      </c>
      <c r="O1073" t="s">
        <v>256</v>
      </c>
      <c r="P1073" t="s">
        <v>90</v>
      </c>
      <c r="Q1073" t="s">
        <v>51</v>
      </c>
      <c r="R1073">
        <v>2</v>
      </c>
      <c r="S1073">
        <v>2</v>
      </c>
      <c r="T1073">
        <v>0</v>
      </c>
      <c r="U1073">
        <v>0</v>
      </c>
      <c r="V1073">
        <v>0</v>
      </c>
      <c r="W1073">
        <v>0</v>
      </c>
      <c r="X1073">
        <v>60</v>
      </c>
      <c r="Y1073">
        <v>-1</v>
      </c>
      <c r="Z1073" t="s">
        <v>52</v>
      </c>
      <c r="AA1073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5560000</v>
      </c>
      <c r="AB1073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5498000</v>
      </c>
      <c r="AC1073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62000</v>
      </c>
      <c r="AD1073" s="5">
        <f>VALUE(FIXED((SLEP[[#This Row],[EjecutadoCLP]]/SLEP[[#This Row],[MontoCLP]]),4,TRUE))</f>
        <v>0.98880000000000001</v>
      </c>
      <c r="AE1073" s="1">
        <f>IF(SLEP[[#This Row],[Termino]]=0,DATE(1992,10,11),SLEP[[#This Row],[Termino]]-SLEP[[#This Row],[Días de vigencia]])</f>
        <v>33828</v>
      </c>
      <c r="AF1073" s="1">
        <f>IF(SLEP[[#This Row],[Días restantes]]&lt;1,DATE(1992,10,11),DATE(2025,8,8)+SLEP[[#This Row],[Días restantes]])</f>
        <v>33888</v>
      </c>
      <c r="AG1073">
        <f ca="1">IF(SLEP[[#This Row],[Termino]]=0,0,SLEP[[#This Row],[Termino]]-TODAY())</f>
        <v>-12071</v>
      </c>
      <c r="AH1073" s="7" t="str">
        <f ca="1">IF(SLEP[[#This Row],[Dias]]&gt;0,"Vigente","Vencido")</f>
        <v>Vencido</v>
      </c>
      <c r="AI1073" t="str">
        <f>_xlfn.XLOOKUP(SLEP[[#This Row],[Source.Name]],Tabla3[Nombre archivo],Tabla3[BASESLEP],"N/A",0,1)</f>
        <v>Llanquihue</v>
      </c>
      <c r="AJ1073" t="s">
        <v>5309</v>
      </c>
    </row>
    <row r="1074" spans="1:36" x14ac:dyDescent="0.3">
      <c r="A1074" t="s">
        <v>4679</v>
      </c>
      <c r="B1074" t="s">
        <v>4776</v>
      </c>
      <c r="C1074" t="s">
        <v>4777</v>
      </c>
      <c r="D1074" t="s">
        <v>4732</v>
      </c>
      <c r="E1074" t="s">
        <v>4778</v>
      </c>
      <c r="F1074" t="s">
        <v>4779</v>
      </c>
      <c r="G1074" t="s">
        <v>44</v>
      </c>
      <c r="H1074" t="s">
        <v>45</v>
      </c>
      <c r="I1074" t="s">
        <v>60</v>
      </c>
      <c r="J1074" t="s">
        <v>4685</v>
      </c>
      <c r="K1074" t="s">
        <v>48</v>
      </c>
      <c r="L1074" s="3">
        <v>12407600</v>
      </c>
      <c r="M1074" s="4">
        <v>12407600</v>
      </c>
      <c r="N1074" s="4">
        <v>0</v>
      </c>
      <c r="O1074" t="s">
        <v>256</v>
      </c>
      <c r="P1074" t="s">
        <v>90</v>
      </c>
      <c r="Q1074" t="s">
        <v>51</v>
      </c>
      <c r="R1074">
        <v>2</v>
      </c>
      <c r="S1074">
        <v>0</v>
      </c>
      <c r="T1074">
        <v>0</v>
      </c>
      <c r="U1074">
        <v>0</v>
      </c>
      <c r="V1074">
        <v>0</v>
      </c>
      <c r="W1074">
        <v>0</v>
      </c>
      <c r="X1074">
        <v>60</v>
      </c>
      <c r="Y1074">
        <v>-28</v>
      </c>
      <c r="Z1074" t="s">
        <v>52</v>
      </c>
      <c r="AA1074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12407600</v>
      </c>
      <c r="AB1074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12407600</v>
      </c>
      <c r="AC1074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0</v>
      </c>
      <c r="AD1074" s="5">
        <f>VALUE(FIXED((SLEP[[#This Row],[EjecutadoCLP]]/SLEP[[#This Row],[MontoCLP]]),4,TRUE))</f>
        <v>1</v>
      </c>
      <c r="AE1074" s="1">
        <f>IF(SLEP[[#This Row],[Termino]]=0,DATE(1992,10,11),SLEP[[#This Row],[Termino]]-SLEP[[#This Row],[Días de vigencia]])</f>
        <v>33828</v>
      </c>
      <c r="AF1074" s="1">
        <f>IF(SLEP[[#This Row],[Días restantes]]&lt;1,DATE(1992,10,11),DATE(2025,8,8)+SLEP[[#This Row],[Días restantes]])</f>
        <v>33888</v>
      </c>
      <c r="AG1074">
        <f ca="1">IF(SLEP[[#This Row],[Termino]]=0,0,SLEP[[#This Row],[Termino]]-TODAY())</f>
        <v>-12071</v>
      </c>
      <c r="AH1074" s="7" t="str">
        <f ca="1">IF(SLEP[[#This Row],[Dias]]&gt;0,"Vigente","Vencido")</f>
        <v>Vencido</v>
      </c>
      <c r="AI1074" t="str">
        <f>_xlfn.XLOOKUP(SLEP[[#This Row],[Source.Name]],Tabla3[Nombre archivo],Tabla3[BASESLEP],"N/A",0,1)</f>
        <v>Llanquihue</v>
      </c>
      <c r="AJ1074" t="s">
        <v>5311</v>
      </c>
    </row>
    <row r="1075" spans="1:36" x14ac:dyDescent="0.3">
      <c r="A1075" t="s">
        <v>4679</v>
      </c>
      <c r="B1075" t="s">
        <v>4781</v>
      </c>
      <c r="C1075" t="s">
        <v>4782</v>
      </c>
      <c r="D1075" t="s">
        <v>4732</v>
      </c>
      <c r="E1075" t="s">
        <v>4783</v>
      </c>
      <c r="F1075" t="s">
        <v>4784</v>
      </c>
      <c r="G1075" t="s">
        <v>44</v>
      </c>
      <c r="H1075" t="s">
        <v>45</v>
      </c>
      <c r="I1075" t="s">
        <v>60</v>
      </c>
      <c r="J1075" t="s">
        <v>4685</v>
      </c>
      <c r="K1075" t="s">
        <v>48</v>
      </c>
      <c r="L1075" s="3">
        <v>1277640</v>
      </c>
      <c r="M1075" s="4">
        <v>1277640</v>
      </c>
      <c r="N1075" s="4">
        <v>0</v>
      </c>
      <c r="O1075" t="s">
        <v>256</v>
      </c>
      <c r="P1075" t="s">
        <v>90</v>
      </c>
      <c r="Q1075" t="s">
        <v>51</v>
      </c>
      <c r="R1075">
        <v>2</v>
      </c>
      <c r="S1075">
        <v>0</v>
      </c>
      <c r="T1075">
        <v>0</v>
      </c>
      <c r="U1075">
        <v>0</v>
      </c>
      <c r="V1075">
        <v>0</v>
      </c>
      <c r="W1075">
        <v>0</v>
      </c>
      <c r="X1075">
        <v>60</v>
      </c>
      <c r="Y1075">
        <v>-1</v>
      </c>
      <c r="Z1075" t="s">
        <v>52</v>
      </c>
      <c r="AA1075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1277640</v>
      </c>
      <c r="AB1075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1277640</v>
      </c>
      <c r="AC1075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0</v>
      </c>
      <c r="AD1075" s="5">
        <f>VALUE(FIXED((SLEP[[#This Row],[EjecutadoCLP]]/SLEP[[#This Row],[MontoCLP]]),4,TRUE))</f>
        <v>1</v>
      </c>
      <c r="AE1075" s="1">
        <f>IF(SLEP[[#This Row],[Termino]]=0,DATE(1992,10,11),SLEP[[#This Row],[Termino]]-SLEP[[#This Row],[Días de vigencia]])</f>
        <v>33828</v>
      </c>
      <c r="AF1075" s="1">
        <f>IF(SLEP[[#This Row],[Días restantes]]&lt;1,DATE(1992,10,11),DATE(2025,8,8)+SLEP[[#This Row],[Días restantes]])</f>
        <v>33888</v>
      </c>
      <c r="AG1075">
        <f ca="1">IF(SLEP[[#This Row],[Termino]]=0,0,SLEP[[#This Row],[Termino]]-TODAY())</f>
        <v>-12071</v>
      </c>
      <c r="AH1075" s="7" t="str">
        <f ca="1">IF(SLEP[[#This Row],[Dias]]&gt;0,"Vigente","Vencido")</f>
        <v>Vencido</v>
      </c>
      <c r="AI1075" t="str">
        <f>_xlfn.XLOOKUP(SLEP[[#This Row],[Source.Name]],Tabla3[Nombre archivo],Tabla3[BASESLEP],"N/A",0,1)</f>
        <v>Llanquihue</v>
      </c>
      <c r="AJ1075" t="s">
        <v>5313</v>
      </c>
    </row>
    <row r="1076" spans="1:36" x14ac:dyDescent="0.3">
      <c r="A1076" t="s">
        <v>4679</v>
      </c>
      <c r="B1076" t="s">
        <v>4786</v>
      </c>
      <c r="C1076" t="s">
        <v>4787</v>
      </c>
      <c r="D1076" t="s">
        <v>4732</v>
      </c>
      <c r="E1076" t="s">
        <v>4788</v>
      </c>
      <c r="F1076" t="s">
        <v>4789</v>
      </c>
      <c r="G1076" t="s">
        <v>44</v>
      </c>
      <c r="H1076" t="s">
        <v>45</v>
      </c>
      <c r="I1076" t="s">
        <v>60</v>
      </c>
      <c r="J1076" t="s">
        <v>4685</v>
      </c>
      <c r="K1076" t="s">
        <v>48</v>
      </c>
      <c r="L1076" s="3">
        <v>18624280</v>
      </c>
      <c r="M1076" s="4">
        <v>18624280</v>
      </c>
      <c r="N1076" s="4">
        <v>0</v>
      </c>
      <c r="O1076" t="s">
        <v>256</v>
      </c>
      <c r="P1076" t="s">
        <v>90</v>
      </c>
      <c r="Q1076" t="s">
        <v>51</v>
      </c>
      <c r="R1076">
        <v>8</v>
      </c>
      <c r="S1076">
        <v>0</v>
      </c>
      <c r="T1076">
        <v>0</v>
      </c>
      <c r="U1076">
        <v>0</v>
      </c>
      <c r="V1076">
        <v>0</v>
      </c>
      <c r="W1076">
        <v>0</v>
      </c>
      <c r="X1076">
        <v>60</v>
      </c>
      <c r="Y1076">
        <v>-1</v>
      </c>
      <c r="Z1076" t="s">
        <v>52</v>
      </c>
      <c r="AA1076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18624280</v>
      </c>
      <c r="AB1076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18624280</v>
      </c>
      <c r="AC1076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0</v>
      </c>
      <c r="AD1076" s="5">
        <f>VALUE(FIXED((SLEP[[#This Row],[EjecutadoCLP]]/SLEP[[#This Row],[MontoCLP]]),4,TRUE))</f>
        <v>1</v>
      </c>
      <c r="AE1076" s="1">
        <f>IF(SLEP[[#This Row],[Termino]]=0,DATE(1992,10,11),SLEP[[#This Row],[Termino]]-SLEP[[#This Row],[Días de vigencia]])</f>
        <v>33828</v>
      </c>
      <c r="AF1076" s="1">
        <f>IF(SLEP[[#This Row],[Días restantes]]&lt;1,DATE(1992,10,11),DATE(2025,8,8)+SLEP[[#This Row],[Días restantes]])</f>
        <v>33888</v>
      </c>
      <c r="AG1076">
        <f ca="1">IF(SLEP[[#This Row],[Termino]]=0,0,SLEP[[#This Row],[Termino]]-TODAY())</f>
        <v>-12071</v>
      </c>
      <c r="AH1076" s="7" t="str">
        <f ca="1">IF(SLEP[[#This Row],[Dias]]&gt;0,"Vigente","Vencido")</f>
        <v>Vencido</v>
      </c>
      <c r="AI1076" t="str">
        <f>_xlfn.XLOOKUP(SLEP[[#This Row],[Source.Name]],Tabla3[Nombre archivo],Tabla3[BASESLEP],"N/A",0,1)</f>
        <v>Llanquihue</v>
      </c>
      <c r="AJ1076" t="s">
        <v>5315</v>
      </c>
    </row>
    <row r="1077" spans="1:36" x14ac:dyDescent="0.3">
      <c r="A1077" t="s">
        <v>4679</v>
      </c>
      <c r="B1077" t="s">
        <v>4761</v>
      </c>
      <c r="C1077" t="s">
        <v>4762</v>
      </c>
      <c r="D1077" t="s">
        <v>4732</v>
      </c>
      <c r="E1077" t="s">
        <v>4763</v>
      </c>
      <c r="F1077" t="s">
        <v>4764</v>
      </c>
      <c r="G1077" t="s">
        <v>44</v>
      </c>
      <c r="H1077" t="s">
        <v>45</v>
      </c>
      <c r="I1077" t="s">
        <v>60</v>
      </c>
      <c r="J1077" t="s">
        <v>4685</v>
      </c>
      <c r="K1077" t="s">
        <v>48</v>
      </c>
      <c r="L1077" s="3">
        <v>6400000</v>
      </c>
      <c r="M1077" s="4">
        <v>6400000</v>
      </c>
      <c r="N1077" s="4">
        <v>0</v>
      </c>
      <c r="O1077" t="s">
        <v>256</v>
      </c>
      <c r="P1077" t="s">
        <v>90</v>
      </c>
      <c r="Q1077" t="s">
        <v>51</v>
      </c>
      <c r="R1077">
        <v>2</v>
      </c>
      <c r="S1077">
        <v>0</v>
      </c>
      <c r="T1077">
        <v>0</v>
      </c>
      <c r="U1077">
        <v>0</v>
      </c>
      <c r="V1077">
        <v>0</v>
      </c>
      <c r="W1077">
        <v>0</v>
      </c>
      <c r="X1077">
        <v>60</v>
      </c>
      <c r="Y1077">
        <v>-1</v>
      </c>
      <c r="Z1077" t="s">
        <v>52</v>
      </c>
      <c r="AA1077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6400000</v>
      </c>
      <c r="AB1077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6400000</v>
      </c>
      <c r="AC1077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0</v>
      </c>
      <c r="AD1077" s="5">
        <f>VALUE(FIXED((SLEP[[#This Row],[EjecutadoCLP]]/SLEP[[#This Row],[MontoCLP]]),4,TRUE))</f>
        <v>1</v>
      </c>
      <c r="AE1077" s="1">
        <f>IF(SLEP[[#This Row],[Termino]]=0,DATE(1992,10,11),SLEP[[#This Row],[Termino]]-SLEP[[#This Row],[Días de vigencia]])</f>
        <v>33828</v>
      </c>
      <c r="AF1077" s="1">
        <f>IF(SLEP[[#This Row],[Días restantes]]&lt;1,DATE(1992,10,11),DATE(2025,8,8)+SLEP[[#This Row],[Días restantes]])</f>
        <v>33888</v>
      </c>
      <c r="AG1077">
        <f ca="1">IF(SLEP[[#This Row],[Termino]]=0,0,SLEP[[#This Row],[Termino]]-TODAY())</f>
        <v>-12071</v>
      </c>
      <c r="AH1077" s="7" t="str">
        <f ca="1">IF(SLEP[[#This Row],[Dias]]&gt;0,"Vigente","Vencido")</f>
        <v>Vencido</v>
      </c>
      <c r="AI1077" t="str">
        <f>_xlfn.XLOOKUP(SLEP[[#This Row],[Source.Name]],Tabla3[Nombre archivo],Tabla3[BASESLEP],"N/A",0,1)</f>
        <v>Llanquihue</v>
      </c>
      <c r="AJ1077" t="s">
        <v>5317</v>
      </c>
    </row>
    <row r="1078" spans="1:36" x14ac:dyDescent="0.3">
      <c r="A1078" t="s">
        <v>4679</v>
      </c>
      <c r="B1078" t="s">
        <v>4791</v>
      </c>
      <c r="C1078" t="s">
        <v>4792</v>
      </c>
      <c r="D1078" t="s">
        <v>4732</v>
      </c>
      <c r="E1078" t="s">
        <v>4793</v>
      </c>
      <c r="F1078" t="s">
        <v>4794</v>
      </c>
      <c r="G1078" t="s">
        <v>74</v>
      </c>
      <c r="H1078" t="s">
        <v>45</v>
      </c>
      <c r="I1078" t="s">
        <v>60</v>
      </c>
      <c r="J1078" t="s">
        <v>4685</v>
      </c>
      <c r="K1078" t="s">
        <v>48</v>
      </c>
      <c r="L1078" s="3">
        <v>8366400</v>
      </c>
      <c r="M1078" s="4">
        <v>8366400</v>
      </c>
      <c r="N1078" s="4">
        <v>0</v>
      </c>
      <c r="O1078" t="s">
        <v>256</v>
      </c>
      <c r="P1078" t="s">
        <v>90</v>
      </c>
      <c r="Q1078" t="s">
        <v>51</v>
      </c>
      <c r="R1078">
        <v>1</v>
      </c>
      <c r="S1078">
        <v>0</v>
      </c>
      <c r="T1078">
        <v>0</v>
      </c>
      <c r="U1078">
        <v>0</v>
      </c>
      <c r="V1078">
        <v>0</v>
      </c>
      <c r="W1078">
        <v>0</v>
      </c>
      <c r="X1078">
        <v>60</v>
      </c>
      <c r="Y1078">
        <v>-1</v>
      </c>
      <c r="Z1078" t="s">
        <v>52</v>
      </c>
      <c r="AA1078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8366400</v>
      </c>
      <c r="AB1078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8366400</v>
      </c>
      <c r="AC1078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0</v>
      </c>
      <c r="AD1078" s="5">
        <f>VALUE(FIXED((SLEP[[#This Row],[EjecutadoCLP]]/SLEP[[#This Row],[MontoCLP]]),4,TRUE))</f>
        <v>1</v>
      </c>
      <c r="AE1078" s="1">
        <f>IF(SLEP[[#This Row],[Termino]]=0,DATE(1992,10,11),SLEP[[#This Row],[Termino]]-SLEP[[#This Row],[Días de vigencia]])</f>
        <v>33828</v>
      </c>
      <c r="AF1078" s="1">
        <f>IF(SLEP[[#This Row],[Días restantes]]&lt;1,DATE(1992,10,11),DATE(2025,8,8)+SLEP[[#This Row],[Días restantes]])</f>
        <v>33888</v>
      </c>
      <c r="AG1078">
        <f ca="1">IF(SLEP[[#This Row],[Termino]]=0,0,SLEP[[#This Row],[Termino]]-TODAY())</f>
        <v>-12071</v>
      </c>
      <c r="AH1078" s="7" t="str">
        <f ca="1">IF(SLEP[[#This Row],[Dias]]&gt;0,"Vigente","Vencido")</f>
        <v>Vencido</v>
      </c>
      <c r="AI1078" t="str">
        <f>_xlfn.XLOOKUP(SLEP[[#This Row],[Source.Name]],Tabla3[Nombre archivo],Tabla3[BASESLEP],"N/A",0,1)</f>
        <v>Llanquihue</v>
      </c>
      <c r="AJ1078" t="s">
        <v>5321</v>
      </c>
    </row>
    <row r="1079" spans="1:36" x14ac:dyDescent="0.3">
      <c r="A1079" t="s">
        <v>4679</v>
      </c>
      <c r="B1079" t="s">
        <v>4796</v>
      </c>
      <c r="C1079" t="s">
        <v>4797</v>
      </c>
      <c r="D1079" t="s">
        <v>4732</v>
      </c>
      <c r="E1079" t="s">
        <v>4798</v>
      </c>
      <c r="F1079" t="s">
        <v>4799</v>
      </c>
      <c r="G1079" t="s">
        <v>44</v>
      </c>
      <c r="H1079" t="s">
        <v>45</v>
      </c>
      <c r="I1079" t="s">
        <v>60</v>
      </c>
      <c r="J1079" t="s">
        <v>4685</v>
      </c>
      <c r="K1079" t="s">
        <v>48</v>
      </c>
      <c r="L1079" s="3">
        <v>5472000</v>
      </c>
      <c r="M1079" s="4">
        <v>5472000</v>
      </c>
      <c r="N1079" s="4">
        <v>0</v>
      </c>
      <c r="O1079" t="s">
        <v>256</v>
      </c>
      <c r="P1079" t="s">
        <v>90</v>
      </c>
      <c r="Q1079" t="s">
        <v>51</v>
      </c>
      <c r="R1079">
        <v>1</v>
      </c>
      <c r="S1079">
        <v>0</v>
      </c>
      <c r="T1079">
        <v>0</v>
      </c>
      <c r="U1079">
        <v>0</v>
      </c>
      <c r="V1079">
        <v>0</v>
      </c>
      <c r="W1079">
        <v>0</v>
      </c>
      <c r="X1079">
        <v>60</v>
      </c>
      <c r="Y1079">
        <v>-1</v>
      </c>
      <c r="Z1079" t="s">
        <v>52</v>
      </c>
      <c r="AA1079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5472000</v>
      </c>
      <c r="AB1079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5472000</v>
      </c>
      <c r="AC1079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0</v>
      </c>
      <c r="AD1079" s="5">
        <f>VALUE(FIXED((SLEP[[#This Row],[EjecutadoCLP]]/SLEP[[#This Row],[MontoCLP]]),4,TRUE))</f>
        <v>1</v>
      </c>
      <c r="AE1079" s="1">
        <f>IF(SLEP[[#This Row],[Termino]]=0,DATE(1992,10,11),SLEP[[#This Row],[Termino]]-SLEP[[#This Row],[Días de vigencia]])</f>
        <v>33828</v>
      </c>
      <c r="AF1079" s="1">
        <f>IF(SLEP[[#This Row],[Días restantes]]&lt;1,DATE(1992,10,11),DATE(2025,8,8)+SLEP[[#This Row],[Días restantes]])</f>
        <v>33888</v>
      </c>
      <c r="AG1079">
        <f ca="1">IF(SLEP[[#This Row],[Termino]]=0,0,SLEP[[#This Row],[Termino]]-TODAY())</f>
        <v>-12071</v>
      </c>
      <c r="AH1079" s="7" t="str">
        <f ca="1">IF(SLEP[[#This Row],[Dias]]&gt;0,"Vigente","Vencido")</f>
        <v>Vencido</v>
      </c>
      <c r="AI1079" t="str">
        <f>_xlfn.XLOOKUP(SLEP[[#This Row],[Source.Name]],Tabla3[Nombre archivo],Tabla3[BASESLEP],"N/A",0,1)</f>
        <v>Llanquihue</v>
      </c>
      <c r="AJ1079" t="s">
        <v>5323</v>
      </c>
    </row>
    <row r="1080" spans="1:36" x14ac:dyDescent="0.3">
      <c r="A1080" t="s">
        <v>4679</v>
      </c>
      <c r="B1080" t="s">
        <v>4801</v>
      </c>
      <c r="C1080" t="s">
        <v>4802</v>
      </c>
      <c r="D1080" t="s">
        <v>4732</v>
      </c>
      <c r="E1080" t="s">
        <v>4803</v>
      </c>
      <c r="F1080" t="s">
        <v>4804</v>
      </c>
      <c r="G1080" t="s">
        <v>44</v>
      </c>
      <c r="H1080" t="s">
        <v>45</v>
      </c>
      <c r="I1080" t="s">
        <v>60</v>
      </c>
      <c r="J1080" t="s">
        <v>4685</v>
      </c>
      <c r="K1080" t="s">
        <v>48</v>
      </c>
      <c r="L1080" s="3">
        <v>2159640</v>
      </c>
      <c r="M1080" s="4">
        <v>2159640</v>
      </c>
      <c r="N1080" s="4">
        <v>0</v>
      </c>
      <c r="O1080" t="s">
        <v>256</v>
      </c>
      <c r="P1080" t="s">
        <v>90</v>
      </c>
      <c r="Q1080" t="s">
        <v>51</v>
      </c>
      <c r="R1080">
        <v>1</v>
      </c>
      <c r="S1080">
        <v>0</v>
      </c>
      <c r="T1080">
        <v>0</v>
      </c>
      <c r="U1080">
        <v>0</v>
      </c>
      <c r="V1080">
        <v>0</v>
      </c>
      <c r="W1080">
        <v>0</v>
      </c>
      <c r="X1080">
        <v>60</v>
      </c>
      <c r="Y1080">
        <v>-1</v>
      </c>
      <c r="Z1080" t="s">
        <v>52</v>
      </c>
      <c r="AA1080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2159640</v>
      </c>
      <c r="AB1080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2159640</v>
      </c>
      <c r="AC1080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0</v>
      </c>
      <c r="AD1080" s="5">
        <f>VALUE(FIXED((SLEP[[#This Row],[EjecutadoCLP]]/SLEP[[#This Row],[MontoCLP]]),4,TRUE))</f>
        <v>1</v>
      </c>
      <c r="AE1080" s="1">
        <f>IF(SLEP[[#This Row],[Termino]]=0,DATE(1992,10,11),SLEP[[#This Row],[Termino]]-SLEP[[#This Row],[Días de vigencia]])</f>
        <v>33828</v>
      </c>
      <c r="AF1080" s="1">
        <f>IF(SLEP[[#This Row],[Días restantes]]&lt;1,DATE(1992,10,11),DATE(2025,8,8)+SLEP[[#This Row],[Días restantes]])</f>
        <v>33888</v>
      </c>
      <c r="AG1080">
        <f ca="1">IF(SLEP[[#This Row],[Termino]]=0,0,SLEP[[#This Row],[Termino]]-TODAY())</f>
        <v>-12071</v>
      </c>
      <c r="AH1080" s="7" t="str">
        <f ca="1">IF(SLEP[[#This Row],[Dias]]&gt;0,"Vigente","Vencido")</f>
        <v>Vencido</v>
      </c>
      <c r="AI1080" t="str">
        <f>_xlfn.XLOOKUP(SLEP[[#This Row],[Source.Name]],Tabla3[Nombre archivo],Tabla3[BASESLEP],"N/A",0,1)</f>
        <v>Llanquihue</v>
      </c>
      <c r="AJ1080" t="s">
        <v>5325</v>
      </c>
    </row>
    <row r="1081" spans="1:36" x14ac:dyDescent="0.3">
      <c r="A1081" t="s">
        <v>4679</v>
      </c>
      <c r="B1081" t="s">
        <v>4806</v>
      </c>
      <c r="C1081" t="s">
        <v>4807</v>
      </c>
      <c r="D1081" t="s">
        <v>4732</v>
      </c>
      <c r="E1081" t="s">
        <v>4808</v>
      </c>
      <c r="F1081" t="s">
        <v>4809</v>
      </c>
      <c r="G1081" t="s">
        <v>44</v>
      </c>
      <c r="H1081" t="s">
        <v>45</v>
      </c>
      <c r="I1081" t="s">
        <v>60</v>
      </c>
      <c r="J1081" t="s">
        <v>4685</v>
      </c>
      <c r="K1081" t="s">
        <v>48</v>
      </c>
      <c r="L1081" s="3">
        <v>5586000</v>
      </c>
      <c r="M1081" s="4">
        <v>5586000</v>
      </c>
      <c r="N1081" s="4">
        <v>0</v>
      </c>
      <c r="O1081" t="s">
        <v>256</v>
      </c>
      <c r="P1081" t="s">
        <v>90</v>
      </c>
      <c r="Q1081" t="s">
        <v>51</v>
      </c>
      <c r="R1081">
        <v>2</v>
      </c>
      <c r="S1081">
        <v>0</v>
      </c>
      <c r="T1081">
        <v>0</v>
      </c>
      <c r="U1081">
        <v>0</v>
      </c>
      <c r="V1081">
        <v>0</v>
      </c>
      <c r="W1081">
        <v>0</v>
      </c>
      <c r="X1081">
        <v>60</v>
      </c>
      <c r="Y1081">
        <v>-1</v>
      </c>
      <c r="Z1081" t="s">
        <v>52</v>
      </c>
      <c r="AA1081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5586000</v>
      </c>
      <c r="AB1081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5586000</v>
      </c>
      <c r="AC1081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0</v>
      </c>
      <c r="AD1081" s="5">
        <f>VALUE(FIXED((SLEP[[#This Row],[EjecutadoCLP]]/SLEP[[#This Row],[MontoCLP]]),4,TRUE))</f>
        <v>1</v>
      </c>
      <c r="AE1081" s="1">
        <f>IF(SLEP[[#This Row],[Termino]]=0,DATE(1992,10,11),SLEP[[#This Row],[Termino]]-SLEP[[#This Row],[Días de vigencia]])</f>
        <v>33828</v>
      </c>
      <c r="AF1081" s="1">
        <f>IF(SLEP[[#This Row],[Días restantes]]&lt;1,DATE(1992,10,11),DATE(2025,8,8)+SLEP[[#This Row],[Días restantes]])</f>
        <v>33888</v>
      </c>
      <c r="AG1081">
        <f ca="1">IF(SLEP[[#This Row],[Termino]]=0,0,SLEP[[#This Row],[Termino]]-TODAY())</f>
        <v>-12071</v>
      </c>
      <c r="AH1081" s="7" t="str">
        <f ca="1">IF(SLEP[[#This Row],[Dias]]&gt;0,"Vigente","Vencido")</f>
        <v>Vencido</v>
      </c>
      <c r="AI1081" t="str">
        <f>_xlfn.XLOOKUP(SLEP[[#This Row],[Source.Name]],Tabla3[Nombre archivo],Tabla3[BASESLEP],"N/A",0,1)</f>
        <v>Llanquihue</v>
      </c>
      <c r="AJ1081" t="s">
        <v>5327</v>
      </c>
    </row>
    <row r="1082" spans="1:36" x14ac:dyDescent="0.3">
      <c r="A1082" t="s">
        <v>4679</v>
      </c>
      <c r="B1082" t="s">
        <v>4811</v>
      </c>
      <c r="C1082" t="s">
        <v>4812</v>
      </c>
      <c r="D1082" t="s">
        <v>4732</v>
      </c>
      <c r="E1082" t="s">
        <v>4813</v>
      </c>
      <c r="F1082" t="s">
        <v>4814</v>
      </c>
      <c r="G1082" t="s">
        <v>74</v>
      </c>
      <c r="H1082" t="s">
        <v>45</v>
      </c>
      <c r="I1082" t="s">
        <v>60</v>
      </c>
      <c r="J1082" t="s">
        <v>4685</v>
      </c>
      <c r="K1082" t="s">
        <v>48</v>
      </c>
      <c r="L1082" s="3">
        <v>6400000</v>
      </c>
      <c r="M1082" s="4">
        <v>6240000</v>
      </c>
      <c r="N1082" s="4">
        <v>160000</v>
      </c>
      <c r="O1082" t="s">
        <v>256</v>
      </c>
      <c r="P1082" t="s">
        <v>90</v>
      </c>
      <c r="Q1082" t="s">
        <v>51</v>
      </c>
      <c r="R1082">
        <v>2</v>
      </c>
      <c r="S1082">
        <v>2</v>
      </c>
      <c r="T1082">
        <v>0</v>
      </c>
      <c r="U1082">
        <v>0</v>
      </c>
      <c r="V1082">
        <v>0</v>
      </c>
      <c r="W1082">
        <v>0</v>
      </c>
      <c r="X1082">
        <v>60</v>
      </c>
      <c r="Y1082">
        <v>-1</v>
      </c>
      <c r="Z1082" t="s">
        <v>52</v>
      </c>
      <c r="AA1082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6400000</v>
      </c>
      <c r="AB1082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6240000</v>
      </c>
      <c r="AC1082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160000</v>
      </c>
      <c r="AD1082" s="5">
        <f>VALUE(FIXED((SLEP[[#This Row],[EjecutadoCLP]]/SLEP[[#This Row],[MontoCLP]]),4,TRUE))</f>
        <v>0.97499999999999998</v>
      </c>
      <c r="AE1082" s="1">
        <f>IF(SLEP[[#This Row],[Termino]]=0,DATE(1992,10,11),SLEP[[#This Row],[Termino]]-SLEP[[#This Row],[Días de vigencia]])</f>
        <v>33828</v>
      </c>
      <c r="AF1082" s="1">
        <f>IF(SLEP[[#This Row],[Días restantes]]&lt;1,DATE(1992,10,11),DATE(2025,8,8)+SLEP[[#This Row],[Días restantes]])</f>
        <v>33888</v>
      </c>
      <c r="AG1082">
        <f ca="1">IF(SLEP[[#This Row],[Termino]]=0,0,SLEP[[#This Row],[Termino]]-TODAY())</f>
        <v>-12071</v>
      </c>
      <c r="AH1082" s="7" t="str">
        <f ca="1">IF(SLEP[[#This Row],[Dias]]&gt;0,"Vigente","Vencido")</f>
        <v>Vencido</v>
      </c>
      <c r="AI1082" t="str">
        <f>_xlfn.XLOOKUP(SLEP[[#This Row],[Source.Name]],Tabla3[Nombre archivo],Tabla3[BASESLEP],"N/A",0,1)</f>
        <v>Llanquihue</v>
      </c>
      <c r="AJ1082" s="2" t="s">
        <v>5331</v>
      </c>
    </row>
    <row r="1083" spans="1:36" x14ac:dyDescent="0.3">
      <c r="A1083" t="s">
        <v>4679</v>
      </c>
      <c r="B1083" t="s">
        <v>4816</v>
      </c>
      <c r="C1083" t="s">
        <v>4817</v>
      </c>
      <c r="D1083" t="s">
        <v>4732</v>
      </c>
      <c r="E1083" t="s">
        <v>4818</v>
      </c>
      <c r="F1083" t="s">
        <v>4819</v>
      </c>
      <c r="G1083" t="s">
        <v>44</v>
      </c>
      <c r="H1083" t="s">
        <v>45</v>
      </c>
      <c r="I1083" t="s">
        <v>60</v>
      </c>
      <c r="J1083" t="s">
        <v>4685</v>
      </c>
      <c r="K1083" t="s">
        <v>48</v>
      </c>
      <c r="L1083" s="3">
        <v>8200000</v>
      </c>
      <c r="M1083" s="4">
        <v>8200000</v>
      </c>
      <c r="N1083" s="4">
        <v>0</v>
      </c>
      <c r="O1083" t="s">
        <v>256</v>
      </c>
      <c r="P1083" t="s">
        <v>90</v>
      </c>
      <c r="Q1083" t="s">
        <v>51</v>
      </c>
      <c r="R1083">
        <v>4</v>
      </c>
      <c r="S1083">
        <v>2</v>
      </c>
      <c r="T1083">
        <v>0</v>
      </c>
      <c r="U1083">
        <v>0</v>
      </c>
      <c r="V1083">
        <v>0</v>
      </c>
      <c r="W1083">
        <v>0</v>
      </c>
      <c r="X1083">
        <v>60</v>
      </c>
      <c r="Y1083">
        <v>-1</v>
      </c>
      <c r="Z1083" t="s">
        <v>52</v>
      </c>
      <c r="AA1083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8200000</v>
      </c>
      <c r="AB1083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8200000</v>
      </c>
      <c r="AC1083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0</v>
      </c>
      <c r="AD1083" s="5">
        <f>VALUE(FIXED((SLEP[[#This Row],[EjecutadoCLP]]/SLEP[[#This Row],[MontoCLP]]),4,TRUE))</f>
        <v>1</v>
      </c>
      <c r="AE1083" s="1">
        <f>IF(SLEP[[#This Row],[Termino]]=0,DATE(1992,10,11),SLEP[[#This Row],[Termino]]-SLEP[[#This Row],[Días de vigencia]])</f>
        <v>33828</v>
      </c>
      <c r="AF1083" s="1">
        <f>IF(SLEP[[#This Row],[Días restantes]]&lt;1,DATE(1992,10,11),DATE(2025,8,8)+SLEP[[#This Row],[Días restantes]])</f>
        <v>33888</v>
      </c>
      <c r="AG1083">
        <f ca="1">IF(SLEP[[#This Row],[Termino]]=0,0,SLEP[[#This Row],[Termino]]-TODAY())</f>
        <v>-12071</v>
      </c>
      <c r="AH1083" s="7" t="str">
        <f ca="1">IF(SLEP[[#This Row],[Dias]]&gt;0,"Vigente","Vencido")</f>
        <v>Vencido</v>
      </c>
      <c r="AI1083" t="str">
        <f>_xlfn.XLOOKUP(SLEP[[#This Row],[Source.Name]],Tabla3[Nombre archivo],Tabla3[BASESLEP],"N/A",0,1)</f>
        <v>Llanquihue</v>
      </c>
      <c r="AJ1083" t="s">
        <v>5333</v>
      </c>
    </row>
    <row r="1084" spans="1:36" x14ac:dyDescent="0.3">
      <c r="A1084" t="s">
        <v>4679</v>
      </c>
      <c r="B1084" t="s">
        <v>4821</v>
      </c>
      <c r="C1084" t="s">
        <v>4822</v>
      </c>
      <c r="D1084" t="s">
        <v>4823</v>
      </c>
      <c r="E1084" t="s">
        <v>4824</v>
      </c>
      <c r="F1084" t="s">
        <v>4825</v>
      </c>
      <c r="G1084" t="s">
        <v>44</v>
      </c>
      <c r="H1084" t="s">
        <v>45</v>
      </c>
      <c r="I1084" t="s">
        <v>46</v>
      </c>
      <c r="J1084" t="s">
        <v>4685</v>
      </c>
      <c r="K1084" t="s">
        <v>48</v>
      </c>
      <c r="L1084" s="3">
        <v>41624621</v>
      </c>
      <c r="M1084" s="4">
        <v>33961401</v>
      </c>
      <c r="N1084" s="4">
        <v>7663220</v>
      </c>
      <c r="O1084" t="s">
        <v>231</v>
      </c>
      <c r="P1084" t="s">
        <v>104</v>
      </c>
      <c r="Q1084" t="s">
        <v>51</v>
      </c>
      <c r="R1084">
        <v>4</v>
      </c>
      <c r="S1084">
        <v>0</v>
      </c>
      <c r="T1084">
        <v>1</v>
      </c>
      <c r="U1084">
        <v>0</v>
      </c>
      <c r="V1084">
        <v>0</v>
      </c>
      <c r="W1084">
        <v>0</v>
      </c>
      <c r="X1084">
        <v>270</v>
      </c>
      <c r="Y1084">
        <v>-1</v>
      </c>
      <c r="Z1084" t="s">
        <v>52</v>
      </c>
      <c r="AA1084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41624621</v>
      </c>
      <c r="AB1084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33961401</v>
      </c>
      <c r="AC1084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7663220</v>
      </c>
      <c r="AD1084" s="5">
        <f>VALUE(FIXED((SLEP[[#This Row],[EjecutadoCLP]]/SLEP[[#This Row],[MontoCLP]]),4,TRUE))</f>
        <v>0.81589999999999996</v>
      </c>
      <c r="AE1084" s="1">
        <f>IF(SLEP[[#This Row],[Termino]]=0,DATE(1992,10,11),SLEP[[#This Row],[Termino]]-SLEP[[#This Row],[Días de vigencia]])</f>
        <v>33618</v>
      </c>
      <c r="AF1084" s="1">
        <f>IF(SLEP[[#This Row],[Días restantes]]&lt;1,DATE(1992,10,11),DATE(2025,8,8)+SLEP[[#This Row],[Días restantes]])</f>
        <v>33888</v>
      </c>
      <c r="AG1084">
        <f ca="1">IF(SLEP[[#This Row],[Termino]]=0,0,SLEP[[#This Row],[Termino]]-TODAY())</f>
        <v>-12071</v>
      </c>
      <c r="AH1084" s="7" t="str">
        <f ca="1">IF(SLEP[[#This Row],[Dias]]&gt;0,"Vigente","Vencido")</f>
        <v>Vencido</v>
      </c>
      <c r="AI1084" t="str">
        <f>_xlfn.XLOOKUP(SLEP[[#This Row],[Source.Name]],Tabla3[Nombre archivo],Tabla3[BASESLEP],"N/A",0,1)</f>
        <v>Llanquihue</v>
      </c>
      <c r="AJ1084" t="s">
        <v>5337</v>
      </c>
    </row>
    <row r="1085" spans="1:36" x14ac:dyDescent="0.3">
      <c r="A1085" t="s">
        <v>4679</v>
      </c>
      <c r="B1085" t="s">
        <v>8589</v>
      </c>
      <c r="C1085" t="s">
        <v>8590</v>
      </c>
      <c r="D1085" t="s">
        <v>8591</v>
      </c>
      <c r="E1085" t="s">
        <v>5403</v>
      </c>
      <c r="F1085" t="s">
        <v>8592</v>
      </c>
      <c r="G1085" t="s">
        <v>44</v>
      </c>
      <c r="H1085" t="s">
        <v>45</v>
      </c>
      <c r="I1085" t="s">
        <v>60</v>
      </c>
      <c r="J1085" t="s">
        <v>4685</v>
      </c>
      <c r="K1085" t="s">
        <v>48</v>
      </c>
      <c r="L1085" s="3">
        <v>380000000</v>
      </c>
      <c r="M1085" s="4">
        <v>104862422</v>
      </c>
      <c r="N1085" s="4">
        <v>275137578</v>
      </c>
      <c r="O1085" t="s">
        <v>2028</v>
      </c>
      <c r="P1085" t="s">
        <v>98</v>
      </c>
      <c r="Q1085" t="s">
        <v>64</v>
      </c>
      <c r="R1085">
        <v>28</v>
      </c>
      <c r="S1085">
        <v>0</v>
      </c>
      <c r="T1085">
        <v>0</v>
      </c>
      <c r="U1085">
        <v>0</v>
      </c>
      <c r="V1085">
        <v>0</v>
      </c>
      <c r="W1085">
        <v>0</v>
      </c>
      <c r="X1085">
        <v>716</v>
      </c>
      <c r="Y1085">
        <v>428</v>
      </c>
      <c r="Z1085" t="s">
        <v>65</v>
      </c>
      <c r="AA1085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380000000</v>
      </c>
      <c r="AB1085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104862422</v>
      </c>
      <c r="AC1085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275137578</v>
      </c>
      <c r="AD1085" s="5">
        <f>VALUE(FIXED((SLEP[[#This Row],[EjecutadoCLP]]/SLEP[[#This Row],[MontoCLP]]),4,TRUE))</f>
        <v>0.27600000000000002</v>
      </c>
      <c r="AE1085" s="1">
        <f>IF(SLEP[[#This Row],[Termino]]=0,DATE(1992,10,11),SLEP[[#This Row],[Termino]]-SLEP[[#This Row],[Días de vigencia]])</f>
        <v>45589</v>
      </c>
      <c r="AF1085" s="1">
        <f>IF(SLEP[[#This Row],[Días restantes]]&lt;1,DATE(1992,10,11),DATE(2025,8,8)+SLEP[[#This Row],[Días restantes]])</f>
        <v>46305</v>
      </c>
      <c r="AG1085">
        <f ca="1">IF(SLEP[[#This Row],[Termino]]=0,0,SLEP[[#This Row],[Termino]]-TODAY())</f>
        <v>346</v>
      </c>
      <c r="AH1085" s="7" t="str">
        <f ca="1">IF(SLEP[[#This Row],[Dias]]&gt;0,"Vigente","Vencido")</f>
        <v>Vigente</v>
      </c>
      <c r="AI1085" t="str">
        <f>_xlfn.XLOOKUP(SLEP[[#This Row],[Source.Name]],Tabla3[Nombre archivo],Tabla3[BASESLEP],"N/A",0,1)</f>
        <v>Llanquihue</v>
      </c>
      <c r="AJ1085" t="s">
        <v>5341</v>
      </c>
    </row>
    <row r="1086" spans="1:36" x14ac:dyDescent="0.3">
      <c r="A1086" t="s">
        <v>4679</v>
      </c>
      <c r="B1086" t="s">
        <v>4827</v>
      </c>
      <c r="C1086" t="s">
        <v>4828</v>
      </c>
      <c r="D1086" t="s">
        <v>4829</v>
      </c>
      <c r="E1086" t="s">
        <v>1371</v>
      </c>
      <c r="F1086" t="s">
        <v>4830</v>
      </c>
      <c r="G1086" t="s">
        <v>74</v>
      </c>
      <c r="H1086" t="s">
        <v>178</v>
      </c>
      <c r="I1086" t="s">
        <v>560</v>
      </c>
      <c r="J1086" t="s">
        <v>4685</v>
      </c>
      <c r="K1086" t="s">
        <v>48</v>
      </c>
      <c r="L1086" s="3">
        <v>16750000</v>
      </c>
      <c r="M1086" s="4">
        <v>19932500</v>
      </c>
      <c r="N1086" s="4">
        <v>-3182500</v>
      </c>
      <c r="O1086" t="s">
        <v>513</v>
      </c>
      <c r="P1086" t="s">
        <v>4831</v>
      </c>
      <c r="Q1086" t="s">
        <v>64</v>
      </c>
      <c r="R1086">
        <v>0</v>
      </c>
      <c r="S1086">
        <v>0</v>
      </c>
      <c r="T1086">
        <v>0</v>
      </c>
      <c r="U1086">
        <v>0</v>
      </c>
      <c r="V1086">
        <v>0</v>
      </c>
      <c r="W1086">
        <v>0</v>
      </c>
      <c r="X1086">
        <v>791</v>
      </c>
      <c r="Y1086">
        <v>489</v>
      </c>
      <c r="Z1086" t="s">
        <v>65</v>
      </c>
      <c r="AA1086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16750000</v>
      </c>
      <c r="AB1086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19932500</v>
      </c>
      <c r="AC1086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-3182500</v>
      </c>
      <c r="AD1086" s="5">
        <f>VALUE(FIXED((SLEP[[#This Row],[EjecutadoCLP]]/SLEP[[#This Row],[MontoCLP]]),4,TRUE))</f>
        <v>1.19</v>
      </c>
      <c r="AE1086" s="1">
        <f>IF(SLEP[[#This Row],[Termino]]=0,DATE(1992,10,11),SLEP[[#This Row],[Termino]]-SLEP[[#This Row],[Días de vigencia]])</f>
        <v>45575</v>
      </c>
      <c r="AF1086" s="1">
        <f>IF(SLEP[[#This Row],[Días restantes]]&lt;1,DATE(1992,10,11),DATE(2025,8,8)+SLEP[[#This Row],[Días restantes]])</f>
        <v>46366</v>
      </c>
      <c r="AG1086">
        <f ca="1">IF(SLEP[[#This Row],[Termino]]=0,0,SLEP[[#This Row],[Termino]]-TODAY())</f>
        <v>407</v>
      </c>
      <c r="AH1086" s="7" t="str">
        <f ca="1">IF(SLEP[[#This Row],[Dias]]&gt;0,"Vigente","Vencido")</f>
        <v>Vigente</v>
      </c>
      <c r="AI1086" t="str">
        <f>_xlfn.XLOOKUP(SLEP[[#This Row],[Source.Name]],Tabla3[Nombre archivo],Tabla3[BASESLEP],"N/A",0,1)</f>
        <v>Llanquihue</v>
      </c>
      <c r="AJ1086" t="s">
        <v>5343</v>
      </c>
    </row>
    <row r="1087" spans="1:36" x14ac:dyDescent="0.3">
      <c r="A1087" t="s">
        <v>4679</v>
      </c>
      <c r="B1087" t="s">
        <v>4833</v>
      </c>
      <c r="C1087" t="s">
        <v>4834</v>
      </c>
      <c r="D1087" t="s">
        <v>4835</v>
      </c>
      <c r="E1087" t="s">
        <v>4836</v>
      </c>
      <c r="F1087" t="s">
        <v>4837</v>
      </c>
      <c r="G1087" t="s">
        <v>74</v>
      </c>
      <c r="H1087" t="s">
        <v>178</v>
      </c>
      <c r="I1087" t="s">
        <v>560</v>
      </c>
      <c r="J1087" t="s">
        <v>4685</v>
      </c>
      <c r="K1087" t="s">
        <v>48</v>
      </c>
      <c r="L1087" s="3">
        <v>14268100</v>
      </c>
      <c r="M1087" s="4">
        <v>14268100</v>
      </c>
      <c r="N1087" s="4">
        <v>0</v>
      </c>
      <c r="O1087" t="s">
        <v>1793</v>
      </c>
      <c r="P1087" t="s">
        <v>104</v>
      </c>
      <c r="Q1087" t="s">
        <v>64</v>
      </c>
      <c r="R1087">
        <v>0</v>
      </c>
      <c r="S1087">
        <v>0</v>
      </c>
      <c r="T1087">
        <v>0</v>
      </c>
      <c r="U1087">
        <v>0</v>
      </c>
      <c r="V1087">
        <v>0</v>
      </c>
      <c r="W1087">
        <v>0</v>
      </c>
      <c r="X1087">
        <v>364</v>
      </c>
      <c r="Y1087">
        <v>51</v>
      </c>
      <c r="Z1087" t="s">
        <v>65</v>
      </c>
      <c r="AA1087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14268100</v>
      </c>
      <c r="AB1087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14268100</v>
      </c>
      <c r="AC1087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0</v>
      </c>
      <c r="AD1087" s="5">
        <f>VALUE(FIXED((SLEP[[#This Row],[EjecutadoCLP]]/SLEP[[#This Row],[MontoCLP]]),4,TRUE))</f>
        <v>1</v>
      </c>
      <c r="AE1087" s="1">
        <f>IF(SLEP[[#This Row],[Termino]]=0,DATE(1992,10,11),SLEP[[#This Row],[Termino]]-SLEP[[#This Row],[Días de vigencia]])</f>
        <v>45564</v>
      </c>
      <c r="AF1087" s="1">
        <f>IF(SLEP[[#This Row],[Días restantes]]&lt;1,DATE(1992,10,11),DATE(2025,8,8)+SLEP[[#This Row],[Días restantes]])</f>
        <v>45928</v>
      </c>
      <c r="AG1087">
        <f ca="1">IF(SLEP[[#This Row],[Termino]]=0,0,SLEP[[#This Row],[Termino]]-TODAY())</f>
        <v>-31</v>
      </c>
      <c r="AH1087" s="7" t="str">
        <f ca="1">IF(SLEP[[#This Row],[Dias]]&gt;0,"Vigente","Vencido")</f>
        <v>Vencido</v>
      </c>
      <c r="AI1087" t="str">
        <f>_xlfn.XLOOKUP(SLEP[[#This Row],[Source.Name]],Tabla3[Nombre archivo],Tabla3[BASESLEP],"N/A",0,1)</f>
        <v>Llanquihue</v>
      </c>
      <c r="AJ1087" t="s">
        <v>5345</v>
      </c>
    </row>
    <row r="1088" spans="1:36" x14ac:dyDescent="0.3">
      <c r="A1088" t="s">
        <v>4679</v>
      </c>
      <c r="B1088" t="s">
        <v>4839</v>
      </c>
      <c r="C1088" t="s">
        <v>4840</v>
      </c>
      <c r="D1088" t="s">
        <v>4841</v>
      </c>
      <c r="E1088" t="s">
        <v>4824</v>
      </c>
      <c r="F1088" t="s">
        <v>4825</v>
      </c>
      <c r="G1088" t="s">
        <v>44</v>
      </c>
      <c r="H1088" t="s">
        <v>45</v>
      </c>
      <c r="I1088" t="s">
        <v>46</v>
      </c>
      <c r="J1088" t="s">
        <v>4685</v>
      </c>
      <c r="K1088" t="s">
        <v>48</v>
      </c>
      <c r="L1088" s="3">
        <v>256064383</v>
      </c>
      <c r="M1088" s="4">
        <v>256064382</v>
      </c>
      <c r="N1088" s="4">
        <v>1</v>
      </c>
      <c r="O1088" t="s">
        <v>646</v>
      </c>
      <c r="P1088" t="s">
        <v>4150</v>
      </c>
      <c r="Q1088" t="s">
        <v>587</v>
      </c>
      <c r="R1088">
        <v>6</v>
      </c>
      <c r="S1088">
        <v>0</v>
      </c>
      <c r="T1088">
        <v>0</v>
      </c>
      <c r="U1088">
        <v>0</v>
      </c>
      <c r="V1088">
        <v>0</v>
      </c>
      <c r="W1088">
        <v>0</v>
      </c>
      <c r="X1088">
        <v>701</v>
      </c>
      <c r="Y1088">
        <v>387</v>
      </c>
      <c r="Z1088" t="s">
        <v>65</v>
      </c>
      <c r="AA1088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256064383</v>
      </c>
      <c r="AB1088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256064382</v>
      </c>
      <c r="AC1088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1</v>
      </c>
      <c r="AD1088" s="5">
        <f>VALUE(FIXED((SLEP[[#This Row],[EjecutadoCLP]]/SLEP[[#This Row],[MontoCLP]]),4,TRUE))</f>
        <v>1</v>
      </c>
      <c r="AE1088" s="1">
        <f>IF(SLEP[[#This Row],[Termino]]=0,DATE(1992,10,11),SLEP[[#This Row],[Termino]]-SLEP[[#This Row],[Días de vigencia]])</f>
        <v>45563</v>
      </c>
      <c r="AF1088" s="1">
        <f>IF(SLEP[[#This Row],[Días restantes]]&lt;1,DATE(1992,10,11),DATE(2025,8,8)+SLEP[[#This Row],[Días restantes]])</f>
        <v>46264</v>
      </c>
      <c r="AG1088">
        <f ca="1">IF(SLEP[[#This Row],[Termino]]=0,0,SLEP[[#This Row],[Termino]]-TODAY())</f>
        <v>305</v>
      </c>
      <c r="AH1088" s="7" t="str">
        <f ca="1">IF(SLEP[[#This Row],[Dias]]&gt;0,"Vigente","Vencido")</f>
        <v>Vigente</v>
      </c>
      <c r="AI1088" t="str">
        <f>_xlfn.XLOOKUP(SLEP[[#This Row],[Source.Name]],Tabla3[Nombre archivo],Tabla3[BASESLEP],"N/A",0,1)</f>
        <v>Llanquihue</v>
      </c>
      <c r="AJ1088" t="s">
        <v>5347</v>
      </c>
    </row>
    <row r="1089" spans="1:36" x14ac:dyDescent="0.3">
      <c r="A1089" t="s">
        <v>4679</v>
      </c>
      <c r="B1089" t="s">
        <v>4843</v>
      </c>
      <c r="C1089" t="s">
        <v>4844</v>
      </c>
      <c r="D1089" t="s">
        <v>4845</v>
      </c>
      <c r="E1089" t="s">
        <v>841</v>
      </c>
      <c r="F1089" t="s">
        <v>842</v>
      </c>
      <c r="G1089" t="s">
        <v>74</v>
      </c>
      <c r="H1089" t="s">
        <v>178</v>
      </c>
      <c r="I1089" t="s">
        <v>484</v>
      </c>
      <c r="J1089" t="s">
        <v>4685</v>
      </c>
      <c r="K1089" t="s">
        <v>48</v>
      </c>
      <c r="L1089" s="3">
        <v>100132287</v>
      </c>
      <c r="M1089" s="4">
        <v>100132287</v>
      </c>
      <c r="N1089" s="4">
        <v>0</v>
      </c>
      <c r="O1089" t="s">
        <v>668</v>
      </c>
      <c r="P1089" t="s">
        <v>63</v>
      </c>
      <c r="Q1089" t="s">
        <v>51</v>
      </c>
      <c r="R1089">
        <v>0</v>
      </c>
      <c r="S1089">
        <v>0</v>
      </c>
      <c r="T1089">
        <v>0</v>
      </c>
      <c r="U1089">
        <v>0</v>
      </c>
      <c r="V1089">
        <v>0</v>
      </c>
      <c r="W1089">
        <v>0</v>
      </c>
      <c r="X1089">
        <v>173</v>
      </c>
      <c r="Y1089">
        <v>-1</v>
      </c>
      <c r="Z1089" t="s">
        <v>52</v>
      </c>
      <c r="AA1089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100132287</v>
      </c>
      <c r="AB1089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100132287</v>
      </c>
      <c r="AC1089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0</v>
      </c>
      <c r="AD1089" s="5">
        <f>VALUE(FIXED((SLEP[[#This Row],[EjecutadoCLP]]/SLEP[[#This Row],[MontoCLP]]),4,TRUE))</f>
        <v>1</v>
      </c>
      <c r="AE1089" s="1">
        <f>IF(SLEP[[#This Row],[Termino]]=0,DATE(1992,10,11),SLEP[[#This Row],[Termino]]-SLEP[[#This Row],[Días de vigencia]])</f>
        <v>33715</v>
      </c>
      <c r="AF1089" s="1">
        <f>IF(SLEP[[#This Row],[Días restantes]]&lt;1,DATE(1992,10,11),DATE(2025,8,8)+SLEP[[#This Row],[Días restantes]])</f>
        <v>33888</v>
      </c>
      <c r="AG1089">
        <f ca="1">IF(SLEP[[#This Row],[Termino]]=0,0,SLEP[[#This Row],[Termino]]-TODAY())</f>
        <v>-12071</v>
      </c>
      <c r="AH1089" s="7" t="str">
        <f ca="1">IF(SLEP[[#This Row],[Dias]]&gt;0,"Vigente","Vencido")</f>
        <v>Vencido</v>
      </c>
      <c r="AI1089" t="str">
        <f>_xlfn.XLOOKUP(SLEP[[#This Row],[Source.Name]],Tabla3[Nombre archivo],Tabla3[BASESLEP],"N/A",0,1)</f>
        <v>Llanquihue</v>
      </c>
      <c r="AJ1089" t="s">
        <v>5349</v>
      </c>
    </row>
    <row r="1090" spans="1:36" x14ac:dyDescent="0.3">
      <c r="A1090" t="s">
        <v>4679</v>
      </c>
      <c r="B1090" t="s">
        <v>4847</v>
      </c>
      <c r="C1090" t="s">
        <v>4848</v>
      </c>
      <c r="D1090" t="s">
        <v>4849</v>
      </c>
      <c r="E1090" t="s">
        <v>4850</v>
      </c>
      <c r="F1090" t="s">
        <v>4851</v>
      </c>
      <c r="G1090" t="s">
        <v>44</v>
      </c>
      <c r="H1090" t="s">
        <v>45</v>
      </c>
      <c r="I1090" t="s">
        <v>46</v>
      </c>
      <c r="J1090" t="s">
        <v>4685</v>
      </c>
      <c r="K1090" t="s">
        <v>48</v>
      </c>
      <c r="L1090" s="3">
        <v>389386652</v>
      </c>
      <c r="M1090" s="4">
        <v>368148753</v>
      </c>
      <c r="N1090" s="4">
        <v>21237899</v>
      </c>
      <c r="O1090" t="s">
        <v>1056</v>
      </c>
      <c r="P1090" t="s">
        <v>239</v>
      </c>
      <c r="Q1090" t="s">
        <v>587</v>
      </c>
      <c r="R1090">
        <v>2</v>
      </c>
      <c r="S1090">
        <v>0</v>
      </c>
      <c r="T1090">
        <v>0</v>
      </c>
      <c r="U1090">
        <v>0</v>
      </c>
      <c r="V1090">
        <v>0</v>
      </c>
      <c r="W1090">
        <v>0</v>
      </c>
      <c r="X1090">
        <v>759</v>
      </c>
      <c r="Y1090">
        <v>414</v>
      </c>
      <c r="Z1090" t="s">
        <v>65</v>
      </c>
      <c r="AA1090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389386652</v>
      </c>
      <c r="AB1090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368148753</v>
      </c>
      <c r="AC1090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21237899</v>
      </c>
      <c r="AD1090" s="5">
        <f>VALUE(FIXED((SLEP[[#This Row],[EjecutadoCLP]]/SLEP[[#This Row],[MontoCLP]]),4,TRUE))</f>
        <v>0.94550000000000001</v>
      </c>
      <c r="AE1090" s="1">
        <f>IF(SLEP[[#This Row],[Termino]]=0,DATE(1992,10,11),SLEP[[#This Row],[Termino]]-SLEP[[#This Row],[Días de vigencia]])</f>
        <v>45532</v>
      </c>
      <c r="AF1090" s="1">
        <f>IF(SLEP[[#This Row],[Días restantes]]&lt;1,DATE(1992,10,11),DATE(2025,8,8)+SLEP[[#This Row],[Días restantes]])</f>
        <v>46291</v>
      </c>
      <c r="AG1090">
        <f ca="1">IF(SLEP[[#This Row],[Termino]]=0,0,SLEP[[#This Row],[Termino]]-TODAY())</f>
        <v>332</v>
      </c>
      <c r="AH1090" s="7" t="str">
        <f ca="1">IF(SLEP[[#This Row],[Dias]]&gt;0,"Vigente","Vencido")</f>
        <v>Vigente</v>
      </c>
      <c r="AI1090" t="str">
        <f>_xlfn.XLOOKUP(SLEP[[#This Row],[Source.Name]],Tabla3[Nombre archivo],Tabla3[BASESLEP],"N/A",0,1)</f>
        <v>Llanquihue</v>
      </c>
      <c r="AJ1090" t="s">
        <v>5351</v>
      </c>
    </row>
    <row r="1091" spans="1:36" x14ac:dyDescent="0.3">
      <c r="A1091" t="s">
        <v>4679</v>
      </c>
      <c r="B1091" t="s">
        <v>4853</v>
      </c>
      <c r="C1091" t="s">
        <v>4854</v>
      </c>
      <c r="D1091" t="s">
        <v>4855</v>
      </c>
      <c r="E1091" t="s">
        <v>4850</v>
      </c>
      <c r="F1091" t="s">
        <v>4851</v>
      </c>
      <c r="G1091" t="s">
        <v>44</v>
      </c>
      <c r="H1091" t="s">
        <v>45</v>
      </c>
      <c r="I1091" t="s">
        <v>46</v>
      </c>
      <c r="J1091" t="s">
        <v>4685</v>
      </c>
      <c r="K1091" t="s">
        <v>48</v>
      </c>
      <c r="L1091" s="3">
        <v>389914401</v>
      </c>
      <c r="M1091" s="4">
        <v>377012037</v>
      </c>
      <c r="N1091" s="4">
        <v>12902364</v>
      </c>
      <c r="O1091" t="s">
        <v>1056</v>
      </c>
      <c r="P1091" t="s">
        <v>239</v>
      </c>
      <c r="Q1091" t="s">
        <v>587</v>
      </c>
      <c r="R1091">
        <v>3</v>
      </c>
      <c r="S1091">
        <v>0</v>
      </c>
      <c r="T1091">
        <v>0</v>
      </c>
      <c r="U1091">
        <v>0</v>
      </c>
      <c r="V1091">
        <v>0</v>
      </c>
      <c r="W1091">
        <v>0</v>
      </c>
      <c r="X1091">
        <v>759</v>
      </c>
      <c r="Y1091">
        <v>414</v>
      </c>
      <c r="Z1091" t="s">
        <v>65</v>
      </c>
      <c r="AA1091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389914401</v>
      </c>
      <c r="AB1091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377012037</v>
      </c>
      <c r="AC1091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12902364</v>
      </c>
      <c r="AD1091" s="5">
        <f>VALUE(FIXED((SLEP[[#This Row],[EjecutadoCLP]]/SLEP[[#This Row],[MontoCLP]]),4,TRUE))</f>
        <v>0.96689999999999998</v>
      </c>
      <c r="AE1091" s="1">
        <f>IF(SLEP[[#This Row],[Termino]]=0,DATE(1992,10,11),SLEP[[#This Row],[Termino]]-SLEP[[#This Row],[Días de vigencia]])</f>
        <v>45532</v>
      </c>
      <c r="AF1091" s="1">
        <f>IF(SLEP[[#This Row],[Días restantes]]&lt;1,DATE(1992,10,11),DATE(2025,8,8)+SLEP[[#This Row],[Días restantes]])</f>
        <v>46291</v>
      </c>
      <c r="AG1091">
        <f ca="1">IF(SLEP[[#This Row],[Termino]]=0,0,SLEP[[#This Row],[Termino]]-TODAY())</f>
        <v>332</v>
      </c>
      <c r="AH1091" s="7" t="str">
        <f ca="1">IF(SLEP[[#This Row],[Dias]]&gt;0,"Vigente","Vencido")</f>
        <v>Vigente</v>
      </c>
      <c r="AI1091" t="str">
        <f>_xlfn.XLOOKUP(SLEP[[#This Row],[Source.Name]],Tabla3[Nombre archivo],Tabla3[BASESLEP],"N/A",0,1)</f>
        <v>Llanquihue</v>
      </c>
      <c r="AJ1091" t="s">
        <v>5353</v>
      </c>
    </row>
    <row r="1092" spans="1:36" x14ac:dyDescent="0.3">
      <c r="A1092" t="s">
        <v>4679</v>
      </c>
      <c r="B1092" t="s">
        <v>4857</v>
      </c>
      <c r="C1092" t="s">
        <v>4858</v>
      </c>
      <c r="D1092" t="s">
        <v>4859</v>
      </c>
      <c r="E1092" t="s">
        <v>4860</v>
      </c>
      <c r="F1092" t="s">
        <v>4861</v>
      </c>
      <c r="G1092" t="s">
        <v>44</v>
      </c>
      <c r="H1092" t="s">
        <v>178</v>
      </c>
      <c r="I1092" t="s">
        <v>4011</v>
      </c>
      <c r="J1092" t="s">
        <v>4685</v>
      </c>
      <c r="K1092" t="s">
        <v>48</v>
      </c>
      <c r="L1092" s="3">
        <v>30440000</v>
      </c>
      <c r="M1092" s="4">
        <v>28072100</v>
      </c>
      <c r="N1092" s="4">
        <v>2367900</v>
      </c>
      <c r="O1092" t="s">
        <v>1056</v>
      </c>
      <c r="P1092" t="s">
        <v>63</v>
      </c>
      <c r="Q1092" t="s">
        <v>51</v>
      </c>
      <c r="R1092">
        <v>0</v>
      </c>
      <c r="S1092">
        <v>0</v>
      </c>
      <c r="T1092">
        <v>1</v>
      </c>
      <c r="U1092">
        <v>0</v>
      </c>
      <c r="V1092">
        <v>0</v>
      </c>
      <c r="W1092">
        <v>0</v>
      </c>
      <c r="X1092">
        <v>190</v>
      </c>
      <c r="Y1092">
        <v>-1</v>
      </c>
      <c r="Z1092" t="s">
        <v>52</v>
      </c>
      <c r="AA1092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30440000</v>
      </c>
      <c r="AB1092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28072100</v>
      </c>
      <c r="AC1092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2367900</v>
      </c>
      <c r="AD1092" s="5">
        <f>VALUE(FIXED((SLEP[[#This Row],[EjecutadoCLP]]/SLEP[[#This Row],[MontoCLP]]),4,TRUE))</f>
        <v>0.92220000000000002</v>
      </c>
      <c r="AE1092" s="1">
        <f>IF(SLEP[[#This Row],[Termino]]=0,DATE(1992,10,11),SLEP[[#This Row],[Termino]]-SLEP[[#This Row],[Días de vigencia]])</f>
        <v>33698</v>
      </c>
      <c r="AF1092" s="1">
        <f>IF(SLEP[[#This Row],[Días restantes]]&lt;1,DATE(1992,10,11),DATE(2025,8,8)+SLEP[[#This Row],[Días restantes]])</f>
        <v>33888</v>
      </c>
      <c r="AG1092">
        <f ca="1">IF(SLEP[[#This Row],[Termino]]=0,0,SLEP[[#This Row],[Termino]]-TODAY())</f>
        <v>-12071</v>
      </c>
      <c r="AH1092" s="7" t="str">
        <f ca="1">IF(SLEP[[#This Row],[Dias]]&gt;0,"Vigente","Vencido")</f>
        <v>Vencido</v>
      </c>
      <c r="AI1092" t="str">
        <f>_xlfn.XLOOKUP(SLEP[[#This Row],[Source.Name]],Tabla3[Nombre archivo],Tabla3[BASESLEP],"N/A",0,1)</f>
        <v>Llanquihue</v>
      </c>
      <c r="AJ1092" t="s">
        <v>5355</v>
      </c>
    </row>
    <row r="1093" spans="1:36" x14ac:dyDescent="0.3">
      <c r="A1093" t="s">
        <v>4679</v>
      </c>
      <c r="B1093" t="s">
        <v>4863</v>
      </c>
      <c r="C1093" t="s">
        <v>4864</v>
      </c>
      <c r="D1093" t="s">
        <v>4865</v>
      </c>
      <c r="E1093" t="s">
        <v>4866</v>
      </c>
      <c r="F1093" t="s">
        <v>4867</v>
      </c>
      <c r="G1093" t="s">
        <v>44</v>
      </c>
      <c r="H1093" t="s">
        <v>45</v>
      </c>
      <c r="I1093" t="s">
        <v>207</v>
      </c>
      <c r="J1093" t="s">
        <v>4685</v>
      </c>
      <c r="K1093" t="s">
        <v>48</v>
      </c>
      <c r="L1093" s="3">
        <v>94400000</v>
      </c>
      <c r="M1093" s="4">
        <v>44714250</v>
      </c>
      <c r="N1093" s="4">
        <v>49685750</v>
      </c>
      <c r="O1093" t="s">
        <v>255</v>
      </c>
      <c r="P1093" t="s">
        <v>169</v>
      </c>
      <c r="Q1093" t="s">
        <v>587</v>
      </c>
      <c r="R1093">
        <v>206</v>
      </c>
      <c r="S1093">
        <v>0</v>
      </c>
      <c r="T1093">
        <v>0</v>
      </c>
      <c r="U1093">
        <v>0</v>
      </c>
      <c r="V1093">
        <v>0</v>
      </c>
      <c r="W1093">
        <v>0</v>
      </c>
      <c r="X1093">
        <v>456</v>
      </c>
      <c r="Y1093">
        <v>63</v>
      </c>
      <c r="Z1093" t="s">
        <v>65</v>
      </c>
      <c r="AA1093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94400000</v>
      </c>
      <c r="AB1093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44714250</v>
      </c>
      <c r="AC1093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49685750</v>
      </c>
      <c r="AD1093" s="5">
        <f>VALUE(FIXED((SLEP[[#This Row],[EjecutadoCLP]]/SLEP[[#This Row],[MontoCLP]]),4,TRUE))</f>
        <v>0.47370000000000001</v>
      </c>
      <c r="AE1093" s="1">
        <f>IF(SLEP[[#This Row],[Termino]]=0,DATE(1992,10,11),SLEP[[#This Row],[Termino]]-SLEP[[#This Row],[Días de vigencia]])</f>
        <v>45484</v>
      </c>
      <c r="AF1093" s="1">
        <f>IF(SLEP[[#This Row],[Días restantes]]&lt;1,DATE(1992,10,11),DATE(2025,8,8)+SLEP[[#This Row],[Días restantes]])</f>
        <v>45940</v>
      </c>
      <c r="AG1093">
        <f ca="1">IF(SLEP[[#This Row],[Termino]]=0,0,SLEP[[#This Row],[Termino]]-TODAY())</f>
        <v>-19</v>
      </c>
      <c r="AH1093" s="7" t="str">
        <f ca="1">IF(SLEP[[#This Row],[Dias]]&gt;0,"Vigente","Vencido")</f>
        <v>Vencido</v>
      </c>
      <c r="AI1093" t="str">
        <f>_xlfn.XLOOKUP(SLEP[[#This Row],[Source.Name]],Tabla3[Nombre archivo],Tabla3[BASESLEP],"N/A",0,1)</f>
        <v>Llanquihue</v>
      </c>
      <c r="AJ1093" t="s">
        <v>5358</v>
      </c>
    </row>
    <row r="1094" spans="1:36" x14ac:dyDescent="0.3">
      <c r="A1094" t="s">
        <v>4679</v>
      </c>
      <c r="B1094" t="s">
        <v>4881</v>
      </c>
      <c r="C1094" t="s">
        <v>4876</v>
      </c>
      <c r="D1094" t="s">
        <v>4877</v>
      </c>
      <c r="E1094" t="s">
        <v>4882</v>
      </c>
      <c r="F1094" t="s">
        <v>4883</v>
      </c>
      <c r="G1094" t="s">
        <v>44</v>
      </c>
      <c r="H1094" t="s">
        <v>45</v>
      </c>
      <c r="I1094" t="s">
        <v>60</v>
      </c>
      <c r="J1094" t="s">
        <v>4685</v>
      </c>
      <c r="K1094" t="s">
        <v>48</v>
      </c>
      <c r="L1094" s="3">
        <v>6210000</v>
      </c>
      <c r="M1094" s="4">
        <v>5400000</v>
      </c>
      <c r="N1094" s="4">
        <v>810000</v>
      </c>
      <c r="O1094" t="s">
        <v>473</v>
      </c>
      <c r="P1094" t="s">
        <v>513</v>
      </c>
      <c r="Q1094" t="s">
        <v>51</v>
      </c>
      <c r="R1094">
        <v>0</v>
      </c>
      <c r="S1094">
        <v>0</v>
      </c>
      <c r="T1094">
        <v>0</v>
      </c>
      <c r="U1094">
        <v>0</v>
      </c>
      <c r="V1094">
        <v>0</v>
      </c>
      <c r="W1094">
        <v>0</v>
      </c>
      <c r="X1094">
        <v>105</v>
      </c>
      <c r="Y1094">
        <v>-1</v>
      </c>
      <c r="Z1094" t="s">
        <v>52</v>
      </c>
      <c r="AA1094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6210000</v>
      </c>
      <c r="AB1094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5400000</v>
      </c>
      <c r="AC1094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810000</v>
      </c>
      <c r="AD1094" s="5">
        <f>VALUE(FIXED((SLEP[[#This Row],[EjecutadoCLP]]/SLEP[[#This Row],[MontoCLP]]),4,TRUE))</f>
        <v>0.86960000000000004</v>
      </c>
      <c r="AE1094" s="1">
        <f>IF(SLEP[[#This Row],[Termino]]=0,DATE(1992,10,11),SLEP[[#This Row],[Termino]]-SLEP[[#This Row],[Días de vigencia]])</f>
        <v>33783</v>
      </c>
      <c r="AF1094" s="1">
        <f>IF(SLEP[[#This Row],[Días restantes]]&lt;1,DATE(1992,10,11),DATE(2025,8,8)+SLEP[[#This Row],[Días restantes]])</f>
        <v>33888</v>
      </c>
      <c r="AG1094">
        <f ca="1">IF(SLEP[[#This Row],[Termino]]=0,0,SLEP[[#This Row],[Termino]]-TODAY())</f>
        <v>-12071</v>
      </c>
      <c r="AH1094" s="7" t="str">
        <f ca="1">IF(SLEP[[#This Row],[Dias]]&gt;0,"Vigente","Vencido")</f>
        <v>Vencido</v>
      </c>
      <c r="AI1094" t="str">
        <f>_xlfn.XLOOKUP(SLEP[[#This Row],[Source.Name]],Tabla3[Nombre archivo],Tabla3[BASESLEP],"N/A",0,1)</f>
        <v>Llanquihue</v>
      </c>
      <c r="AJ1094" t="s">
        <v>5362</v>
      </c>
    </row>
    <row r="1095" spans="1:36" x14ac:dyDescent="0.3">
      <c r="A1095" t="s">
        <v>4679</v>
      </c>
      <c r="B1095" t="s">
        <v>4875</v>
      </c>
      <c r="C1095" t="s">
        <v>4876</v>
      </c>
      <c r="D1095" t="s">
        <v>4877</v>
      </c>
      <c r="E1095" t="s">
        <v>4878</v>
      </c>
      <c r="F1095" t="s">
        <v>4879</v>
      </c>
      <c r="G1095" t="s">
        <v>44</v>
      </c>
      <c r="H1095" t="s">
        <v>45</v>
      </c>
      <c r="I1095" t="s">
        <v>89</v>
      </c>
      <c r="J1095" t="s">
        <v>4685</v>
      </c>
      <c r="K1095" t="s">
        <v>48</v>
      </c>
      <c r="L1095" s="3">
        <v>5520000</v>
      </c>
      <c r="M1095" s="4">
        <v>3946666</v>
      </c>
      <c r="N1095" s="4">
        <v>1573334</v>
      </c>
      <c r="O1095" t="s">
        <v>473</v>
      </c>
      <c r="P1095" t="s">
        <v>513</v>
      </c>
      <c r="Q1095" t="s">
        <v>51</v>
      </c>
      <c r="R1095">
        <v>0</v>
      </c>
      <c r="S1095">
        <v>0</v>
      </c>
      <c r="T1095">
        <v>0</v>
      </c>
      <c r="U1095">
        <v>0</v>
      </c>
      <c r="V1095">
        <v>0</v>
      </c>
      <c r="W1095">
        <v>0</v>
      </c>
      <c r="X1095">
        <v>105</v>
      </c>
      <c r="Y1095">
        <v>-1</v>
      </c>
      <c r="Z1095" t="s">
        <v>52</v>
      </c>
      <c r="AA1095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5520000</v>
      </c>
      <c r="AB1095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3946666</v>
      </c>
      <c r="AC1095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1573334</v>
      </c>
      <c r="AD1095" s="5">
        <f>VALUE(FIXED((SLEP[[#This Row],[EjecutadoCLP]]/SLEP[[#This Row],[MontoCLP]]),4,TRUE))</f>
        <v>0.71499999999999997</v>
      </c>
      <c r="AE1095" s="1">
        <f>IF(SLEP[[#This Row],[Termino]]=0,DATE(1992,10,11),SLEP[[#This Row],[Termino]]-SLEP[[#This Row],[Días de vigencia]])</f>
        <v>33783</v>
      </c>
      <c r="AF1095" s="1">
        <f>IF(SLEP[[#This Row],[Días restantes]]&lt;1,DATE(1992,10,11),DATE(2025,8,8)+SLEP[[#This Row],[Días restantes]])</f>
        <v>33888</v>
      </c>
      <c r="AG1095">
        <f ca="1">IF(SLEP[[#This Row],[Termino]]=0,0,SLEP[[#This Row],[Termino]]-TODAY())</f>
        <v>-12071</v>
      </c>
      <c r="AH1095" s="7" t="str">
        <f ca="1">IF(SLEP[[#This Row],[Dias]]&gt;0,"Vigente","Vencido")</f>
        <v>Vencido</v>
      </c>
      <c r="AI1095" t="str">
        <f>_xlfn.XLOOKUP(SLEP[[#This Row],[Source.Name]],Tabla3[Nombre archivo],Tabla3[BASESLEP],"N/A",0,1)</f>
        <v>Llanquihue</v>
      </c>
      <c r="AJ1095" t="s">
        <v>5366</v>
      </c>
    </row>
    <row r="1096" spans="1:36" x14ac:dyDescent="0.3">
      <c r="A1096" t="s">
        <v>4679</v>
      </c>
      <c r="B1096" t="s">
        <v>4869</v>
      </c>
      <c r="C1096" t="s">
        <v>4870</v>
      </c>
      <c r="D1096" t="s">
        <v>4871</v>
      </c>
      <c r="E1096" t="s">
        <v>4872</v>
      </c>
      <c r="F1096" t="s">
        <v>4873</v>
      </c>
      <c r="G1096" t="s">
        <v>44</v>
      </c>
      <c r="H1096" t="s">
        <v>178</v>
      </c>
      <c r="I1096" t="s">
        <v>207</v>
      </c>
      <c r="J1096" t="s">
        <v>4685</v>
      </c>
      <c r="K1096" t="s">
        <v>48</v>
      </c>
      <c r="L1096" s="3">
        <v>180000000</v>
      </c>
      <c r="M1096" s="4">
        <v>44520</v>
      </c>
      <c r="N1096" s="4">
        <v>179955480</v>
      </c>
      <c r="O1096" t="s">
        <v>473</v>
      </c>
      <c r="P1096" t="s">
        <v>169</v>
      </c>
      <c r="Q1096" t="s">
        <v>64</v>
      </c>
      <c r="R1096">
        <v>0</v>
      </c>
      <c r="S1096">
        <v>0</v>
      </c>
      <c r="T1096">
        <v>0</v>
      </c>
      <c r="U1096">
        <v>0</v>
      </c>
      <c r="V1096">
        <v>0</v>
      </c>
      <c r="W1096">
        <v>0</v>
      </c>
      <c r="X1096">
        <v>470</v>
      </c>
      <c r="Y1096">
        <v>63</v>
      </c>
      <c r="Z1096" t="s">
        <v>65</v>
      </c>
      <c r="AA1096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180000000</v>
      </c>
      <c r="AB1096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44520</v>
      </c>
      <c r="AC1096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179955480</v>
      </c>
      <c r="AD1096" s="5">
        <f>VALUE(FIXED((SLEP[[#This Row],[EjecutadoCLP]]/SLEP[[#This Row],[MontoCLP]]),4,TRUE))</f>
        <v>2.0000000000000001E-4</v>
      </c>
      <c r="AE1096" s="1">
        <f>IF(SLEP[[#This Row],[Termino]]=0,DATE(1992,10,11),SLEP[[#This Row],[Termino]]-SLEP[[#This Row],[Días de vigencia]])</f>
        <v>45470</v>
      </c>
      <c r="AF1096" s="1">
        <f>IF(SLEP[[#This Row],[Días restantes]]&lt;1,DATE(1992,10,11),DATE(2025,8,8)+SLEP[[#This Row],[Días restantes]])</f>
        <v>45940</v>
      </c>
      <c r="AG1096">
        <f ca="1">IF(SLEP[[#This Row],[Termino]]=0,0,SLEP[[#This Row],[Termino]]-TODAY())</f>
        <v>-19</v>
      </c>
      <c r="AH1096" s="7" t="str">
        <f ca="1">IF(SLEP[[#This Row],[Dias]]&gt;0,"Vigente","Vencido")</f>
        <v>Vencido</v>
      </c>
      <c r="AI1096" t="str">
        <f>_xlfn.XLOOKUP(SLEP[[#This Row],[Source.Name]],Tabla3[Nombre archivo],Tabla3[BASESLEP],"N/A",0,1)</f>
        <v>Llanquihue</v>
      </c>
      <c r="AJ1096" t="s">
        <v>5370</v>
      </c>
    </row>
    <row r="1097" spans="1:36" x14ac:dyDescent="0.3">
      <c r="A1097" t="s">
        <v>4679</v>
      </c>
      <c r="B1097" t="s">
        <v>4885</v>
      </c>
      <c r="C1097" t="s">
        <v>4886</v>
      </c>
      <c r="D1097" t="s">
        <v>4887</v>
      </c>
      <c r="E1097" t="s">
        <v>95</v>
      </c>
      <c r="F1097" t="s">
        <v>96</v>
      </c>
      <c r="G1097" t="s">
        <v>44</v>
      </c>
      <c r="H1097" t="s">
        <v>45</v>
      </c>
      <c r="I1097" t="s">
        <v>207</v>
      </c>
      <c r="J1097" t="s">
        <v>4685</v>
      </c>
      <c r="K1097" t="s">
        <v>48</v>
      </c>
      <c r="L1097" s="3">
        <v>510000000</v>
      </c>
      <c r="M1097" s="4">
        <v>163660016</v>
      </c>
      <c r="N1097" s="4">
        <v>346339984</v>
      </c>
      <c r="O1097" t="s">
        <v>1793</v>
      </c>
      <c r="P1097" t="s">
        <v>4888</v>
      </c>
      <c r="Q1097" t="s">
        <v>64</v>
      </c>
      <c r="R1097">
        <v>276</v>
      </c>
      <c r="S1097">
        <v>0</v>
      </c>
      <c r="T1097">
        <v>0</v>
      </c>
      <c r="U1097">
        <v>0</v>
      </c>
      <c r="V1097">
        <v>0</v>
      </c>
      <c r="W1097">
        <v>0</v>
      </c>
      <c r="X1097">
        <v>1095</v>
      </c>
      <c r="Y1097">
        <v>660</v>
      </c>
      <c r="Z1097" t="s">
        <v>65</v>
      </c>
      <c r="AA1097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510000000</v>
      </c>
      <c r="AB1097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163660016</v>
      </c>
      <c r="AC1097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346339984</v>
      </c>
      <c r="AD1097" s="5">
        <f>VALUE(FIXED((SLEP[[#This Row],[EjecutadoCLP]]/SLEP[[#This Row],[MontoCLP]]),4,TRUE))</f>
        <v>0.32090000000000002</v>
      </c>
      <c r="AE1097" s="1">
        <f>IF(SLEP[[#This Row],[Termino]]=0,DATE(1992,10,11),SLEP[[#This Row],[Termino]]-SLEP[[#This Row],[Días de vigencia]])</f>
        <v>45442</v>
      </c>
      <c r="AF1097" s="1">
        <f>IF(SLEP[[#This Row],[Días restantes]]&lt;1,DATE(1992,10,11),DATE(2025,8,8)+SLEP[[#This Row],[Días restantes]])</f>
        <v>46537</v>
      </c>
      <c r="AG1097">
        <f ca="1">IF(SLEP[[#This Row],[Termino]]=0,0,SLEP[[#This Row],[Termino]]-TODAY())</f>
        <v>578</v>
      </c>
      <c r="AH1097" s="7" t="str">
        <f ca="1">IF(SLEP[[#This Row],[Dias]]&gt;0,"Vigente","Vencido")</f>
        <v>Vigente</v>
      </c>
      <c r="AI1097" t="str">
        <f>_xlfn.XLOOKUP(SLEP[[#This Row],[Source.Name]],Tabla3[Nombre archivo],Tabla3[BASESLEP],"N/A",0,1)</f>
        <v>Llanquihue</v>
      </c>
      <c r="AJ1097" t="s">
        <v>5376</v>
      </c>
    </row>
    <row r="1098" spans="1:36" x14ac:dyDescent="0.3">
      <c r="A1098" t="s">
        <v>4679</v>
      </c>
      <c r="B1098" t="s">
        <v>4890</v>
      </c>
      <c r="C1098" t="s">
        <v>4891</v>
      </c>
      <c r="D1098" t="s">
        <v>4892</v>
      </c>
      <c r="E1098" t="s">
        <v>4850</v>
      </c>
      <c r="F1098" t="s">
        <v>4851</v>
      </c>
      <c r="G1098" t="s">
        <v>44</v>
      </c>
      <c r="H1098" t="s">
        <v>45</v>
      </c>
      <c r="I1098" t="s">
        <v>46</v>
      </c>
      <c r="J1098" t="s">
        <v>4685</v>
      </c>
      <c r="K1098" t="s">
        <v>48</v>
      </c>
      <c r="L1098" s="3">
        <v>252051438</v>
      </c>
      <c r="M1098" s="4">
        <v>248470428</v>
      </c>
      <c r="N1098" s="4">
        <v>3581010</v>
      </c>
      <c r="O1098" t="s">
        <v>646</v>
      </c>
      <c r="P1098" t="s">
        <v>231</v>
      </c>
      <c r="Q1098" t="s">
        <v>587</v>
      </c>
      <c r="R1098">
        <v>1</v>
      </c>
      <c r="S1098">
        <v>0</v>
      </c>
      <c r="T1098">
        <v>0</v>
      </c>
      <c r="U1098">
        <v>0</v>
      </c>
      <c r="V1098">
        <v>0</v>
      </c>
      <c r="W1098">
        <v>0</v>
      </c>
      <c r="X1098">
        <v>490</v>
      </c>
      <c r="Y1098">
        <v>54</v>
      </c>
      <c r="Z1098" t="s">
        <v>65</v>
      </c>
      <c r="AA1098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252051438</v>
      </c>
      <c r="AB1098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248470428</v>
      </c>
      <c r="AC1098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3581010</v>
      </c>
      <c r="AD1098" s="5">
        <f>VALUE(FIXED((SLEP[[#This Row],[EjecutadoCLP]]/SLEP[[#This Row],[MontoCLP]]),4,TRUE))</f>
        <v>0.98580000000000001</v>
      </c>
      <c r="AE1098" s="1">
        <f>IF(SLEP[[#This Row],[Termino]]=0,DATE(1992,10,11),SLEP[[#This Row],[Termino]]-SLEP[[#This Row],[Días de vigencia]])</f>
        <v>45441</v>
      </c>
      <c r="AF1098" s="1">
        <f>IF(SLEP[[#This Row],[Días restantes]]&lt;1,DATE(1992,10,11),DATE(2025,8,8)+SLEP[[#This Row],[Días restantes]])</f>
        <v>45931</v>
      </c>
      <c r="AG1098">
        <f ca="1">IF(SLEP[[#This Row],[Termino]]=0,0,SLEP[[#This Row],[Termino]]-TODAY())</f>
        <v>-28</v>
      </c>
      <c r="AH1098" s="7" t="str">
        <f ca="1">IF(SLEP[[#This Row],[Dias]]&gt;0,"Vigente","Vencido")</f>
        <v>Vencido</v>
      </c>
      <c r="AI1098" t="str">
        <f>_xlfn.XLOOKUP(SLEP[[#This Row],[Source.Name]],Tabla3[Nombre archivo],Tabla3[BASESLEP],"N/A",0,1)</f>
        <v>Llanquihue</v>
      </c>
      <c r="AJ1098" t="s">
        <v>5381</v>
      </c>
    </row>
    <row r="1099" spans="1:36" x14ac:dyDescent="0.3">
      <c r="A1099" t="s">
        <v>4679</v>
      </c>
      <c r="B1099" t="s">
        <v>4894</v>
      </c>
      <c r="C1099" t="s">
        <v>4895</v>
      </c>
      <c r="D1099" t="s">
        <v>4896</v>
      </c>
      <c r="E1099" t="s">
        <v>4897</v>
      </c>
      <c r="F1099" t="s">
        <v>4898</v>
      </c>
      <c r="G1099" t="s">
        <v>74</v>
      </c>
      <c r="H1099" t="s">
        <v>45</v>
      </c>
      <c r="I1099" t="s">
        <v>60</v>
      </c>
      <c r="J1099" t="s">
        <v>4685</v>
      </c>
      <c r="K1099" t="s">
        <v>48</v>
      </c>
      <c r="L1099" s="3">
        <v>12709200</v>
      </c>
      <c r="M1099" s="4">
        <v>12709200</v>
      </c>
      <c r="N1099" s="4">
        <v>0</v>
      </c>
      <c r="O1099" t="s">
        <v>507</v>
      </c>
      <c r="P1099" t="s">
        <v>1252</v>
      </c>
      <c r="Q1099" t="s">
        <v>51</v>
      </c>
      <c r="R1099">
        <v>1</v>
      </c>
      <c r="S1099">
        <v>0</v>
      </c>
      <c r="T1099">
        <v>0</v>
      </c>
      <c r="U1099">
        <v>0</v>
      </c>
      <c r="V1099">
        <v>0</v>
      </c>
      <c r="W1099">
        <v>0</v>
      </c>
      <c r="X1099">
        <v>24</v>
      </c>
      <c r="Y1099">
        <v>-1</v>
      </c>
      <c r="Z1099" t="s">
        <v>52</v>
      </c>
      <c r="AA1099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12709200</v>
      </c>
      <c r="AB1099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12709200</v>
      </c>
      <c r="AC1099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0</v>
      </c>
      <c r="AD1099" s="5">
        <f>VALUE(FIXED((SLEP[[#This Row],[EjecutadoCLP]]/SLEP[[#This Row],[MontoCLP]]),4,TRUE))</f>
        <v>1</v>
      </c>
      <c r="AE1099" s="1">
        <f>IF(SLEP[[#This Row],[Termino]]=0,DATE(1992,10,11),SLEP[[#This Row],[Termino]]-SLEP[[#This Row],[Días de vigencia]])</f>
        <v>33864</v>
      </c>
      <c r="AF1099" s="1">
        <f>IF(SLEP[[#This Row],[Días restantes]]&lt;1,DATE(1992,10,11),DATE(2025,8,8)+SLEP[[#This Row],[Días restantes]])</f>
        <v>33888</v>
      </c>
      <c r="AG1099">
        <f ca="1">IF(SLEP[[#This Row],[Termino]]=0,0,SLEP[[#This Row],[Termino]]-TODAY())</f>
        <v>-12071</v>
      </c>
      <c r="AH1099" s="7" t="str">
        <f ca="1">IF(SLEP[[#This Row],[Dias]]&gt;0,"Vigente","Vencido")</f>
        <v>Vencido</v>
      </c>
      <c r="AI1099" t="str">
        <f>_xlfn.XLOOKUP(SLEP[[#This Row],[Source.Name]],Tabla3[Nombre archivo],Tabla3[BASESLEP],"N/A",0,1)</f>
        <v>Llanquihue</v>
      </c>
      <c r="AJ1099" t="s">
        <v>5385</v>
      </c>
    </row>
    <row r="1100" spans="1:36" x14ac:dyDescent="0.3">
      <c r="A1100" t="s">
        <v>4679</v>
      </c>
      <c r="B1100" t="s">
        <v>4900</v>
      </c>
      <c r="C1100" t="s">
        <v>4901</v>
      </c>
      <c r="D1100" t="s">
        <v>4902</v>
      </c>
      <c r="E1100" t="s">
        <v>4903</v>
      </c>
      <c r="F1100" t="s">
        <v>4904</v>
      </c>
      <c r="G1100" t="s">
        <v>44</v>
      </c>
      <c r="H1100" t="s">
        <v>45</v>
      </c>
      <c r="I1100" t="s">
        <v>60</v>
      </c>
      <c r="J1100" t="s">
        <v>4685</v>
      </c>
      <c r="K1100" t="s">
        <v>48</v>
      </c>
      <c r="L1100" s="3">
        <v>11664000</v>
      </c>
      <c r="M1100" s="4">
        <v>11448000</v>
      </c>
      <c r="N1100" s="4">
        <v>216000</v>
      </c>
      <c r="O1100" t="s">
        <v>473</v>
      </c>
      <c r="P1100" t="s">
        <v>513</v>
      </c>
      <c r="Q1100" t="s">
        <v>51</v>
      </c>
      <c r="R1100">
        <v>5</v>
      </c>
      <c r="S1100">
        <v>0</v>
      </c>
      <c r="T1100">
        <v>0</v>
      </c>
      <c r="U1100">
        <v>0</v>
      </c>
      <c r="V1100">
        <v>0</v>
      </c>
      <c r="W1100">
        <v>0</v>
      </c>
      <c r="X1100">
        <v>167</v>
      </c>
      <c r="Y1100">
        <v>-1</v>
      </c>
      <c r="Z1100" t="s">
        <v>52</v>
      </c>
      <c r="AA1100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11664000</v>
      </c>
      <c r="AB1100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11448000</v>
      </c>
      <c r="AC1100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216000</v>
      </c>
      <c r="AD1100" s="5">
        <f>VALUE(FIXED((SLEP[[#This Row],[EjecutadoCLP]]/SLEP[[#This Row],[MontoCLP]]),4,TRUE))</f>
        <v>0.98150000000000004</v>
      </c>
      <c r="AE1100" s="1">
        <f>IF(SLEP[[#This Row],[Termino]]=0,DATE(1992,10,11),SLEP[[#This Row],[Termino]]-SLEP[[#This Row],[Días de vigencia]])</f>
        <v>33721</v>
      </c>
      <c r="AF1100" s="1">
        <f>IF(SLEP[[#This Row],[Días restantes]]&lt;1,DATE(1992,10,11),DATE(2025,8,8)+SLEP[[#This Row],[Días restantes]])</f>
        <v>33888</v>
      </c>
      <c r="AG1100">
        <f ca="1">IF(SLEP[[#This Row],[Termino]]=0,0,SLEP[[#This Row],[Termino]]-TODAY())</f>
        <v>-12071</v>
      </c>
      <c r="AH1100" s="7" t="str">
        <f ca="1">IF(SLEP[[#This Row],[Dias]]&gt;0,"Vigente","Vencido")</f>
        <v>Vencido</v>
      </c>
      <c r="AI1100" t="str">
        <f>_xlfn.XLOOKUP(SLEP[[#This Row],[Source.Name]],Tabla3[Nombre archivo],Tabla3[BASESLEP],"N/A",0,1)</f>
        <v>Llanquihue</v>
      </c>
      <c r="AJ1100" t="s">
        <v>5391</v>
      </c>
    </row>
    <row r="1101" spans="1:36" x14ac:dyDescent="0.3">
      <c r="A1101" t="s">
        <v>4679</v>
      </c>
      <c r="B1101" t="s">
        <v>4906</v>
      </c>
      <c r="C1101" t="s">
        <v>4907</v>
      </c>
      <c r="D1101" t="s">
        <v>4902</v>
      </c>
      <c r="E1101" t="s">
        <v>4788</v>
      </c>
      <c r="F1101" t="s">
        <v>4789</v>
      </c>
      <c r="G1101" t="s">
        <v>44</v>
      </c>
      <c r="H1101" t="s">
        <v>45</v>
      </c>
      <c r="I1101" t="s">
        <v>60</v>
      </c>
      <c r="J1101" t="s">
        <v>4685</v>
      </c>
      <c r="K1101" t="s">
        <v>48</v>
      </c>
      <c r="L1101" s="3">
        <v>7545960</v>
      </c>
      <c r="M1101" s="4">
        <v>6250130</v>
      </c>
      <c r="N1101" s="4">
        <v>1295830</v>
      </c>
      <c r="O1101" t="s">
        <v>715</v>
      </c>
      <c r="P1101" t="s">
        <v>513</v>
      </c>
      <c r="Q1101" t="s">
        <v>51</v>
      </c>
      <c r="R1101">
        <v>11</v>
      </c>
      <c r="S1101">
        <v>0</v>
      </c>
      <c r="T1101">
        <v>0</v>
      </c>
      <c r="U1101">
        <v>0</v>
      </c>
      <c r="V1101">
        <v>0</v>
      </c>
      <c r="W1101">
        <v>0</v>
      </c>
      <c r="X1101">
        <v>169</v>
      </c>
      <c r="Y1101">
        <v>-1</v>
      </c>
      <c r="Z1101" t="s">
        <v>52</v>
      </c>
      <c r="AA1101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7545960</v>
      </c>
      <c r="AB1101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6250130</v>
      </c>
      <c r="AC1101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1295830</v>
      </c>
      <c r="AD1101" s="5">
        <f>VALUE(FIXED((SLEP[[#This Row],[EjecutadoCLP]]/SLEP[[#This Row],[MontoCLP]]),4,TRUE))</f>
        <v>0.82830000000000004</v>
      </c>
      <c r="AE1101" s="1">
        <f>IF(SLEP[[#This Row],[Termino]]=0,DATE(1992,10,11),SLEP[[#This Row],[Termino]]-SLEP[[#This Row],[Días de vigencia]])</f>
        <v>33719</v>
      </c>
      <c r="AF1101" s="1">
        <f>IF(SLEP[[#This Row],[Días restantes]]&lt;1,DATE(1992,10,11),DATE(2025,8,8)+SLEP[[#This Row],[Días restantes]])</f>
        <v>33888</v>
      </c>
      <c r="AG1101">
        <f ca="1">IF(SLEP[[#This Row],[Termino]]=0,0,SLEP[[#This Row],[Termino]]-TODAY())</f>
        <v>-12071</v>
      </c>
      <c r="AH1101" s="7" t="str">
        <f ca="1">IF(SLEP[[#This Row],[Dias]]&gt;0,"Vigente","Vencido")</f>
        <v>Vencido</v>
      </c>
      <c r="AI1101" t="str">
        <f>_xlfn.XLOOKUP(SLEP[[#This Row],[Source.Name]],Tabla3[Nombre archivo],Tabla3[BASESLEP],"N/A",0,1)</f>
        <v>Llanquihue</v>
      </c>
      <c r="AJ1101" t="s">
        <v>5395</v>
      </c>
    </row>
    <row r="1102" spans="1:36" x14ac:dyDescent="0.3">
      <c r="A1102" t="s">
        <v>4679</v>
      </c>
      <c r="B1102" t="s">
        <v>4909</v>
      </c>
      <c r="C1102" t="s">
        <v>4901</v>
      </c>
      <c r="D1102" t="s">
        <v>4902</v>
      </c>
      <c r="E1102" t="s">
        <v>4818</v>
      </c>
      <c r="F1102" t="s">
        <v>4819</v>
      </c>
      <c r="G1102" t="s">
        <v>44</v>
      </c>
      <c r="H1102" t="s">
        <v>45</v>
      </c>
      <c r="I1102" t="s">
        <v>60</v>
      </c>
      <c r="J1102" t="s">
        <v>4685</v>
      </c>
      <c r="K1102" t="s">
        <v>48</v>
      </c>
      <c r="L1102" s="3">
        <v>4860000</v>
      </c>
      <c r="M1102" s="4">
        <v>2700000</v>
      </c>
      <c r="N1102" s="4">
        <v>2160000</v>
      </c>
      <c r="O1102" t="s">
        <v>715</v>
      </c>
      <c r="P1102" t="s">
        <v>513</v>
      </c>
      <c r="Q1102" t="s">
        <v>51</v>
      </c>
      <c r="R1102">
        <v>4</v>
      </c>
      <c r="S1102">
        <v>0</v>
      </c>
      <c r="T1102">
        <v>0</v>
      </c>
      <c r="U1102">
        <v>0</v>
      </c>
      <c r="V1102">
        <v>0</v>
      </c>
      <c r="W1102">
        <v>0</v>
      </c>
      <c r="X1102">
        <v>169</v>
      </c>
      <c r="Y1102">
        <v>-1</v>
      </c>
      <c r="Z1102" t="s">
        <v>52</v>
      </c>
      <c r="AA1102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4860000</v>
      </c>
      <c r="AB1102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2700000</v>
      </c>
      <c r="AC1102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2160000</v>
      </c>
      <c r="AD1102" s="5">
        <f>VALUE(FIXED((SLEP[[#This Row],[EjecutadoCLP]]/SLEP[[#This Row],[MontoCLP]]),4,TRUE))</f>
        <v>0.55559999999999998</v>
      </c>
      <c r="AE1102" s="1">
        <f>IF(SLEP[[#This Row],[Termino]]=0,DATE(1992,10,11),SLEP[[#This Row],[Termino]]-SLEP[[#This Row],[Días de vigencia]])</f>
        <v>33719</v>
      </c>
      <c r="AF1102" s="1">
        <f>IF(SLEP[[#This Row],[Días restantes]]&lt;1,DATE(1992,10,11),DATE(2025,8,8)+SLEP[[#This Row],[Días restantes]])</f>
        <v>33888</v>
      </c>
      <c r="AG1102">
        <f ca="1">IF(SLEP[[#This Row],[Termino]]=0,0,SLEP[[#This Row],[Termino]]-TODAY())</f>
        <v>-12071</v>
      </c>
      <c r="AH1102" s="7" t="str">
        <f ca="1">IF(SLEP[[#This Row],[Dias]]&gt;0,"Vigente","Vencido")</f>
        <v>Vencido</v>
      </c>
      <c r="AI1102" t="str">
        <f>_xlfn.XLOOKUP(SLEP[[#This Row],[Source.Name]],Tabla3[Nombre archivo],Tabla3[BASESLEP],"N/A",0,1)</f>
        <v>Llanquihue</v>
      </c>
      <c r="AJ1102" t="s">
        <v>5399</v>
      </c>
    </row>
    <row r="1103" spans="1:36" x14ac:dyDescent="0.3">
      <c r="A1103" t="s">
        <v>4679</v>
      </c>
      <c r="B1103" t="s">
        <v>4911</v>
      </c>
      <c r="C1103" t="s">
        <v>4912</v>
      </c>
      <c r="D1103" t="s">
        <v>4913</v>
      </c>
      <c r="E1103" t="s">
        <v>4056</v>
      </c>
      <c r="F1103" t="s">
        <v>4057</v>
      </c>
      <c r="G1103" t="s">
        <v>44</v>
      </c>
      <c r="H1103" t="s">
        <v>45</v>
      </c>
      <c r="I1103" t="s">
        <v>60</v>
      </c>
      <c r="J1103" t="s">
        <v>4685</v>
      </c>
      <c r="K1103" t="s">
        <v>303</v>
      </c>
      <c r="L1103" s="3">
        <v>877.44</v>
      </c>
      <c r="M1103" s="4">
        <v>816.28710000000001</v>
      </c>
      <c r="N1103" s="4">
        <v>61.152900000000002</v>
      </c>
      <c r="O1103" t="s">
        <v>1252</v>
      </c>
      <c r="P1103" t="s">
        <v>273</v>
      </c>
      <c r="Q1103" t="s">
        <v>51</v>
      </c>
      <c r="R1103">
        <v>0</v>
      </c>
      <c r="S1103">
        <v>0</v>
      </c>
      <c r="T1103">
        <v>1</v>
      </c>
      <c r="U1103">
        <v>0</v>
      </c>
      <c r="V1103">
        <v>0</v>
      </c>
      <c r="W1103">
        <v>0</v>
      </c>
      <c r="X1103">
        <v>304</v>
      </c>
      <c r="Y1103">
        <v>-57</v>
      </c>
      <c r="Z1103" t="s">
        <v>52</v>
      </c>
      <c r="AA1103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34646289</v>
      </c>
      <c r="AB1103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32231627</v>
      </c>
      <c r="AC1103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2414662</v>
      </c>
      <c r="AD1103" s="5">
        <f>VALUE(FIXED((SLEP[[#This Row],[EjecutadoCLP]]/SLEP[[#This Row],[MontoCLP]]),4,TRUE))</f>
        <v>0.93030000000000002</v>
      </c>
      <c r="AE1103" s="1">
        <f>IF(SLEP[[#This Row],[Termino]]=0,DATE(1992,10,11),SLEP[[#This Row],[Termino]]-SLEP[[#This Row],[Días de vigencia]])</f>
        <v>33584</v>
      </c>
      <c r="AF1103" s="1">
        <f>IF(SLEP[[#This Row],[Días restantes]]&lt;1,DATE(1992,10,11),DATE(2025,8,8)+SLEP[[#This Row],[Días restantes]])</f>
        <v>33888</v>
      </c>
      <c r="AG1103">
        <f ca="1">IF(SLEP[[#This Row],[Termino]]=0,0,SLEP[[#This Row],[Termino]]-TODAY())</f>
        <v>-12071</v>
      </c>
      <c r="AH1103" s="7" t="str">
        <f ca="1">IF(SLEP[[#This Row],[Dias]]&gt;0,"Vigente","Vencido")</f>
        <v>Vencido</v>
      </c>
      <c r="AI1103" t="str">
        <f>_xlfn.XLOOKUP(SLEP[[#This Row],[Source.Name]],Tabla3[Nombre archivo],Tabla3[BASESLEP],"N/A",0,1)</f>
        <v>Llanquihue</v>
      </c>
      <c r="AJ1103" t="s">
        <v>5405</v>
      </c>
    </row>
    <row r="1104" spans="1:36" x14ac:dyDescent="0.3">
      <c r="A1104" t="s">
        <v>4679</v>
      </c>
      <c r="B1104" t="s">
        <v>4915</v>
      </c>
      <c r="C1104" t="s">
        <v>4916</v>
      </c>
      <c r="D1104" t="s">
        <v>4917</v>
      </c>
      <c r="E1104" t="s">
        <v>4918</v>
      </c>
      <c r="F1104" t="s">
        <v>4919</v>
      </c>
      <c r="G1104" t="s">
        <v>44</v>
      </c>
      <c r="H1104" t="s">
        <v>45</v>
      </c>
      <c r="I1104" t="s">
        <v>1655</v>
      </c>
      <c r="J1104" t="s">
        <v>4685</v>
      </c>
      <c r="K1104" t="s">
        <v>48</v>
      </c>
      <c r="L1104" s="3">
        <v>6649000</v>
      </c>
      <c r="M1104" s="4">
        <v>5978000</v>
      </c>
      <c r="N1104" s="4">
        <v>671000</v>
      </c>
      <c r="O1104" t="s">
        <v>1056</v>
      </c>
      <c r="P1104" t="s">
        <v>513</v>
      </c>
      <c r="Q1104" t="s">
        <v>51</v>
      </c>
      <c r="R1104">
        <v>5</v>
      </c>
      <c r="S1104">
        <v>0</v>
      </c>
      <c r="T1104">
        <v>0</v>
      </c>
      <c r="U1104">
        <v>0</v>
      </c>
      <c r="V1104">
        <v>0</v>
      </c>
      <c r="W1104">
        <v>0</v>
      </c>
      <c r="X1104">
        <v>196</v>
      </c>
      <c r="Y1104">
        <v>-1</v>
      </c>
      <c r="Z1104" t="s">
        <v>52</v>
      </c>
      <c r="AA1104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6649000</v>
      </c>
      <c r="AB1104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5978000</v>
      </c>
      <c r="AC1104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671000</v>
      </c>
      <c r="AD1104" s="5">
        <f>VALUE(FIXED((SLEP[[#This Row],[EjecutadoCLP]]/SLEP[[#This Row],[MontoCLP]]),4,TRUE))</f>
        <v>0.89910000000000001</v>
      </c>
      <c r="AE1104" s="1">
        <f>IF(SLEP[[#This Row],[Termino]]=0,DATE(1992,10,11),SLEP[[#This Row],[Termino]]-SLEP[[#This Row],[Días de vigencia]])</f>
        <v>33692</v>
      </c>
      <c r="AF1104" s="1">
        <f>IF(SLEP[[#This Row],[Días restantes]]&lt;1,DATE(1992,10,11),DATE(2025,8,8)+SLEP[[#This Row],[Días restantes]])</f>
        <v>33888</v>
      </c>
      <c r="AG1104">
        <f ca="1">IF(SLEP[[#This Row],[Termino]]=0,0,SLEP[[#This Row],[Termino]]-TODAY())</f>
        <v>-12071</v>
      </c>
      <c r="AH1104" s="7" t="str">
        <f ca="1">IF(SLEP[[#This Row],[Dias]]&gt;0,"Vigente","Vencido")</f>
        <v>Vencido</v>
      </c>
      <c r="AI1104" t="str">
        <f>_xlfn.XLOOKUP(SLEP[[#This Row],[Source.Name]],Tabla3[Nombre archivo],Tabla3[BASESLEP],"N/A",0,1)</f>
        <v>Llanquihue</v>
      </c>
      <c r="AJ1104" t="s">
        <v>5411</v>
      </c>
    </row>
    <row r="1105" spans="1:36" x14ac:dyDescent="0.3">
      <c r="A1105" t="s">
        <v>4679</v>
      </c>
      <c r="B1105" t="s">
        <v>4921</v>
      </c>
      <c r="C1105" t="s">
        <v>4922</v>
      </c>
      <c r="D1105" t="s">
        <v>4923</v>
      </c>
      <c r="E1105" t="s">
        <v>87</v>
      </c>
      <c r="F1105" t="s">
        <v>88</v>
      </c>
      <c r="G1105" t="s">
        <v>44</v>
      </c>
      <c r="H1105" t="s">
        <v>45</v>
      </c>
      <c r="I1105" t="s">
        <v>89</v>
      </c>
      <c r="J1105" t="s">
        <v>4685</v>
      </c>
      <c r="K1105" t="s">
        <v>48</v>
      </c>
      <c r="L1105" s="3">
        <v>42944000</v>
      </c>
      <c r="M1105" s="4">
        <v>32240680</v>
      </c>
      <c r="N1105" s="4">
        <v>10703320</v>
      </c>
      <c r="O1105" t="s">
        <v>1056</v>
      </c>
      <c r="P1105" t="s">
        <v>513</v>
      </c>
      <c r="Q1105" t="s">
        <v>51</v>
      </c>
      <c r="R1105">
        <v>0</v>
      </c>
      <c r="S1105">
        <v>0</v>
      </c>
      <c r="T1105">
        <v>2</v>
      </c>
      <c r="U1105">
        <v>0</v>
      </c>
      <c r="V1105">
        <v>0</v>
      </c>
      <c r="W1105">
        <v>0</v>
      </c>
      <c r="X1105">
        <v>196</v>
      </c>
      <c r="Y1105">
        <v>-1</v>
      </c>
      <c r="Z1105" t="s">
        <v>52</v>
      </c>
      <c r="AA1105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42944000</v>
      </c>
      <c r="AB1105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32240680</v>
      </c>
      <c r="AC1105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10703320</v>
      </c>
      <c r="AD1105" s="5">
        <f>VALUE(FIXED((SLEP[[#This Row],[EjecutadoCLP]]/SLEP[[#This Row],[MontoCLP]]),4,TRUE))</f>
        <v>0.75080000000000002</v>
      </c>
      <c r="AE1105" s="1">
        <f>IF(SLEP[[#This Row],[Termino]]=0,DATE(1992,10,11),SLEP[[#This Row],[Termino]]-SLEP[[#This Row],[Días de vigencia]])</f>
        <v>33692</v>
      </c>
      <c r="AF1105" s="1">
        <f>IF(SLEP[[#This Row],[Días restantes]]&lt;1,DATE(1992,10,11),DATE(2025,8,8)+SLEP[[#This Row],[Días restantes]])</f>
        <v>33888</v>
      </c>
      <c r="AG1105">
        <f ca="1">IF(SLEP[[#This Row],[Termino]]=0,0,SLEP[[#This Row],[Termino]]-TODAY())</f>
        <v>-12071</v>
      </c>
      <c r="AH1105" s="7" t="str">
        <f ca="1">IF(SLEP[[#This Row],[Dias]]&gt;0,"Vigente","Vencido")</f>
        <v>Vencido</v>
      </c>
      <c r="AI1105" t="str">
        <f>_xlfn.XLOOKUP(SLEP[[#This Row],[Source.Name]],Tabla3[Nombre archivo],Tabla3[BASESLEP],"N/A",0,1)</f>
        <v>Llanquihue</v>
      </c>
      <c r="AJ1105" t="s">
        <v>5415</v>
      </c>
    </row>
    <row r="1106" spans="1:36" x14ac:dyDescent="0.3">
      <c r="A1106" t="s">
        <v>4679</v>
      </c>
      <c r="B1106" t="s">
        <v>4925</v>
      </c>
      <c r="C1106" t="s">
        <v>4926</v>
      </c>
      <c r="D1106" t="s">
        <v>4927</v>
      </c>
      <c r="E1106" t="s">
        <v>4738</v>
      </c>
      <c r="F1106" t="s">
        <v>4739</v>
      </c>
      <c r="G1106" t="s">
        <v>44</v>
      </c>
      <c r="H1106" t="s">
        <v>45</v>
      </c>
      <c r="I1106" t="s">
        <v>60</v>
      </c>
      <c r="J1106" t="s">
        <v>4685</v>
      </c>
      <c r="K1106" t="s">
        <v>48</v>
      </c>
      <c r="L1106" s="3">
        <v>33753600</v>
      </c>
      <c r="M1106" s="4">
        <v>24970600</v>
      </c>
      <c r="N1106" s="4">
        <v>8783000</v>
      </c>
      <c r="O1106" t="s">
        <v>566</v>
      </c>
      <c r="P1106" t="s">
        <v>513</v>
      </c>
      <c r="Q1106" t="s">
        <v>51</v>
      </c>
      <c r="R1106">
        <v>5</v>
      </c>
      <c r="S1106">
        <v>0</v>
      </c>
      <c r="T1106">
        <v>0</v>
      </c>
      <c r="U1106">
        <v>0</v>
      </c>
      <c r="V1106">
        <v>0</v>
      </c>
      <c r="W1106">
        <v>0</v>
      </c>
      <c r="X1106">
        <v>204</v>
      </c>
      <c r="Y1106">
        <v>-1</v>
      </c>
      <c r="Z1106" t="s">
        <v>52</v>
      </c>
      <c r="AA1106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33753600</v>
      </c>
      <c r="AB1106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24970600</v>
      </c>
      <c r="AC1106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8783000</v>
      </c>
      <c r="AD1106" s="5">
        <f>VALUE(FIXED((SLEP[[#This Row],[EjecutadoCLP]]/SLEP[[#This Row],[MontoCLP]]),4,TRUE))</f>
        <v>0.73980000000000001</v>
      </c>
      <c r="AE1106" s="1">
        <f>IF(SLEP[[#This Row],[Termino]]=0,DATE(1992,10,11),SLEP[[#This Row],[Termino]]-SLEP[[#This Row],[Días de vigencia]])</f>
        <v>33684</v>
      </c>
      <c r="AF1106" s="1">
        <f>IF(SLEP[[#This Row],[Días restantes]]&lt;1,DATE(1992,10,11),DATE(2025,8,8)+SLEP[[#This Row],[Días restantes]])</f>
        <v>33888</v>
      </c>
      <c r="AG1106">
        <f ca="1">IF(SLEP[[#This Row],[Termino]]=0,0,SLEP[[#This Row],[Termino]]-TODAY())</f>
        <v>-12071</v>
      </c>
      <c r="AH1106" s="7" t="str">
        <f ca="1">IF(SLEP[[#This Row],[Dias]]&gt;0,"Vigente","Vencido")</f>
        <v>Vencido</v>
      </c>
      <c r="AI1106" t="str">
        <f>_xlfn.XLOOKUP(SLEP[[#This Row],[Source.Name]],Tabla3[Nombre archivo],Tabla3[BASESLEP],"N/A",0,1)</f>
        <v>Llanquihue</v>
      </c>
      <c r="AJ1106" t="s">
        <v>5419</v>
      </c>
    </row>
    <row r="1107" spans="1:36" x14ac:dyDescent="0.3">
      <c r="A1107" t="s">
        <v>4679</v>
      </c>
      <c r="B1107" t="s">
        <v>4929</v>
      </c>
      <c r="C1107" t="s">
        <v>4930</v>
      </c>
      <c r="D1107" t="s">
        <v>4931</v>
      </c>
      <c r="E1107" t="s">
        <v>4932</v>
      </c>
      <c r="F1107" t="s">
        <v>4933</v>
      </c>
      <c r="G1107" t="s">
        <v>74</v>
      </c>
      <c r="H1107" t="s">
        <v>45</v>
      </c>
      <c r="I1107" t="s">
        <v>60</v>
      </c>
      <c r="J1107" t="s">
        <v>4685</v>
      </c>
      <c r="K1107" t="s">
        <v>48</v>
      </c>
      <c r="L1107" s="3">
        <v>13131650</v>
      </c>
      <c r="M1107" s="4">
        <v>13131650</v>
      </c>
      <c r="N1107" s="4">
        <v>0</v>
      </c>
      <c r="O1107" t="s">
        <v>668</v>
      </c>
      <c r="P1107" t="s">
        <v>507</v>
      </c>
      <c r="Q1107" t="s">
        <v>51</v>
      </c>
      <c r="R1107">
        <v>1</v>
      </c>
      <c r="S1107">
        <v>0</v>
      </c>
      <c r="T1107">
        <v>1</v>
      </c>
      <c r="U1107">
        <v>0</v>
      </c>
      <c r="V1107">
        <v>0</v>
      </c>
      <c r="W1107">
        <v>0</v>
      </c>
      <c r="X1107">
        <v>96</v>
      </c>
      <c r="Y1107">
        <v>-1</v>
      </c>
      <c r="Z1107" t="s">
        <v>52</v>
      </c>
      <c r="AA1107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13131650</v>
      </c>
      <c r="AB1107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13131650</v>
      </c>
      <c r="AC1107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0</v>
      </c>
      <c r="AD1107" s="5">
        <f>VALUE(FIXED((SLEP[[#This Row],[EjecutadoCLP]]/SLEP[[#This Row],[MontoCLP]]),4,TRUE))</f>
        <v>1</v>
      </c>
      <c r="AE1107" s="1">
        <f>IF(SLEP[[#This Row],[Termino]]=0,DATE(1992,10,11),SLEP[[#This Row],[Termino]]-SLEP[[#This Row],[Días de vigencia]])</f>
        <v>33792</v>
      </c>
      <c r="AF1107" s="1">
        <f>IF(SLEP[[#This Row],[Días restantes]]&lt;1,DATE(1992,10,11),DATE(2025,8,8)+SLEP[[#This Row],[Días restantes]])</f>
        <v>33888</v>
      </c>
      <c r="AG1107">
        <f ca="1">IF(SLEP[[#This Row],[Termino]]=0,0,SLEP[[#This Row],[Termino]]-TODAY())</f>
        <v>-12071</v>
      </c>
      <c r="AH1107" s="7" t="str">
        <f ca="1">IF(SLEP[[#This Row],[Dias]]&gt;0,"Vigente","Vencido")</f>
        <v>Vencido</v>
      </c>
      <c r="AI1107" t="str">
        <f>_xlfn.XLOOKUP(SLEP[[#This Row],[Source.Name]],Tabla3[Nombre archivo],Tabla3[BASESLEP],"N/A",0,1)</f>
        <v>Llanquihue</v>
      </c>
      <c r="AJ1107" t="s">
        <v>5425</v>
      </c>
    </row>
    <row r="1108" spans="1:36" x14ac:dyDescent="0.3">
      <c r="A1108" t="s">
        <v>4679</v>
      </c>
      <c r="B1108" t="s">
        <v>4935</v>
      </c>
      <c r="C1108" t="s">
        <v>4936</v>
      </c>
      <c r="D1108" t="s">
        <v>4937</v>
      </c>
      <c r="E1108" t="s">
        <v>322</v>
      </c>
      <c r="F1108" t="s">
        <v>323</v>
      </c>
      <c r="G1108" t="s">
        <v>44</v>
      </c>
      <c r="H1108" t="s">
        <v>45</v>
      </c>
      <c r="I1108" t="s">
        <v>46</v>
      </c>
      <c r="J1108" t="s">
        <v>4685</v>
      </c>
      <c r="K1108" t="s">
        <v>48</v>
      </c>
      <c r="L1108" s="3">
        <v>59500000</v>
      </c>
      <c r="M1108" s="4">
        <v>11683822</v>
      </c>
      <c r="N1108" s="4">
        <v>47816178</v>
      </c>
      <c r="O1108" t="s">
        <v>485</v>
      </c>
      <c r="P1108" t="s">
        <v>295</v>
      </c>
      <c r="Q1108" t="s">
        <v>51</v>
      </c>
      <c r="R1108">
        <v>2</v>
      </c>
      <c r="S1108">
        <v>0</v>
      </c>
      <c r="T1108">
        <v>1</v>
      </c>
      <c r="U1108">
        <v>0</v>
      </c>
      <c r="V1108">
        <v>0</v>
      </c>
      <c r="W1108">
        <v>0</v>
      </c>
      <c r="X1108">
        <v>368</v>
      </c>
      <c r="Y1108">
        <v>-1</v>
      </c>
      <c r="Z1108" t="s">
        <v>65</v>
      </c>
      <c r="AA1108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59500000</v>
      </c>
      <c r="AB1108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11683822</v>
      </c>
      <c r="AC1108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47816178</v>
      </c>
      <c r="AD1108" s="5">
        <f>VALUE(FIXED((SLEP[[#This Row],[EjecutadoCLP]]/SLEP[[#This Row],[MontoCLP]]),4,TRUE))</f>
        <v>0.19639999999999999</v>
      </c>
      <c r="AE1108" s="1">
        <f>IF(SLEP[[#This Row],[Termino]]=0,DATE(1992,10,11),SLEP[[#This Row],[Termino]]-SLEP[[#This Row],[Días de vigencia]])</f>
        <v>33520</v>
      </c>
      <c r="AF1108" s="1">
        <f>IF(SLEP[[#This Row],[Días restantes]]&lt;1,DATE(1992,10,11),DATE(2025,8,8)+SLEP[[#This Row],[Días restantes]])</f>
        <v>33888</v>
      </c>
      <c r="AG1108">
        <f ca="1">IF(SLEP[[#This Row],[Termino]]=0,0,SLEP[[#This Row],[Termino]]-TODAY())</f>
        <v>-12071</v>
      </c>
      <c r="AH1108" s="7" t="str">
        <f ca="1">IF(SLEP[[#This Row],[Dias]]&gt;0,"Vigente","Vencido")</f>
        <v>Vencido</v>
      </c>
      <c r="AI1108" t="str">
        <f>_xlfn.XLOOKUP(SLEP[[#This Row],[Source.Name]],Tabla3[Nombre archivo],Tabla3[BASESLEP],"N/A",0,1)</f>
        <v>Llanquihue</v>
      </c>
      <c r="AJ1108" t="s">
        <v>5431</v>
      </c>
    </row>
    <row r="1109" spans="1:36" x14ac:dyDescent="0.3">
      <c r="A1109" t="s">
        <v>4679</v>
      </c>
      <c r="B1109" t="s">
        <v>4939</v>
      </c>
      <c r="C1109" t="s">
        <v>4940</v>
      </c>
      <c r="D1109" t="s">
        <v>4941</v>
      </c>
      <c r="E1109" t="s">
        <v>261</v>
      </c>
      <c r="F1109" t="s">
        <v>262</v>
      </c>
      <c r="G1109" t="s">
        <v>44</v>
      </c>
      <c r="H1109" t="s">
        <v>45</v>
      </c>
      <c r="I1109" t="s">
        <v>207</v>
      </c>
      <c r="J1109" t="s">
        <v>4685</v>
      </c>
      <c r="K1109" t="s">
        <v>48</v>
      </c>
      <c r="L1109" s="3">
        <v>150925320</v>
      </c>
      <c r="M1109" s="4">
        <v>54633833</v>
      </c>
      <c r="N1109" s="4">
        <v>96291487</v>
      </c>
      <c r="O1109" t="s">
        <v>255</v>
      </c>
      <c r="P1109" t="s">
        <v>6114</v>
      </c>
      <c r="Q1109" t="s">
        <v>64</v>
      </c>
      <c r="R1109">
        <v>8</v>
      </c>
      <c r="S1109">
        <v>0</v>
      </c>
      <c r="T1109">
        <v>0</v>
      </c>
      <c r="U1109">
        <v>0</v>
      </c>
      <c r="V1109">
        <v>0</v>
      </c>
      <c r="W1109">
        <v>0</v>
      </c>
      <c r="X1109">
        <v>1124</v>
      </c>
      <c r="Y1109">
        <v>609</v>
      </c>
      <c r="Z1109" t="s">
        <v>65</v>
      </c>
      <c r="AA1109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150925320</v>
      </c>
      <c r="AB1109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54633833</v>
      </c>
      <c r="AC1109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96291487</v>
      </c>
      <c r="AD1109" s="5">
        <f>VALUE(FIXED((SLEP[[#This Row],[EjecutadoCLP]]/SLEP[[#This Row],[MontoCLP]]),4,TRUE))</f>
        <v>0.36199999999999999</v>
      </c>
      <c r="AE1109" s="1">
        <f>IF(SLEP[[#This Row],[Termino]]=0,DATE(1992,10,11),SLEP[[#This Row],[Termino]]-SLEP[[#This Row],[Días de vigencia]])</f>
        <v>45362</v>
      </c>
      <c r="AF1109" s="1">
        <f>IF(SLEP[[#This Row],[Días restantes]]&lt;1,DATE(1992,10,11),DATE(2025,8,8)+SLEP[[#This Row],[Días restantes]])</f>
        <v>46486</v>
      </c>
      <c r="AG1109">
        <f ca="1">IF(SLEP[[#This Row],[Termino]]=0,0,SLEP[[#This Row],[Termino]]-TODAY())</f>
        <v>527</v>
      </c>
      <c r="AH1109" s="7" t="str">
        <f ca="1">IF(SLEP[[#This Row],[Dias]]&gt;0,"Vigente","Vencido")</f>
        <v>Vigente</v>
      </c>
      <c r="AI1109" t="str">
        <f>_xlfn.XLOOKUP(SLEP[[#This Row],[Source.Name]],Tabla3[Nombre archivo],Tabla3[BASESLEP],"N/A",0,1)</f>
        <v>Llanquihue</v>
      </c>
      <c r="AJ1109" t="s">
        <v>5435</v>
      </c>
    </row>
    <row r="1110" spans="1:36" x14ac:dyDescent="0.3">
      <c r="A1110" t="s">
        <v>4679</v>
      </c>
      <c r="B1110" t="s">
        <v>4944</v>
      </c>
      <c r="C1110" t="s">
        <v>4945</v>
      </c>
      <c r="D1110" t="s">
        <v>4946</v>
      </c>
      <c r="E1110" t="s">
        <v>4056</v>
      </c>
      <c r="F1110" t="s">
        <v>4057</v>
      </c>
      <c r="G1110" t="s">
        <v>74</v>
      </c>
      <c r="H1110" t="s">
        <v>45</v>
      </c>
      <c r="I1110" t="s">
        <v>1655</v>
      </c>
      <c r="J1110" t="s">
        <v>4685</v>
      </c>
      <c r="K1110" t="s">
        <v>303</v>
      </c>
      <c r="L1110" s="3">
        <v>2768</v>
      </c>
      <c r="M1110" s="4">
        <v>2754.4771999999998</v>
      </c>
      <c r="N1110" s="4">
        <v>13.5227999999997</v>
      </c>
      <c r="O1110" t="s">
        <v>1793</v>
      </c>
      <c r="P1110" t="s">
        <v>169</v>
      </c>
      <c r="Q1110" t="s">
        <v>64</v>
      </c>
      <c r="R1110">
        <v>0</v>
      </c>
      <c r="S1110">
        <v>0</v>
      </c>
      <c r="T1110">
        <v>0</v>
      </c>
      <c r="U1110">
        <v>0</v>
      </c>
      <c r="V1110">
        <v>0</v>
      </c>
      <c r="W1110">
        <v>0</v>
      </c>
      <c r="X1110">
        <v>529</v>
      </c>
      <c r="Y1110">
        <v>2</v>
      </c>
      <c r="Z1110" t="s">
        <v>65</v>
      </c>
      <c r="AA1110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109296279</v>
      </c>
      <c r="AB1110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108762323</v>
      </c>
      <c r="AC1110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533957</v>
      </c>
      <c r="AD1110" s="5">
        <f>VALUE(FIXED((SLEP[[#This Row],[EjecutadoCLP]]/SLEP[[#This Row],[MontoCLP]]),4,TRUE))</f>
        <v>0.99509999999999998</v>
      </c>
      <c r="AE1110" s="1">
        <f>IF(SLEP[[#This Row],[Termino]]=0,DATE(1992,10,11),SLEP[[#This Row],[Termino]]-SLEP[[#This Row],[Días de vigencia]])</f>
        <v>45350</v>
      </c>
      <c r="AF1110" s="1">
        <f>IF(SLEP[[#This Row],[Días restantes]]&lt;1,DATE(1992,10,11),DATE(2025,8,8)+SLEP[[#This Row],[Días restantes]])</f>
        <v>45879</v>
      </c>
      <c r="AG1110">
        <f ca="1">IF(SLEP[[#This Row],[Termino]]=0,0,SLEP[[#This Row],[Termino]]-TODAY())</f>
        <v>-80</v>
      </c>
      <c r="AH1110" s="7" t="str">
        <f ca="1">IF(SLEP[[#This Row],[Dias]]&gt;0,"Vigente","Vencido")</f>
        <v>Vencido</v>
      </c>
      <c r="AI1110" t="str">
        <f>_xlfn.XLOOKUP(SLEP[[#This Row],[Source.Name]],Tabla3[Nombre archivo],Tabla3[BASESLEP],"N/A",0,1)</f>
        <v>Llanquihue</v>
      </c>
      <c r="AJ1110" t="s">
        <v>5439</v>
      </c>
    </row>
    <row r="1111" spans="1:36" x14ac:dyDescent="0.3">
      <c r="A1111" t="s">
        <v>4679</v>
      </c>
      <c r="B1111" t="s">
        <v>4948</v>
      </c>
      <c r="C1111" t="s">
        <v>4949</v>
      </c>
      <c r="D1111" t="s">
        <v>4950</v>
      </c>
      <c r="E1111" t="s">
        <v>4951</v>
      </c>
      <c r="F1111" t="s">
        <v>4952</v>
      </c>
      <c r="G1111" t="s">
        <v>44</v>
      </c>
      <c r="H1111" t="s">
        <v>45</v>
      </c>
      <c r="I1111" t="s">
        <v>207</v>
      </c>
      <c r="J1111" t="s">
        <v>4685</v>
      </c>
      <c r="K1111" t="s">
        <v>48</v>
      </c>
      <c r="L1111" s="3">
        <v>70000000</v>
      </c>
      <c r="M1111" s="4">
        <v>52890145</v>
      </c>
      <c r="N1111" s="4">
        <v>17109855</v>
      </c>
      <c r="O1111" t="s">
        <v>478</v>
      </c>
      <c r="P1111" t="s">
        <v>169</v>
      </c>
      <c r="Q1111" t="s">
        <v>64</v>
      </c>
      <c r="R1111">
        <v>38</v>
      </c>
      <c r="S1111">
        <v>0</v>
      </c>
      <c r="T1111">
        <v>0</v>
      </c>
      <c r="U1111">
        <v>0</v>
      </c>
      <c r="V1111">
        <v>0</v>
      </c>
      <c r="W1111">
        <v>0</v>
      </c>
      <c r="X1111">
        <v>594</v>
      </c>
      <c r="Y1111">
        <v>63</v>
      </c>
      <c r="Z1111" t="s">
        <v>65</v>
      </c>
      <c r="AA1111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70000000</v>
      </c>
      <c r="AB1111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52890145</v>
      </c>
      <c r="AC1111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17109855</v>
      </c>
      <c r="AD1111" s="5">
        <f>VALUE(FIXED((SLEP[[#This Row],[EjecutadoCLP]]/SLEP[[#This Row],[MontoCLP]]),4,TRUE))</f>
        <v>0.75560000000000005</v>
      </c>
      <c r="AE1111" s="1">
        <f>IF(SLEP[[#This Row],[Termino]]=0,DATE(1992,10,11),SLEP[[#This Row],[Termino]]-SLEP[[#This Row],[Días de vigencia]])</f>
        <v>45346</v>
      </c>
      <c r="AF1111" s="1">
        <f>IF(SLEP[[#This Row],[Días restantes]]&lt;1,DATE(1992,10,11),DATE(2025,8,8)+SLEP[[#This Row],[Días restantes]])</f>
        <v>45940</v>
      </c>
      <c r="AG1111">
        <f ca="1">IF(SLEP[[#This Row],[Termino]]=0,0,SLEP[[#This Row],[Termino]]-TODAY())</f>
        <v>-19</v>
      </c>
      <c r="AH1111" s="7" t="str">
        <f ca="1">IF(SLEP[[#This Row],[Dias]]&gt;0,"Vigente","Vencido")</f>
        <v>Vencido</v>
      </c>
      <c r="AI1111" t="str">
        <f>_xlfn.XLOOKUP(SLEP[[#This Row],[Source.Name]],Tabla3[Nombre archivo],Tabla3[BASESLEP],"N/A",0,1)</f>
        <v>Llanquihue</v>
      </c>
      <c r="AJ1111" t="s">
        <v>5443</v>
      </c>
    </row>
    <row r="1112" spans="1:36" x14ac:dyDescent="0.3">
      <c r="A1112" t="s">
        <v>4679</v>
      </c>
      <c r="B1112" t="s">
        <v>4954</v>
      </c>
      <c r="C1112" t="s">
        <v>4955</v>
      </c>
      <c r="D1112" t="s">
        <v>4956</v>
      </c>
      <c r="E1112" t="s">
        <v>4850</v>
      </c>
      <c r="F1112" t="s">
        <v>4851</v>
      </c>
      <c r="G1112" t="s">
        <v>44</v>
      </c>
      <c r="H1112" t="s">
        <v>45</v>
      </c>
      <c r="I1112" t="s">
        <v>46</v>
      </c>
      <c r="J1112" t="s">
        <v>4685</v>
      </c>
      <c r="K1112" t="s">
        <v>48</v>
      </c>
      <c r="L1112" s="3">
        <v>39753628</v>
      </c>
      <c r="M1112" s="4">
        <v>39753628</v>
      </c>
      <c r="N1112" s="4">
        <v>0</v>
      </c>
      <c r="O1112" t="s">
        <v>1866</v>
      </c>
      <c r="P1112" t="s">
        <v>246</v>
      </c>
      <c r="Q1112" t="s">
        <v>51</v>
      </c>
      <c r="R1112">
        <v>1</v>
      </c>
      <c r="S1112">
        <v>0</v>
      </c>
      <c r="T1112">
        <v>1</v>
      </c>
      <c r="U1112">
        <v>0</v>
      </c>
      <c r="V1112">
        <v>0</v>
      </c>
      <c r="W1112">
        <v>0</v>
      </c>
      <c r="X1112">
        <v>254</v>
      </c>
      <c r="Y1112">
        <v>-1</v>
      </c>
      <c r="Z1112" t="s">
        <v>52</v>
      </c>
      <c r="AA1112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39753628</v>
      </c>
      <c r="AB1112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39753628</v>
      </c>
      <c r="AC1112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0</v>
      </c>
      <c r="AD1112" s="5">
        <f>VALUE(FIXED((SLEP[[#This Row],[EjecutadoCLP]]/SLEP[[#This Row],[MontoCLP]]),4,TRUE))</f>
        <v>1</v>
      </c>
      <c r="AE1112" s="1">
        <f>IF(SLEP[[#This Row],[Termino]]=0,DATE(1992,10,11),SLEP[[#This Row],[Termino]]-SLEP[[#This Row],[Días de vigencia]])</f>
        <v>33634</v>
      </c>
      <c r="AF1112" s="1">
        <f>IF(SLEP[[#This Row],[Días restantes]]&lt;1,DATE(1992,10,11),DATE(2025,8,8)+SLEP[[#This Row],[Días restantes]])</f>
        <v>33888</v>
      </c>
      <c r="AG1112">
        <f ca="1">IF(SLEP[[#This Row],[Termino]]=0,0,SLEP[[#This Row],[Termino]]-TODAY())</f>
        <v>-12071</v>
      </c>
      <c r="AH1112" s="7" t="str">
        <f ca="1">IF(SLEP[[#This Row],[Dias]]&gt;0,"Vigente","Vencido")</f>
        <v>Vencido</v>
      </c>
      <c r="AI1112" t="str">
        <f>_xlfn.XLOOKUP(SLEP[[#This Row],[Source.Name]],Tabla3[Nombre archivo],Tabla3[BASESLEP],"N/A",0,1)</f>
        <v>Llanquihue</v>
      </c>
      <c r="AJ1112" t="s">
        <v>5447</v>
      </c>
    </row>
    <row r="1113" spans="1:36" x14ac:dyDescent="0.3">
      <c r="A1113" t="s">
        <v>4679</v>
      </c>
      <c r="B1113" t="s">
        <v>4966</v>
      </c>
      <c r="C1113" t="s">
        <v>4967</v>
      </c>
      <c r="D1113" t="s">
        <v>4927</v>
      </c>
      <c r="E1113" t="s">
        <v>4758</v>
      </c>
      <c r="F1113" t="s">
        <v>4759</v>
      </c>
      <c r="G1113" t="s">
        <v>44</v>
      </c>
      <c r="H1113" t="s">
        <v>45</v>
      </c>
      <c r="I1113" t="s">
        <v>60</v>
      </c>
      <c r="J1113" t="s">
        <v>4685</v>
      </c>
      <c r="K1113" t="s">
        <v>48</v>
      </c>
      <c r="L1113" s="3">
        <v>23064000</v>
      </c>
      <c r="M1113" s="4">
        <v>21824000</v>
      </c>
      <c r="N1113" s="4">
        <v>1240000</v>
      </c>
      <c r="O1113" t="s">
        <v>255</v>
      </c>
      <c r="P1113" t="s">
        <v>90</v>
      </c>
      <c r="Q1113" t="s">
        <v>51</v>
      </c>
      <c r="R1113">
        <v>16</v>
      </c>
      <c r="S1113">
        <v>0</v>
      </c>
      <c r="T1113">
        <v>2</v>
      </c>
      <c r="U1113">
        <v>0</v>
      </c>
      <c r="V1113">
        <v>0</v>
      </c>
      <c r="W1113">
        <v>0</v>
      </c>
      <c r="X1113">
        <v>364</v>
      </c>
      <c r="Y1113">
        <v>-1</v>
      </c>
      <c r="Z1113" t="s">
        <v>52</v>
      </c>
      <c r="AA1113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23064000</v>
      </c>
      <c r="AB1113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21824000</v>
      </c>
      <c r="AC1113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1240000</v>
      </c>
      <c r="AD1113" s="5">
        <f>VALUE(FIXED((SLEP[[#This Row],[EjecutadoCLP]]/SLEP[[#This Row],[MontoCLP]]),4,TRUE))</f>
        <v>0.94620000000000004</v>
      </c>
      <c r="AE1113" s="1">
        <f>IF(SLEP[[#This Row],[Termino]]=0,DATE(1992,10,11),SLEP[[#This Row],[Termino]]-SLEP[[#This Row],[Días de vigencia]])</f>
        <v>33524</v>
      </c>
      <c r="AF1113" s="1">
        <f>IF(SLEP[[#This Row],[Días restantes]]&lt;1,DATE(1992,10,11),DATE(2025,8,8)+SLEP[[#This Row],[Días restantes]])</f>
        <v>33888</v>
      </c>
      <c r="AG1113">
        <f ca="1">IF(SLEP[[#This Row],[Termino]]=0,0,SLEP[[#This Row],[Termino]]-TODAY())</f>
        <v>-12071</v>
      </c>
      <c r="AH1113" s="7" t="str">
        <f ca="1">IF(SLEP[[#This Row],[Dias]]&gt;0,"Vigente","Vencido")</f>
        <v>Vencido</v>
      </c>
      <c r="AI1113" t="str">
        <f>_xlfn.XLOOKUP(SLEP[[#This Row],[Source.Name]],Tabla3[Nombre archivo],Tabla3[BASESLEP],"N/A",0,1)</f>
        <v>Llanquihue</v>
      </c>
      <c r="AJ1113" t="s">
        <v>5451</v>
      </c>
    </row>
    <row r="1114" spans="1:36" x14ac:dyDescent="0.3">
      <c r="A1114" t="s">
        <v>4679</v>
      </c>
      <c r="B1114" t="s">
        <v>4969</v>
      </c>
      <c r="C1114" t="s">
        <v>4967</v>
      </c>
      <c r="D1114" t="s">
        <v>4927</v>
      </c>
      <c r="E1114" t="s">
        <v>4818</v>
      </c>
      <c r="F1114" t="s">
        <v>4819</v>
      </c>
      <c r="G1114" t="s">
        <v>44</v>
      </c>
      <c r="H1114" t="s">
        <v>45</v>
      </c>
      <c r="I1114" t="s">
        <v>60</v>
      </c>
      <c r="J1114" t="s">
        <v>4685</v>
      </c>
      <c r="K1114" t="s">
        <v>48</v>
      </c>
      <c r="L1114" s="3">
        <v>33084000</v>
      </c>
      <c r="M1114" s="4">
        <v>24901250</v>
      </c>
      <c r="N1114" s="4">
        <v>8182750</v>
      </c>
      <c r="O1114" t="s">
        <v>255</v>
      </c>
      <c r="P1114" t="s">
        <v>513</v>
      </c>
      <c r="Q1114" t="s">
        <v>51</v>
      </c>
      <c r="R1114">
        <v>18</v>
      </c>
      <c r="S1114">
        <v>0</v>
      </c>
      <c r="T1114">
        <v>0</v>
      </c>
      <c r="U1114">
        <v>0</v>
      </c>
      <c r="V1114">
        <v>0</v>
      </c>
      <c r="W1114">
        <v>0</v>
      </c>
      <c r="X1114">
        <v>244</v>
      </c>
      <c r="Y1114">
        <v>-1</v>
      </c>
      <c r="Z1114" t="s">
        <v>52</v>
      </c>
      <c r="AA1114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33084000</v>
      </c>
      <c r="AB1114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24901250</v>
      </c>
      <c r="AC1114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8182750</v>
      </c>
      <c r="AD1114" s="5">
        <f>VALUE(FIXED((SLEP[[#This Row],[EjecutadoCLP]]/SLEP[[#This Row],[MontoCLP]]),4,TRUE))</f>
        <v>0.75270000000000004</v>
      </c>
      <c r="AE1114" s="1">
        <f>IF(SLEP[[#This Row],[Termino]]=0,DATE(1992,10,11),SLEP[[#This Row],[Termino]]-SLEP[[#This Row],[Días de vigencia]])</f>
        <v>33644</v>
      </c>
      <c r="AF1114" s="1">
        <f>IF(SLEP[[#This Row],[Días restantes]]&lt;1,DATE(1992,10,11),DATE(2025,8,8)+SLEP[[#This Row],[Días restantes]])</f>
        <v>33888</v>
      </c>
      <c r="AG1114">
        <f ca="1">IF(SLEP[[#This Row],[Termino]]=0,0,SLEP[[#This Row],[Termino]]-TODAY())</f>
        <v>-12071</v>
      </c>
      <c r="AH1114" s="7" t="str">
        <f ca="1">IF(SLEP[[#This Row],[Dias]]&gt;0,"Vigente","Vencido")</f>
        <v>Vencido</v>
      </c>
      <c r="AI1114" t="str">
        <f>_xlfn.XLOOKUP(SLEP[[#This Row],[Source.Name]],Tabla3[Nombre archivo],Tabla3[BASESLEP],"N/A",0,1)</f>
        <v>Llanquihue</v>
      </c>
      <c r="AJ1114" t="s">
        <v>5457</v>
      </c>
    </row>
    <row r="1115" spans="1:36" x14ac:dyDescent="0.3">
      <c r="A1115" t="s">
        <v>4679</v>
      </c>
      <c r="B1115" t="s">
        <v>4971</v>
      </c>
      <c r="C1115" t="s">
        <v>4967</v>
      </c>
      <c r="D1115" t="s">
        <v>4927</v>
      </c>
      <c r="E1115" t="s">
        <v>4813</v>
      </c>
      <c r="F1115" t="s">
        <v>4814</v>
      </c>
      <c r="G1115" t="s">
        <v>44</v>
      </c>
      <c r="H1115" t="s">
        <v>45</v>
      </c>
      <c r="I1115" t="s">
        <v>60</v>
      </c>
      <c r="J1115" t="s">
        <v>4685</v>
      </c>
      <c r="K1115" t="s">
        <v>48</v>
      </c>
      <c r="L1115" s="3">
        <v>29928000</v>
      </c>
      <c r="M1115" s="4">
        <v>27285000</v>
      </c>
      <c r="N1115" s="4">
        <v>2643000</v>
      </c>
      <c r="O1115" t="s">
        <v>255</v>
      </c>
      <c r="P1115" t="s">
        <v>90</v>
      </c>
      <c r="Q1115" t="s">
        <v>51</v>
      </c>
      <c r="R1115">
        <v>8</v>
      </c>
      <c r="S1115">
        <v>0</v>
      </c>
      <c r="T1115">
        <v>1</v>
      </c>
      <c r="U1115">
        <v>0</v>
      </c>
      <c r="V1115">
        <v>0</v>
      </c>
      <c r="W1115">
        <v>0</v>
      </c>
      <c r="X1115">
        <v>364</v>
      </c>
      <c r="Y1115">
        <v>-1</v>
      </c>
      <c r="Z1115" t="s">
        <v>52</v>
      </c>
      <c r="AA1115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29928000</v>
      </c>
      <c r="AB1115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27285000</v>
      </c>
      <c r="AC1115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2643000</v>
      </c>
      <c r="AD1115" s="5">
        <f>VALUE(FIXED((SLEP[[#This Row],[EjecutadoCLP]]/SLEP[[#This Row],[MontoCLP]]),4,TRUE))</f>
        <v>0.91169999999999995</v>
      </c>
      <c r="AE1115" s="1">
        <f>IF(SLEP[[#This Row],[Termino]]=0,DATE(1992,10,11),SLEP[[#This Row],[Termino]]-SLEP[[#This Row],[Días de vigencia]])</f>
        <v>33524</v>
      </c>
      <c r="AF1115" s="1">
        <f>IF(SLEP[[#This Row],[Días restantes]]&lt;1,DATE(1992,10,11),DATE(2025,8,8)+SLEP[[#This Row],[Días restantes]])</f>
        <v>33888</v>
      </c>
      <c r="AG1115">
        <f ca="1">IF(SLEP[[#This Row],[Termino]]=0,0,SLEP[[#This Row],[Termino]]-TODAY())</f>
        <v>-12071</v>
      </c>
      <c r="AH1115" s="7" t="str">
        <f ca="1">IF(SLEP[[#This Row],[Dias]]&gt;0,"Vigente","Vencido")</f>
        <v>Vencido</v>
      </c>
      <c r="AI1115" t="str">
        <f>_xlfn.XLOOKUP(SLEP[[#This Row],[Source.Name]],Tabla3[Nombre archivo],Tabla3[BASESLEP],"N/A",0,1)</f>
        <v>Llanquihue</v>
      </c>
      <c r="AJ1115" t="s">
        <v>5463</v>
      </c>
    </row>
    <row r="1116" spans="1:36" x14ac:dyDescent="0.3">
      <c r="A1116" t="s">
        <v>4679</v>
      </c>
      <c r="B1116" t="s">
        <v>4975</v>
      </c>
      <c r="C1116" t="s">
        <v>4967</v>
      </c>
      <c r="D1116" t="s">
        <v>4927</v>
      </c>
      <c r="E1116" t="s">
        <v>4976</v>
      </c>
      <c r="F1116" t="s">
        <v>4977</v>
      </c>
      <c r="G1116" t="s">
        <v>44</v>
      </c>
      <c r="H1116" t="s">
        <v>45</v>
      </c>
      <c r="I1116" t="s">
        <v>60</v>
      </c>
      <c r="J1116" t="s">
        <v>4685</v>
      </c>
      <c r="K1116" t="s">
        <v>48</v>
      </c>
      <c r="L1116" s="3">
        <v>7164000</v>
      </c>
      <c r="M1116" s="4">
        <v>6318250</v>
      </c>
      <c r="N1116" s="4">
        <v>845750</v>
      </c>
      <c r="O1116" t="s">
        <v>255</v>
      </c>
      <c r="P1116" t="s">
        <v>513</v>
      </c>
      <c r="Q1116" t="s">
        <v>51</v>
      </c>
      <c r="R1116">
        <v>7</v>
      </c>
      <c r="S1116">
        <v>0</v>
      </c>
      <c r="T1116">
        <v>0</v>
      </c>
      <c r="U1116">
        <v>0</v>
      </c>
      <c r="V1116">
        <v>0</v>
      </c>
      <c r="W1116">
        <v>0</v>
      </c>
      <c r="X1116">
        <v>244</v>
      </c>
      <c r="Y1116">
        <v>-1</v>
      </c>
      <c r="Z1116" t="s">
        <v>52</v>
      </c>
      <c r="AA1116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7164000</v>
      </c>
      <c r="AB1116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6318250</v>
      </c>
      <c r="AC1116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845750</v>
      </c>
      <c r="AD1116" s="5">
        <f>VALUE(FIXED((SLEP[[#This Row],[EjecutadoCLP]]/SLEP[[#This Row],[MontoCLP]]),4,TRUE))</f>
        <v>0.88190000000000002</v>
      </c>
      <c r="AE1116" s="1">
        <f>IF(SLEP[[#This Row],[Termino]]=0,DATE(1992,10,11),SLEP[[#This Row],[Termino]]-SLEP[[#This Row],[Días de vigencia]])</f>
        <v>33644</v>
      </c>
      <c r="AF1116" s="1">
        <f>IF(SLEP[[#This Row],[Días restantes]]&lt;1,DATE(1992,10,11),DATE(2025,8,8)+SLEP[[#This Row],[Días restantes]])</f>
        <v>33888</v>
      </c>
      <c r="AG1116">
        <f ca="1">IF(SLEP[[#This Row],[Termino]]=0,0,SLEP[[#This Row],[Termino]]-TODAY())</f>
        <v>-12071</v>
      </c>
      <c r="AH1116" s="7" t="str">
        <f ca="1">IF(SLEP[[#This Row],[Dias]]&gt;0,"Vigente","Vencido")</f>
        <v>Vencido</v>
      </c>
      <c r="AI1116" t="str">
        <f>_xlfn.XLOOKUP(SLEP[[#This Row],[Source.Name]],Tabla3[Nombre archivo],Tabla3[BASESLEP],"N/A",0,1)</f>
        <v>Llanquihue</v>
      </c>
      <c r="AJ1116" t="s">
        <v>5467</v>
      </c>
    </row>
    <row r="1117" spans="1:36" x14ac:dyDescent="0.3">
      <c r="A1117" t="s">
        <v>4679</v>
      </c>
      <c r="B1117" t="s">
        <v>4973</v>
      </c>
      <c r="C1117" t="s">
        <v>4967</v>
      </c>
      <c r="D1117" t="s">
        <v>4927</v>
      </c>
      <c r="E1117" t="s">
        <v>4903</v>
      </c>
      <c r="F1117" t="s">
        <v>4904</v>
      </c>
      <c r="G1117" t="s">
        <v>44</v>
      </c>
      <c r="H1117" t="s">
        <v>45</v>
      </c>
      <c r="I1117" t="s">
        <v>60</v>
      </c>
      <c r="J1117" t="s">
        <v>4685</v>
      </c>
      <c r="K1117" t="s">
        <v>48</v>
      </c>
      <c r="L1117" s="3">
        <v>28308000</v>
      </c>
      <c r="M1117" s="4">
        <v>25550000</v>
      </c>
      <c r="N1117" s="4">
        <v>2758000</v>
      </c>
      <c r="O1117" t="s">
        <v>255</v>
      </c>
      <c r="P1117" t="s">
        <v>90</v>
      </c>
      <c r="Q1117" t="s">
        <v>51</v>
      </c>
      <c r="R1117">
        <v>9</v>
      </c>
      <c r="S1117">
        <v>0</v>
      </c>
      <c r="T1117">
        <v>1</v>
      </c>
      <c r="U1117">
        <v>0</v>
      </c>
      <c r="V1117">
        <v>0</v>
      </c>
      <c r="W1117">
        <v>0</v>
      </c>
      <c r="X1117">
        <v>364</v>
      </c>
      <c r="Y1117">
        <v>-1</v>
      </c>
      <c r="Z1117" t="s">
        <v>52</v>
      </c>
      <c r="AA1117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28308000</v>
      </c>
      <c r="AB1117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25550000</v>
      </c>
      <c r="AC1117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2758000</v>
      </c>
      <c r="AD1117" s="5">
        <f>VALUE(FIXED((SLEP[[#This Row],[EjecutadoCLP]]/SLEP[[#This Row],[MontoCLP]]),4,TRUE))</f>
        <v>0.90259999999999996</v>
      </c>
      <c r="AE1117" s="1">
        <f>IF(SLEP[[#This Row],[Termino]]=0,DATE(1992,10,11),SLEP[[#This Row],[Termino]]-SLEP[[#This Row],[Días de vigencia]])</f>
        <v>33524</v>
      </c>
      <c r="AF1117" s="1">
        <f>IF(SLEP[[#This Row],[Días restantes]]&lt;1,DATE(1992,10,11),DATE(2025,8,8)+SLEP[[#This Row],[Días restantes]])</f>
        <v>33888</v>
      </c>
      <c r="AG1117">
        <f ca="1">IF(SLEP[[#This Row],[Termino]]=0,0,SLEP[[#This Row],[Termino]]-TODAY())</f>
        <v>-12071</v>
      </c>
      <c r="AH1117" s="7" t="str">
        <f ca="1">IF(SLEP[[#This Row],[Dias]]&gt;0,"Vigente","Vencido")</f>
        <v>Vencido</v>
      </c>
      <c r="AI1117" t="str">
        <f>_xlfn.XLOOKUP(SLEP[[#This Row],[Source.Name]],Tabla3[Nombre archivo],Tabla3[BASESLEP],"N/A",0,1)</f>
        <v>Llanquihue</v>
      </c>
      <c r="AJ1117" t="s">
        <v>5471</v>
      </c>
    </row>
    <row r="1118" spans="1:36" x14ac:dyDescent="0.3">
      <c r="A1118" t="s">
        <v>4679</v>
      </c>
      <c r="B1118" t="s">
        <v>4958</v>
      </c>
      <c r="C1118" t="s">
        <v>4959</v>
      </c>
      <c r="D1118" t="s">
        <v>4960</v>
      </c>
      <c r="E1118" t="s">
        <v>4733</v>
      </c>
      <c r="F1118" t="s">
        <v>4734</v>
      </c>
      <c r="G1118" t="s">
        <v>44</v>
      </c>
      <c r="H1118" t="s">
        <v>45</v>
      </c>
      <c r="I1118" t="s">
        <v>207</v>
      </c>
      <c r="J1118" t="s">
        <v>4685</v>
      </c>
      <c r="K1118" t="s">
        <v>48</v>
      </c>
      <c r="L1118" s="3">
        <v>19845072</v>
      </c>
      <c r="M1118" s="4">
        <v>18097604</v>
      </c>
      <c r="N1118" s="4">
        <v>1747468</v>
      </c>
      <c r="O1118" t="s">
        <v>255</v>
      </c>
      <c r="P1118" t="s">
        <v>513</v>
      </c>
      <c r="Q1118" t="s">
        <v>51</v>
      </c>
      <c r="R1118">
        <v>14</v>
      </c>
      <c r="S1118">
        <v>0</v>
      </c>
      <c r="T1118">
        <v>0</v>
      </c>
      <c r="U1118">
        <v>0</v>
      </c>
      <c r="V1118">
        <v>0</v>
      </c>
      <c r="W1118">
        <v>0</v>
      </c>
      <c r="X1118">
        <v>244</v>
      </c>
      <c r="Y1118">
        <v>-1</v>
      </c>
      <c r="Z1118" t="s">
        <v>52</v>
      </c>
      <c r="AA1118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19845072</v>
      </c>
      <c r="AB1118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18097604</v>
      </c>
      <c r="AC1118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1747468</v>
      </c>
      <c r="AD1118" s="5">
        <f>VALUE(FIXED((SLEP[[#This Row],[EjecutadoCLP]]/SLEP[[#This Row],[MontoCLP]]),4,TRUE))</f>
        <v>0.91190000000000004</v>
      </c>
      <c r="AE1118" s="1">
        <f>IF(SLEP[[#This Row],[Termino]]=0,DATE(1992,10,11),SLEP[[#This Row],[Termino]]-SLEP[[#This Row],[Días de vigencia]])</f>
        <v>33644</v>
      </c>
      <c r="AF1118" s="1">
        <f>IF(SLEP[[#This Row],[Días restantes]]&lt;1,DATE(1992,10,11),DATE(2025,8,8)+SLEP[[#This Row],[Días restantes]])</f>
        <v>33888</v>
      </c>
      <c r="AG1118">
        <f ca="1">IF(SLEP[[#This Row],[Termino]]=0,0,SLEP[[#This Row],[Termino]]-TODAY())</f>
        <v>-12071</v>
      </c>
      <c r="AH1118" s="7" t="str">
        <f ca="1">IF(SLEP[[#This Row],[Dias]]&gt;0,"Vigente","Vencido")</f>
        <v>Vencido</v>
      </c>
      <c r="AI1118" t="str">
        <f>_xlfn.XLOOKUP(SLEP[[#This Row],[Source.Name]],Tabla3[Nombre archivo],Tabla3[BASESLEP],"N/A",0,1)</f>
        <v>Llanquihue</v>
      </c>
      <c r="AJ1118" t="s">
        <v>5477</v>
      </c>
    </row>
    <row r="1119" spans="1:36" x14ac:dyDescent="0.3">
      <c r="A1119" t="s">
        <v>4679</v>
      </c>
      <c r="B1119" t="s">
        <v>4962</v>
      </c>
      <c r="C1119" t="s">
        <v>4963</v>
      </c>
      <c r="D1119" t="s">
        <v>4964</v>
      </c>
      <c r="E1119" t="s">
        <v>4733</v>
      </c>
      <c r="F1119" t="s">
        <v>4734</v>
      </c>
      <c r="G1119" t="s">
        <v>44</v>
      </c>
      <c r="H1119" t="s">
        <v>45</v>
      </c>
      <c r="I1119" t="s">
        <v>207</v>
      </c>
      <c r="J1119" t="s">
        <v>4685</v>
      </c>
      <c r="K1119" t="s">
        <v>48</v>
      </c>
      <c r="L1119" s="3">
        <v>57698784</v>
      </c>
      <c r="M1119" s="4">
        <v>50013378</v>
      </c>
      <c r="N1119" s="4">
        <v>7685406</v>
      </c>
      <c r="O1119" t="s">
        <v>255</v>
      </c>
      <c r="P1119" t="s">
        <v>513</v>
      </c>
      <c r="Q1119" t="s">
        <v>51</v>
      </c>
      <c r="R1119">
        <v>40</v>
      </c>
      <c r="S1119">
        <v>0</v>
      </c>
      <c r="T1119">
        <v>0</v>
      </c>
      <c r="U1119">
        <v>0</v>
      </c>
      <c r="V1119">
        <v>0</v>
      </c>
      <c r="W1119">
        <v>0</v>
      </c>
      <c r="X1119">
        <v>244</v>
      </c>
      <c r="Y1119">
        <v>-1</v>
      </c>
      <c r="Z1119" t="s">
        <v>52</v>
      </c>
      <c r="AA1119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57698784</v>
      </c>
      <c r="AB1119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50013378</v>
      </c>
      <c r="AC1119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7685406</v>
      </c>
      <c r="AD1119" s="5">
        <f>VALUE(FIXED((SLEP[[#This Row],[EjecutadoCLP]]/SLEP[[#This Row],[MontoCLP]]),4,TRUE))</f>
        <v>0.86680000000000001</v>
      </c>
      <c r="AE1119" s="1">
        <f>IF(SLEP[[#This Row],[Termino]]=0,DATE(1992,10,11),SLEP[[#This Row],[Termino]]-SLEP[[#This Row],[Días de vigencia]])</f>
        <v>33644</v>
      </c>
      <c r="AF1119" s="1">
        <f>IF(SLEP[[#This Row],[Días restantes]]&lt;1,DATE(1992,10,11),DATE(2025,8,8)+SLEP[[#This Row],[Días restantes]])</f>
        <v>33888</v>
      </c>
      <c r="AG1119">
        <f ca="1">IF(SLEP[[#This Row],[Termino]]=0,0,SLEP[[#This Row],[Termino]]-TODAY())</f>
        <v>-12071</v>
      </c>
      <c r="AH1119" s="7" t="str">
        <f ca="1">IF(SLEP[[#This Row],[Dias]]&gt;0,"Vigente","Vencido")</f>
        <v>Vencido</v>
      </c>
      <c r="AI1119" t="str">
        <f>_xlfn.XLOOKUP(SLEP[[#This Row],[Source.Name]],Tabla3[Nombre archivo],Tabla3[BASESLEP],"N/A",0,1)</f>
        <v>Llanquihue</v>
      </c>
      <c r="AJ1119" t="s">
        <v>5480</v>
      </c>
    </row>
    <row r="1120" spans="1:36" x14ac:dyDescent="0.3">
      <c r="A1120" t="s">
        <v>4679</v>
      </c>
      <c r="B1120" t="s">
        <v>4997</v>
      </c>
      <c r="C1120" t="s">
        <v>4998</v>
      </c>
      <c r="D1120" t="s">
        <v>4927</v>
      </c>
      <c r="E1120" t="s">
        <v>4999</v>
      </c>
      <c r="F1120" t="s">
        <v>5000</v>
      </c>
      <c r="G1120" t="s">
        <v>44</v>
      </c>
      <c r="H1120" t="s">
        <v>45</v>
      </c>
      <c r="I1120" t="s">
        <v>60</v>
      </c>
      <c r="J1120" t="s">
        <v>4685</v>
      </c>
      <c r="K1120" t="s">
        <v>48</v>
      </c>
      <c r="L1120" s="3">
        <v>72531300</v>
      </c>
      <c r="M1120" s="4">
        <v>60713350</v>
      </c>
      <c r="N1120" s="4">
        <v>11817950</v>
      </c>
      <c r="O1120" t="s">
        <v>255</v>
      </c>
      <c r="P1120" t="s">
        <v>90</v>
      </c>
      <c r="Q1120" t="s">
        <v>51</v>
      </c>
      <c r="R1120">
        <v>8</v>
      </c>
      <c r="S1120">
        <v>0</v>
      </c>
      <c r="T1120">
        <v>3</v>
      </c>
      <c r="U1120">
        <v>0</v>
      </c>
      <c r="V1120">
        <v>0</v>
      </c>
      <c r="W1120">
        <v>0</v>
      </c>
      <c r="X1120">
        <v>364</v>
      </c>
      <c r="Y1120">
        <v>-1</v>
      </c>
      <c r="Z1120" t="s">
        <v>52</v>
      </c>
      <c r="AA1120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72531300</v>
      </c>
      <c r="AB1120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60713350</v>
      </c>
      <c r="AC1120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11817950</v>
      </c>
      <c r="AD1120" s="5">
        <f>VALUE(FIXED((SLEP[[#This Row],[EjecutadoCLP]]/SLEP[[#This Row],[MontoCLP]]),4,TRUE))</f>
        <v>0.83709999999999996</v>
      </c>
      <c r="AE1120" s="1">
        <f>IF(SLEP[[#This Row],[Termino]]=0,DATE(1992,10,11),SLEP[[#This Row],[Termino]]-SLEP[[#This Row],[Días de vigencia]])</f>
        <v>33524</v>
      </c>
      <c r="AF1120" s="1">
        <f>IF(SLEP[[#This Row],[Días restantes]]&lt;1,DATE(1992,10,11),DATE(2025,8,8)+SLEP[[#This Row],[Días restantes]])</f>
        <v>33888</v>
      </c>
      <c r="AG1120">
        <f ca="1">IF(SLEP[[#This Row],[Termino]]=0,0,SLEP[[#This Row],[Termino]]-TODAY())</f>
        <v>-12071</v>
      </c>
      <c r="AH1120" s="7" t="str">
        <f ca="1">IF(SLEP[[#This Row],[Dias]]&gt;0,"Vigente","Vencido")</f>
        <v>Vencido</v>
      </c>
      <c r="AI1120" t="str">
        <f>_xlfn.XLOOKUP(SLEP[[#This Row],[Source.Name]],Tabla3[Nombre archivo],Tabla3[BASESLEP],"N/A",0,1)</f>
        <v>Llanquihue</v>
      </c>
      <c r="AJ1120" t="s">
        <v>5484</v>
      </c>
    </row>
    <row r="1121" spans="1:36" x14ac:dyDescent="0.3">
      <c r="A1121" t="s">
        <v>4679</v>
      </c>
      <c r="B1121" t="s">
        <v>5002</v>
      </c>
      <c r="C1121" t="s">
        <v>5003</v>
      </c>
      <c r="D1121" t="s">
        <v>5004</v>
      </c>
      <c r="E1121" t="s">
        <v>4783</v>
      </c>
      <c r="F1121" t="s">
        <v>4784</v>
      </c>
      <c r="G1121" t="s">
        <v>44</v>
      </c>
      <c r="H1121" t="s">
        <v>45</v>
      </c>
      <c r="I1121" t="s">
        <v>1655</v>
      </c>
      <c r="J1121" t="s">
        <v>4685</v>
      </c>
      <c r="K1121" t="s">
        <v>48</v>
      </c>
      <c r="L1121" s="3">
        <v>4599504</v>
      </c>
      <c r="M1121" s="4">
        <v>4216212</v>
      </c>
      <c r="N1121" s="4">
        <v>383292</v>
      </c>
      <c r="O1121" t="s">
        <v>255</v>
      </c>
      <c r="P1121" t="s">
        <v>715</v>
      </c>
      <c r="Q1121" t="s">
        <v>51</v>
      </c>
      <c r="R1121">
        <v>8</v>
      </c>
      <c r="S1121">
        <v>0</v>
      </c>
      <c r="T1121">
        <v>0</v>
      </c>
      <c r="U1121">
        <v>0</v>
      </c>
      <c r="V1121">
        <v>0</v>
      </c>
      <c r="W1121">
        <v>0</v>
      </c>
      <c r="X1121">
        <v>228</v>
      </c>
      <c r="Y1121">
        <v>-1</v>
      </c>
      <c r="Z1121" t="s">
        <v>52</v>
      </c>
      <c r="AA1121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4599504</v>
      </c>
      <c r="AB1121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4216212</v>
      </c>
      <c r="AC1121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383292</v>
      </c>
      <c r="AD1121" s="5">
        <f>VALUE(FIXED((SLEP[[#This Row],[EjecutadoCLP]]/SLEP[[#This Row],[MontoCLP]]),4,TRUE))</f>
        <v>0.91669999999999996</v>
      </c>
      <c r="AE1121" s="1">
        <f>IF(SLEP[[#This Row],[Termino]]=0,DATE(1992,10,11),SLEP[[#This Row],[Termino]]-SLEP[[#This Row],[Días de vigencia]])</f>
        <v>33660</v>
      </c>
      <c r="AF1121" s="1">
        <f>IF(SLEP[[#This Row],[Días restantes]]&lt;1,DATE(1992,10,11),DATE(2025,8,8)+SLEP[[#This Row],[Días restantes]])</f>
        <v>33888</v>
      </c>
      <c r="AG1121">
        <f ca="1">IF(SLEP[[#This Row],[Termino]]=0,0,SLEP[[#This Row],[Termino]]-TODAY())</f>
        <v>-12071</v>
      </c>
      <c r="AH1121" s="7" t="str">
        <f ca="1">IF(SLEP[[#This Row],[Dias]]&gt;0,"Vigente","Vencido")</f>
        <v>Vencido</v>
      </c>
      <c r="AI1121" t="str">
        <f>_xlfn.XLOOKUP(SLEP[[#This Row],[Source.Name]],Tabla3[Nombre archivo],Tabla3[BASESLEP],"N/A",0,1)</f>
        <v>Llanquihue</v>
      </c>
      <c r="AJ1121" t="s">
        <v>5488</v>
      </c>
    </row>
    <row r="1122" spans="1:36" x14ac:dyDescent="0.3">
      <c r="A1122" t="s">
        <v>4679</v>
      </c>
      <c r="B1122" t="s">
        <v>5090</v>
      </c>
      <c r="C1122" t="s">
        <v>5080</v>
      </c>
      <c r="D1122" t="s">
        <v>4927</v>
      </c>
      <c r="E1122" t="s">
        <v>4808</v>
      </c>
      <c r="F1122" t="s">
        <v>4809</v>
      </c>
      <c r="G1122" t="s">
        <v>44</v>
      </c>
      <c r="H1122" t="s">
        <v>45</v>
      </c>
      <c r="I1122" t="s">
        <v>60</v>
      </c>
      <c r="J1122" t="s">
        <v>4685</v>
      </c>
      <c r="K1122" t="s">
        <v>48</v>
      </c>
      <c r="L1122" s="3">
        <v>64644114</v>
      </c>
      <c r="M1122" s="4">
        <v>61168624</v>
      </c>
      <c r="N1122" s="4">
        <v>3475490</v>
      </c>
      <c r="O1122" t="s">
        <v>255</v>
      </c>
      <c r="P1122" t="s">
        <v>90</v>
      </c>
      <c r="Q1122" t="s">
        <v>51</v>
      </c>
      <c r="R1122">
        <v>7</v>
      </c>
      <c r="S1122">
        <v>0</v>
      </c>
      <c r="T1122">
        <v>4</v>
      </c>
      <c r="U1122">
        <v>0</v>
      </c>
      <c r="V1122">
        <v>0</v>
      </c>
      <c r="W1122">
        <v>0</v>
      </c>
      <c r="X1122">
        <v>364</v>
      </c>
      <c r="Y1122">
        <v>-1</v>
      </c>
      <c r="Z1122" t="s">
        <v>52</v>
      </c>
      <c r="AA1122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64644114</v>
      </c>
      <c r="AB1122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61168624</v>
      </c>
      <c r="AC1122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3475490</v>
      </c>
      <c r="AD1122" s="5">
        <f>VALUE(FIXED((SLEP[[#This Row],[EjecutadoCLP]]/SLEP[[#This Row],[MontoCLP]]),4,TRUE))</f>
        <v>0.94620000000000004</v>
      </c>
      <c r="AE1122" s="1">
        <f>IF(SLEP[[#This Row],[Termino]]=0,DATE(1992,10,11),SLEP[[#This Row],[Termino]]-SLEP[[#This Row],[Días de vigencia]])</f>
        <v>33524</v>
      </c>
      <c r="AF1122" s="1">
        <f>IF(SLEP[[#This Row],[Días restantes]]&lt;1,DATE(1992,10,11),DATE(2025,8,8)+SLEP[[#This Row],[Días restantes]])</f>
        <v>33888</v>
      </c>
      <c r="AG1122">
        <f ca="1">IF(SLEP[[#This Row],[Termino]]=0,0,SLEP[[#This Row],[Termino]]-TODAY())</f>
        <v>-12071</v>
      </c>
      <c r="AH1122" s="7" t="str">
        <f ca="1">IF(SLEP[[#This Row],[Dias]]&gt;0,"Vigente","Vencido")</f>
        <v>Vencido</v>
      </c>
      <c r="AI1122" t="str">
        <f>_xlfn.XLOOKUP(SLEP[[#This Row],[Source.Name]],Tabla3[Nombre archivo],Tabla3[BASESLEP],"N/A",0,1)</f>
        <v>Llanquihue</v>
      </c>
      <c r="AJ1122" t="s">
        <v>5492</v>
      </c>
    </row>
    <row r="1123" spans="1:36" x14ac:dyDescent="0.3">
      <c r="A1123" t="s">
        <v>4679</v>
      </c>
      <c r="B1123" t="s">
        <v>5092</v>
      </c>
      <c r="C1123" t="s">
        <v>4980</v>
      </c>
      <c r="D1123" t="s">
        <v>5093</v>
      </c>
      <c r="E1123" t="s">
        <v>5094</v>
      </c>
      <c r="F1123" t="s">
        <v>5095</v>
      </c>
      <c r="G1123" t="s">
        <v>44</v>
      </c>
      <c r="H1123" t="s">
        <v>45</v>
      </c>
      <c r="I1123" t="s">
        <v>1655</v>
      </c>
      <c r="J1123" t="s">
        <v>4685</v>
      </c>
      <c r="K1123" t="s">
        <v>48</v>
      </c>
      <c r="L1123" s="3">
        <v>7953840</v>
      </c>
      <c r="M1123" s="4">
        <v>6241555</v>
      </c>
      <c r="N1123" s="4">
        <v>1712285</v>
      </c>
      <c r="O1123" t="s">
        <v>255</v>
      </c>
      <c r="P1123" t="s">
        <v>513</v>
      </c>
      <c r="Q1123" t="s">
        <v>51</v>
      </c>
      <c r="R1123">
        <v>6</v>
      </c>
      <c r="S1123">
        <v>0</v>
      </c>
      <c r="T1123">
        <v>0</v>
      </c>
      <c r="U1123">
        <v>0</v>
      </c>
      <c r="V1123">
        <v>0</v>
      </c>
      <c r="W1123">
        <v>0</v>
      </c>
      <c r="X1123">
        <v>244</v>
      </c>
      <c r="Y1123">
        <v>-1</v>
      </c>
      <c r="Z1123" t="s">
        <v>52</v>
      </c>
      <c r="AA1123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7953840</v>
      </c>
      <c r="AB1123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6241555</v>
      </c>
      <c r="AC1123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1712285</v>
      </c>
      <c r="AD1123" s="5">
        <f>VALUE(FIXED((SLEP[[#This Row],[EjecutadoCLP]]/SLEP[[#This Row],[MontoCLP]]),4,TRUE))</f>
        <v>0.78469999999999995</v>
      </c>
      <c r="AE1123" s="1">
        <f>IF(SLEP[[#This Row],[Termino]]=0,DATE(1992,10,11),SLEP[[#This Row],[Termino]]-SLEP[[#This Row],[Días de vigencia]])</f>
        <v>33644</v>
      </c>
      <c r="AF1123" s="1">
        <f>IF(SLEP[[#This Row],[Días restantes]]&lt;1,DATE(1992,10,11),DATE(2025,8,8)+SLEP[[#This Row],[Días restantes]])</f>
        <v>33888</v>
      </c>
      <c r="AG1123">
        <f ca="1">IF(SLEP[[#This Row],[Termino]]=0,0,SLEP[[#This Row],[Termino]]-TODAY())</f>
        <v>-12071</v>
      </c>
      <c r="AH1123" s="7" t="str">
        <f ca="1">IF(SLEP[[#This Row],[Dias]]&gt;0,"Vigente","Vencido")</f>
        <v>Vencido</v>
      </c>
      <c r="AI1123" t="str">
        <f>_xlfn.XLOOKUP(SLEP[[#This Row],[Source.Name]],Tabla3[Nombre archivo],Tabla3[BASESLEP],"N/A",0,1)</f>
        <v>Llanquihue</v>
      </c>
      <c r="AJ1123" t="s">
        <v>5496</v>
      </c>
    </row>
    <row r="1124" spans="1:36" x14ac:dyDescent="0.3">
      <c r="A1124" t="s">
        <v>4679</v>
      </c>
      <c r="B1124" t="s">
        <v>5097</v>
      </c>
      <c r="C1124" t="s">
        <v>5098</v>
      </c>
      <c r="D1124" t="s">
        <v>4927</v>
      </c>
      <c r="E1124" t="s">
        <v>4733</v>
      </c>
      <c r="F1124" t="s">
        <v>4734</v>
      </c>
      <c r="G1124" t="s">
        <v>44</v>
      </c>
      <c r="H1124" t="s">
        <v>45</v>
      </c>
      <c r="I1124" t="s">
        <v>60</v>
      </c>
      <c r="J1124" t="s">
        <v>4685</v>
      </c>
      <c r="K1124" t="s">
        <v>48</v>
      </c>
      <c r="L1124" s="3">
        <v>219480000</v>
      </c>
      <c r="M1124" s="4">
        <v>202155000</v>
      </c>
      <c r="N1124" s="4">
        <v>17325000</v>
      </c>
      <c r="O1124" t="s">
        <v>255</v>
      </c>
      <c r="P1124" t="s">
        <v>90</v>
      </c>
      <c r="Q1124" t="s">
        <v>51</v>
      </c>
      <c r="R1124">
        <v>89</v>
      </c>
      <c r="S1124">
        <v>0</v>
      </c>
      <c r="T1124">
        <v>11</v>
      </c>
      <c r="U1124">
        <v>0</v>
      </c>
      <c r="V1124">
        <v>0</v>
      </c>
      <c r="W1124">
        <v>0</v>
      </c>
      <c r="X1124">
        <v>364</v>
      </c>
      <c r="Y1124">
        <v>-1</v>
      </c>
      <c r="Z1124" t="s">
        <v>52</v>
      </c>
      <c r="AA1124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219480000</v>
      </c>
      <c r="AB1124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202155000</v>
      </c>
      <c r="AC1124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17325000</v>
      </c>
      <c r="AD1124" s="5">
        <f>VALUE(FIXED((SLEP[[#This Row],[EjecutadoCLP]]/SLEP[[#This Row],[MontoCLP]]),4,TRUE))</f>
        <v>0.92110000000000003</v>
      </c>
      <c r="AE1124" s="1">
        <f>IF(SLEP[[#This Row],[Termino]]=0,DATE(1992,10,11),SLEP[[#This Row],[Termino]]-SLEP[[#This Row],[Días de vigencia]])</f>
        <v>33524</v>
      </c>
      <c r="AF1124" s="1">
        <f>IF(SLEP[[#This Row],[Días restantes]]&lt;1,DATE(1992,10,11),DATE(2025,8,8)+SLEP[[#This Row],[Días restantes]])</f>
        <v>33888</v>
      </c>
      <c r="AG1124">
        <f ca="1">IF(SLEP[[#This Row],[Termino]]=0,0,SLEP[[#This Row],[Termino]]-TODAY())</f>
        <v>-12071</v>
      </c>
      <c r="AH1124" s="7" t="str">
        <f ca="1">IF(SLEP[[#This Row],[Dias]]&gt;0,"Vigente","Vencido")</f>
        <v>Vencido</v>
      </c>
      <c r="AI1124" t="str">
        <f>_xlfn.XLOOKUP(SLEP[[#This Row],[Source.Name]],Tabla3[Nombre archivo],Tabla3[BASESLEP],"N/A",0,1)</f>
        <v>Llanquihue</v>
      </c>
      <c r="AJ1124" s="2" t="s">
        <v>5500</v>
      </c>
    </row>
    <row r="1125" spans="1:36" x14ac:dyDescent="0.3">
      <c r="A1125" t="s">
        <v>4679</v>
      </c>
      <c r="B1125" t="s">
        <v>5100</v>
      </c>
      <c r="C1125" t="s">
        <v>5101</v>
      </c>
      <c r="D1125" t="s">
        <v>4927</v>
      </c>
      <c r="E1125" t="s">
        <v>4753</v>
      </c>
      <c r="F1125" t="s">
        <v>4754</v>
      </c>
      <c r="G1125" t="s">
        <v>44</v>
      </c>
      <c r="H1125" t="s">
        <v>45</v>
      </c>
      <c r="I1125" t="s">
        <v>60</v>
      </c>
      <c r="J1125" t="s">
        <v>4685</v>
      </c>
      <c r="K1125" t="s">
        <v>48</v>
      </c>
      <c r="L1125" s="3">
        <v>25110000</v>
      </c>
      <c r="M1125" s="4">
        <v>24030000</v>
      </c>
      <c r="N1125" s="4">
        <v>1080000</v>
      </c>
      <c r="O1125" t="s">
        <v>255</v>
      </c>
      <c r="P1125" t="s">
        <v>90</v>
      </c>
      <c r="Q1125" t="s">
        <v>51</v>
      </c>
      <c r="R1125">
        <v>8</v>
      </c>
      <c r="S1125">
        <v>0</v>
      </c>
      <c r="T1125">
        <v>1</v>
      </c>
      <c r="U1125">
        <v>0</v>
      </c>
      <c r="V1125">
        <v>0</v>
      </c>
      <c r="W1125">
        <v>0</v>
      </c>
      <c r="X1125">
        <v>364</v>
      </c>
      <c r="Y1125">
        <v>-1</v>
      </c>
      <c r="Z1125" t="s">
        <v>52</v>
      </c>
      <c r="AA1125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25110000</v>
      </c>
      <c r="AB1125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24030000</v>
      </c>
      <c r="AC1125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1080000</v>
      </c>
      <c r="AD1125" s="5">
        <f>VALUE(FIXED((SLEP[[#This Row],[EjecutadoCLP]]/SLEP[[#This Row],[MontoCLP]]),4,TRUE))</f>
        <v>0.95699999999999996</v>
      </c>
      <c r="AE1125" s="1">
        <f>IF(SLEP[[#This Row],[Termino]]=0,DATE(1992,10,11),SLEP[[#This Row],[Termino]]-SLEP[[#This Row],[Días de vigencia]])</f>
        <v>33524</v>
      </c>
      <c r="AF1125" s="1">
        <f>IF(SLEP[[#This Row],[Días restantes]]&lt;1,DATE(1992,10,11),DATE(2025,8,8)+SLEP[[#This Row],[Días restantes]])</f>
        <v>33888</v>
      </c>
      <c r="AG1125">
        <f ca="1">IF(SLEP[[#This Row],[Termino]]=0,0,SLEP[[#This Row],[Termino]]-TODAY())</f>
        <v>-12071</v>
      </c>
      <c r="AH1125" s="7" t="str">
        <f ca="1">IF(SLEP[[#This Row],[Dias]]&gt;0,"Vigente","Vencido")</f>
        <v>Vencido</v>
      </c>
      <c r="AI1125" t="str">
        <f>_xlfn.XLOOKUP(SLEP[[#This Row],[Source.Name]],Tabla3[Nombre archivo],Tabla3[BASESLEP],"N/A",0,1)</f>
        <v>Llanquihue</v>
      </c>
      <c r="AJ1125" t="s">
        <v>5504</v>
      </c>
    </row>
    <row r="1126" spans="1:36" x14ac:dyDescent="0.3">
      <c r="A1126" t="s">
        <v>4679</v>
      </c>
      <c r="B1126" t="s">
        <v>5103</v>
      </c>
      <c r="C1126" t="s">
        <v>5104</v>
      </c>
      <c r="D1126" t="s">
        <v>4927</v>
      </c>
      <c r="E1126" t="s">
        <v>5105</v>
      </c>
      <c r="F1126" t="s">
        <v>5106</v>
      </c>
      <c r="G1126" t="s">
        <v>44</v>
      </c>
      <c r="H1126" t="s">
        <v>45</v>
      </c>
      <c r="I1126" t="s">
        <v>60</v>
      </c>
      <c r="J1126" t="s">
        <v>4685</v>
      </c>
      <c r="K1126" t="s">
        <v>48</v>
      </c>
      <c r="L1126" s="3">
        <v>36270000</v>
      </c>
      <c r="M1126" s="4">
        <v>35160000</v>
      </c>
      <c r="N1126" s="4">
        <v>1110000</v>
      </c>
      <c r="O1126" t="s">
        <v>255</v>
      </c>
      <c r="P1126" t="s">
        <v>90</v>
      </c>
      <c r="Q1126" t="s">
        <v>51</v>
      </c>
      <c r="R1126">
        <v>20</v>
      </c>
      <c r="S1126">
        <v>0</v>
      </c>
      <c r="T1126">
        <v>2</v>
      </c>
      <c r="U1126">
        <v>0</v>
      </c>
      <c r="V1126">
        <v>0</v>
      </c>
      <c r="W1126">
        <v>0</v>
      </c>
      <c r="X1126">
        <v>364</v>
      </c>
      <c r="Y1126">
        <v>-1</v>
      </c>
      <c r="Z1126" t="s">
        <v>52</v>
      </c>
      <c r="AA1126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36270000</v>
      </c>
      <c r="AB1126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35160000</v>
      </c>
      <c r="AC1126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1110000</v>
      </c>
      <c r="AD1126" s="5">
        <f>VALUE(FIXED((SLEP[[#This Row],[EjecutadoCLP]]/SLEP[[#This Row],[MontoCLP]]),4,TRUE))</f>
        <v>0.96940000000000004</v>
      </c>
      <c r="AE1126" s="1">
        <f>IF(SLEP[[#This Row],[Termino]]=0,DATE(1992,10,11),SLEP[[#This Row],[Termino]]-SLEP[[#This Row],[Días de vigencia]])</f>
        <v>33524</v>
      </c>
      <c r="AF1126" s="1">
        <f>IF(SLEP[[#This Row],[Días restantes]]&lt;1,DATE(1992,10,11),DATE(2025,8,8)+SLEP[[#This Row],[Días restantes]])</f>
        <v>33888</v>
      </c>
      <c r="AG1126">
        <f ca="1">IF(SLEP[[#This Row],[Termino]]=0,0,SLEP[[#This Row],[Termino]]-TODAY())</f>
        <v>-12071</v>
      </c>
      <c r="AH1126" s="7" t="str">
        <f ca="1">IF(SLEP[[#This Row],[Dias]]&gt;0,"Vigente","Vencido")</f>
        <v>Vencido</v>
      </c>
      <c r="AI1126" t="str">
        <f>_xlfn.XLOOKUP(SLEP[[#This Row],[Source.Name]],Tabla3[Nombre archivo],Tabla3[BASESLEP],"N/A",0,1)</f>
        <v>Llanquihue</v>
      </c>
      <c r="AJ1126" t="s">
        <v>5508</v>
      </c>
    </row>
    <row r="1127" spans="1:36" x14ac:dyDescent="0.3">
      <c r="A1127" t="s">
        <v>4679</v>
      </c>
      <c r="B1127" t="s">
        <v>5108</v>
      </c>
      <c r="C1127" t="s">
        <v>5109</v>
      </c>
      <c r="D1127" t="s">
        <v>4927</v>
      </c>
      <c r="E1127" t="s">
        <v>4986</v>
      </c>
      <c r="F1127" t="s">
        <v>4987</v>
      </c>
      <c r="G1127" t="s">
        <v>44</v>
      </c>
      <c r="H1127" t="s">
        <v>45</v>
      </c>
      <c r="I1127" t="s">
        <v>60</v>
      </c>
      <c r="J1127" t="s">
        <v>4685</v>
      </c>
      <c r="K1127" t="s">
        <v>48</v>
      </c>
      <c r="L1127" s="3">
        <v>11160000</v>
      </c>
      <c r="M1127" s="4">
        <v>9780000</v>
      </c>
      <c r="N1127" s="4">
        <v>1380000</v>
      </c>
      <c r="O1127" t="s">
        <v>255</v>
      </c>
      <c r="P1127" t="s">
        <v>90</v>
      </c>
      <c r="Q1127" t="s">
        <v>51</v>
      </c>
      <c r="R1127">
        <v>10</v>
      </c>
      <c r="S1127">
        <v>0</v>
      </c>
      <c r="T1127">
        <v>1</v>
      </c>
      <c r="U1127">
        <v>0</v>
      </c>
      <c r="V1127">
        <v>0</v>
      </c>
      <c r="W1127">
        <v>0</v>
      </c>
      <c r="X1127">
        <v>364</v>
      </c>
      <c r="Y1127">
        <v>-1</v>
      </c>
      <c r="Z1127" t="s">
        <v>52</v>
      </c>
      <c r="AA1127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11160000</v>
      </c>
      <c r="AB1127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9780000</v>
      </c>
      <c r="AC1127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1380000</v>
      </c>
      <c r="AD1127" s="5">
        <f>VALUE(FIXED((SLEP[[#This Row],[EjecutadoCLP]]/SLEP[[#This Row],[MontoCLP]]),4,TRUE))</f>
        <v>0.87629999999999997</v>
      </c>
      <c r="AE1127" s="1">
        <f>IF(SLEP[[#This Row],[Termino]]=0,DATE(1992,10,11),SLEP[[#This Row],[Termino]]-SLEP[[#This Row],[Días de vigencia]])</f>
        <v>33524</v>
      </c>
      <c r="AF1127" s="1">
        <f>IF(SLEP[[#This Row],[Días restantes]]&lt;1,DATE(1992,10,11),DATE(2025,8,8)+SLEP[[#This Row],[Días restantes]])</f>
        <v>33888</v>
      </c>
      <c r="AG1127">
        <f ca="1">IF(SLEP[[#This Row],[Termino]]=0,0,SLEP[[#This Row],[Termino]]-TODAY())</f>
        <v>-12071</v>
      </c>
      <c r="AH1127" s="7" t="str">
        <f ca="1">IF(SLEP[[#This Row],[Dias]]&gt;0,"Vigente","Vencido")</f>
        <v>Vencido</v>
      </c>
      <c r="AI1127" t="str">
        <f>_xlfn.XLOOKUP(SLEP[[#This Row],[Source.Name]],Tabla3[Nombre archivo],Tabla3[BASESLEP],"N/A",0,1)</f>
        <v>Llanquihue</v>
      </c>
      <c r="AJ1127" t="s">
        <v>5512</v>
      </c>
    </row>
    <row r="1128" spans="1:36" x14ac:dyDescent="0.3">
      <c r="A1128" t="s">
        <v>4679</v>
      </c>
      <c r="B1128" t="s">
        <v>5070</v>
      </c>
      <c r="C1128" t="s">
        <v>4967</v>
      </c>
      <c r="D1128" t="s">
        <v>4927</v>
      </c>
      <c r="E1128" t="s">
        <v>4763</v>
      </c>
      <c r="F1128" t="s">
        <v>4764</v>
      </c>
      <c r="G1128" t="s">
        <v>44</v>
      </c>
      <c r="H1128" t="s">
        <v>45</v>
      </c>
      <c r="I1128" t="s">
        <v>60</v>
      </c>
      <c r="J1128" t="s">
        <v>4685</v>
      </c>
      <c r="K1128" t="s">
        <v>48</v>
      </c>
      <c r="L1128" s="3">
        <v>29295000</v>
      </c>
      <c r="M1128" s="4">
        <v>27808200</v>
      </c>
      <c r="N1128" s="4">
        <v>1486800</v>
      </c>
      <c r="O1128" t="s">
        <v>255</v>
      </c>
      <c r="P1128" t="s">
        <v>90</v>
      </c>
      <c r="Q1128" t="s">
        <v>51</v>
      </c>
      <c r="R1128">
        <v>9</v>
      </c>
      <c r="S1128">
        <v>0</v>
      </c>
      <c r="T1128">
        <v>2</v>
      </c>
      <c r="U1128">
        <v>0</v>
      </c>
      <c r="V1128">
        <v>0</v>
      </c>
      <c r="W1128">
        <v>0</v>
      </c>
      <c r="X1128">
        <v>364</v>
      </c>
      <c r="Y1128">
        <v>-1</v>
      </c>
      <c r="Z1128" t="s">
        <v>52</v>
      </c>
      <c r="AA1128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29295000</v>
      </c>
      <c r="AB1128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27808200</v>
      </c>
      <c r="AC1128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1486800</v>
      </c>
      <c r="AD1128" s="5">
        <f>VALUE(FIXED((SLEP[[#This Row],[EjecutadoCLP]]/SLEP[[#This Row],[MontoCLP]]),4,TRUE))</f>
        <v>0.94920000000000004</v>
      </c>
      <c r="AE1128" s="1">
        <f>IF(SLEP[[#This Row],[Termino]]=0,DATE(1992,10,11),SLEP[[#This Row],[Termino]]-SLEP[[#This Row],[Días de vigencia]])</f>
        <v>33524</v>
      </c>
      <c r="AF1128" s="1">
        <f>IF(SLEP[[#This Row],[Días restantes]]&lt;1,DATE(1992,10,11),DATE(2025,8,8)+SLEP[[#This Row],[Días restantes]])</f>
        <v>33888</v>
      </c>
      <c r="AG1128">
        <f ca="1">IF(SLEP[[#This Row],[Termino]]=0,0,SLEP[[#This Row],[Termino]]-TODAY())</f>
        <v>-12071</v>
      </c>
      <c r="AH1128" s="7" t="str">
        <f ca="1">IF(SLEP[[#This Row],[Dias]]&gt;0,"Vigente","Vencido")</f>
        <v>Vencido</v>
      </c>
      <c r="AI1128" t="str">
        <f>_xlfn.XLOOKUP(SLEP[[#This Row],[Source.Name]],Tabla3[Nombre archivo],Tabla3[BASESLEP],"N/A",0,1)</f>
        <v>Llanquihue</v>
      </c>
      <c r="AJ1128" t="s">
        <v>5514</v>
      </c>
    </row>
    <row r="1129" spans="1:36" x14ac:dyDescent="0.3">
      <c r="A1129" t="s">
        <v>4679</v>
      </c>
      <c r="B1129" t="s">
        <v>5072</v>
      </c>
      <c r="C1129" t="s">
        <v>4967</v>
      </c>
      <c r="D1129" t="s">
        <v>4927</v>
      </c>
      <c r="E1129" t="s">
        <v>4793</v>
      </c>
      <c r="F1129" t="s">
        <v>4794</v>
      </c>
      <c r="G1129" t="s">
        <v>44</v>
      </c>
      <c r="H1129" t="s">
        <v>45</v>
      </c>
      <c r="I1129" t="s">
        <v>60</v>
      </c>
      <c r="J1129" t="s">
        <v>4685</v>
      </c>
      <c r="K1129" t="s">
        <v>48</v>
      </c>
      <c r="L1129" s="3">
        <v>28937694</v>
      </c>
      <c r="M1129" s="4">
        <v>27848641</v>
      </c>
      <c r="N1129" s="4">
        <v>1089053</v>
      </c>
      <c r="O1129" t="s">
        <v>255</v>
      </c>
      <c r="P1129" t="s">
        <v>90</v>
      </c>
      <c r="Q1129" t="s">
        <v>51</v>
      </c>
      <c r="R1129">
        <v>10</v>
      </c>
      <c r="S1129">
        <v>0</v>
      </c>
      <c r="T1129">
        <v>3</v>
      </c>
      <c r="U1129">
        <v>0</v>
      </c>
      <c r="V1129">
        <v>0</v>
      </c>
      <c r="W1129">
        <v>0</v>
      </c>
      <c r="X1129">
        <v>364</v>
      </c>
      <c r="Y1129">
        <v>-1</v>
      </c>
      <c r="Z1129" t="s">
        <v>52</v>
      </c>
      <c r="AA1129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28937694</v>
      </c>
      <c r="AB1129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27848641</v>
      </c>
      <c r="AC1129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1089053</v>
      </c>
      <c r="AD1129" s="5">
        <f>VALUE(FIXED((SLEP[[#This Row],[EjecutadoCLP]]/SLEP[[#This Row],[MontoCLP]]),4,TRUE))</f>
        <v>0.96240000000000003</v>
      </c>
      <c r="AE1129" s="1">
        <f>IF(SLEP[[#This Row],[Termino]]=0,DATE(1992,10,11),SLEP[[#This Row],[Termino]]-SLEP[[#This Row],[Días de vigencia]])</f>
        <v>33524</v>
      </c>
      <c r="AF1129" s="1">
        <f>IF(SLEP[[#This Row],[Días restantes]]&lt;1,DATE(1992,10,11),DATE(2025,8,8)+SLEP[[#This Row],[Días restantes]])</f>
        <v>33888</v>
      </c>
      <c r="AG1129">
        <f ca="1">IF(SLEP[[#This Row],[Termino]]=0,0,SLEP[[#This Row],[Termino]]-TODAY())</f>
        <v>-12071</v>
      </c>
      <c r="AH1129" s="7" t="str">
        <f ca="1">IF(SLEP[[#This Row],[Dias]]&gt;0,"Vigente","Vencido")</f>
        <v>Vencido</v>
      </c>
      <c r="AI1129" t="str">
        <f>_xlfn.XLOOKUP(SLEP[[#This Row],[Source.Name]],Tabla3[Nombre archivo],Tabla3[BASESLEP],"N/A",0,1)</f>
        <v>Llanquihue</v>
      </c>
      <c r="AJ1129" t="s">
        <v>5518</v>
      </c>
    </row>
    <row r="1130" spans="1:36" x14ac:dyDescent="0.3">
      <c r="A1130" t="s">
        <v>4679</v>
      </c>
      <c r="B1130" t="s">
        <v>5074</v>
      </c>
      <c r="C1130" t="s">
        <v>5075</v>
      </c>
      <c r="D1130" t="s">
        <v>4927</v>
      </c>
      <c r="E1130" t="s">
        <v>4798</v>
      </c>
      <c r="F1130" t="s">
        <v>4799</v>
      </c>
      <c r="G1130" t="s">
        <v>44</v>
      </c>
      <c r="H1130" t="s">
        <v>45</v>
      </c>
      <c r="I1130" t="s">
        <v>60</v>
      </c>
      <c r="J1130" t="s">
        <v>4685</v>
      </c>
      <c r="K1130" t="s">
        <v>48</v>
      </c>
      <c r="L1130" s="3">
        <v>42439194</v>
      </c>
      <c r="M1130" s="4">
        <v>40145112</v>
      </c>
      <c r="N1130" s="4">
        <v>2294082</v>
      </c>
      <c r="O1130" t="s">
        <v>255</v>
      </c>
      <c r="P1130" t="s">
        <v>90</v>
      </c>
      <c r="Q1130" t="s">
        <v>51</v>
      </c>
      <c r="R1130">
        <v>8</v>
      </c>
      <c r="S1130">
        <v>0</v>
      </c>
      <c r="T1130">
        <v>2</v>
      </c>
      <c r="U1130">
        <v>0</v>
      </c>
      <c r="V1130">
        <v>0</v>
      </c>
      <c r="W1130">
        <v>0</v>
      </c>
      <c r="X1130">
        <v>364</v>
      </c>
      <c r="Y1130">
        <v>-1</v>
      </c>
      <c r="Z1130" t="s">
        <v>52</v>
      </c>
      <c r="AA1130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42439194</v>
      </c>
      <c r="AB1130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40145112</v>
      </c>
      <c r="AC1130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2294082</v>
      </c>
      <c r="AD1130" s="5">
        <f>VALUE(FIXED((SLEP[[#This Row],[EjecutadoCLP]]/SLEP[[#This Row],[MontoCLP]]),4,TRUE))</f>
        <v>0.94589999999999996</v>
      </c>
      <c r="AE1130" s="1">
        <f>IF(SLEP[[#This Row],[Termino]]=0,DATE(1992,10,11),SLEP[[#This Row],[Termino]]-SLEP[[#This Row],[Días de vigencia]])</f>
        <v>33524</v>
      </c>
      <c r="AF1130" s="1">
        <f>IF(SLEP[[#This Row],[Días restantes]]&lt;1,DATE(1992,10,11),DATE(2025,8,8)+SLEP[[#This Row],[Días restantes]])</f>
        <v>33888</v>
      </c>
      <c r="AG1130">
        <f ca="1">IF(SLEP[[#This Row],[Termino]]=0,0,SLEP[[#This Row],[Termino]]-TODAY())</f>
        <v>-12071</v>
      </c>
      <c r="AH1130" s="7" t="str">
        <f ca="1">IF(SLEP[[#This Row],[Dias]]&gt;0,"Vigente","Vencido")</f>
        <v>Vencido</v>
      </c>
      <c r="AI1130" t="str">
        <f>_xlfn.XLOOKUP(SLEP[[#This Row],[Source.Name]],Tabla3[Nombre archivo],Tabla3[BASESLEP],"N/A",0,1)</f>
        <v>Llanquihue</v>
      </c>
      <c r="AJ1130" t="s">
        <v>5522</v>
      </c>
    </row>
    <row r="1131" spans="1:36" x14ac:dyDescent="0.3">
      <c r="A1131" t="s">
        <v>4679</v>
      </c>
      <c r="B1131" t="s">
        <v>5077</v>
      </c>
      <c r="C1131" t="s">
        <v>5075</v>
      </c>
      <c r="D1131" t="s">
        <v>4927</v>
      </c>
      <c r="E1131" t="s">
        <v>4803</v>
      </c>
      <c r="F1131" t="s">
        <v>4804</v>
      </c>
      <c r="G1131" t="s">
        <v>44</v>
      </c>
      <c r="H1131" t="s">
        <v>45</v>
      </c>
      <c r="I1131" t="s">
        <v>60</v>
      </c>
      <c r="J1131" t="s">
        <v>4685</v>
      </c>
      <c r="K1131" t="s">
        <v>48</v>
      </c>
      <c r="L1131" s="3">
        <v>16014600</v>
      </c>
      <c r="M1131" s="4">
        <v>15239700</v>
      </c>
      <c r="N1131" s="4">
        <v>774900</v>
      </c>
      <c r="O1131" t="s">
        <v>255</v>
      </c>
      <c r="P1131" t="s">
        <v>90</v>
      </c>
      <c r="Q1131" t="s">
        <v>51</v>
      </c>
      <c r="R1131">
        <v>9</v>
      </c>
      <c r="S1131">
        <v>0</v>
      </c>
      <c r="T1131">
        <v>1</v>
      </c>
      <c r="U1131">
        <v>0</v>
      </c>
      <c r="V1131">
        <v>0</v>
      </c>
      <c r="W1131">
        <v>0</v>
      </c>
      <c r="X1131">
        <v>364</v>
      </c>
      <c r="Y1131">
        <v>-1</v>
      </c>
      <c r="Z1131" t="s">
        <v>52</v>
      </c>
      <c r="AA1131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16014600</v>
      </c>
      <c r="AB1131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15239700</v>
      </c>
      <c r="AC1131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774900</v>
      </c>
      <c r="AD1131" s="5">
        <f>VALUE(FIXED((SLEP[[#This Row],[EjecutadoCLP]]/SLEP[[#This Row],[MontoCLP]]),4,TRUE))</f>
        <v>0.9516</v>
      </c>
      <c r="AE1131" s="1">
        <f>IF(SLEP[[#This Row],[Termino]]=0,DATE(1992,10,11),SLEP[[#This Row],[Termino]]-SLEP[[#This Row],[Días de vigencia]])</f>
        <v>33524</v>
      </c>
      <c r="AF1131" s="1">
        <f>IF(SLEP[[#This Row],[Días restantes]]&lt;1,DATE(1992,10,11),DATE(2025,8,8)+SLEP[[#This Row],[Días restantes]])</f>
        <v>33888</v>
      </c>
      <c r="AG1131">
        <f ca="1">IF(SLEP[[#This Row],[Termino]]=0,0,SLEP[[#This Row],[Termino]]-TODAY())</f>
        <v>-12071</v>
      </c>
      <c r="AH1131" s="7" t="str">
        <f ca="1">IF(SLEP[[#This Row],[Dias]]&gt;0,"Vigente","Vencido")</f>
        <v>Vencido</v>
      </c>
      <c r="AI1131" t="str">
        <f>_xlfn.XLOOKUP(SLEP[[#This Row],[Source.Name]],Tabla3[Nombre archivo],Tabla3[BASESLEP],"N/A",0,1)</f>
        <v>Llanquihue</v>
      </c>
      <c r="AJ1131" t="s">
        <v>5526</v>
      </c>
    </row>
    <row r="1132" spans="1:36" x14ac:dyDescent="0.3">
      <c r="A1132" t="s">
        <v>4679</v>
      </c>
      <c r="B1132" t="s">
        <v>5079</v>
      </c>
      <c r="C1132" t="s">
        <v>5080</v>
      </c>
      <c r="D1132" t="s">
        <v>4927</v>
      </c>
      <c r="E1132" t="s">
        <v>5081</v>
      </c>
      <c r="F1132" t="s">
        <v>5082</v>
      </c>
      <c r="G1132" t="s">
        <v>44</v>
      </c>
      <c r="H1132" t="s">
        <v>45</v>
      </c>
      <c r="I1132" t="s">
        <v>60</v>
      </c>
      <c r="J1132" t="s">
        <v>4685</v>
      </c>
      <c r="K1132" t="s">
        <v>48</v>
      </c>
      <c r="L1132" s="3">
        <v>21092400</v>
      </c>
      <c r="M1132" s="4">
        <v>20030200</v>
      </c>
      <c r="N1132" s="4">
        <v>1062200</v>
      </c>
      <c r="O1132" t="s">
        <v>255</v>
      </c>
      <c r="P1132" t="s">
        <v>90</v>
      </c>
      <c r="Q1132" t="s">
        <v>51</v>
      </c>
      <c r="R1132">
        <v>7</v>
      </c>
      <c r="S1132">
        <v>0</v>
      </c>
      <c r="T1132">
        <v>2</v>
      </c>
      <c r="U1132">
        <v>0</v>
      </c>
      <c r="V1132">
        <v>0</v>
      </c>
      <c r="W1132">
        <v>0</v>
      </c>
      <c r="X1132">
        <v>364</v>
      </c>
      <c r="Y1132">
        <v>-1</v>
      </c>
      <c r="Z1132" t="s">
        <v>52</v>
      </c>
      <c r="AA1132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21092400</v>
      </c>
      <c r="AB1132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20030200</v>
      </c>
      <c r="AC1132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1062200</v>
      </c>
      <c r="AD1132" s="5">
        <f>VALUE(FIXED((SLEP[[#This Row],[EjecutadoCLP]]/SLEP[[#This Row],[MontoCLP]]),4,TRUE))</f>
        <v>0.9496</v>
      </c>
      <c r="AE1132" s="1">
        <f>IF(SLEP[[#This Row],[Termino]]=0,DATE(1992,10,11),SLEP[[#This Row],[Termino]]-SLEP[[#This Row],[Días de vigencia]])</f>
        <v>33524</v>
      </c>
      <c r="AF1132" s="1">
        <f>IF(SLEP[[#This Row],[Días restantes]]&lt;1,DATE(1992,10,11),DATE(2025,8,8)+SLEP[[#This Row],[Días restantes]])</f>
        <v>33888</v>
      </c>
      <c r="AG1132">
        <f ca="1">IF(SLEP[[#This Row],[Termino]]=0,0,SLEP[[#This Row],[Termino]]-TODAY())</f>
        <v>-12071</v>
      </c>
      <c r="AH1132" s="7" t="str">
        <f ca="1">IF(SLEP[[#This Row],[Dias]]&gt;0,"Vigente","Vencido")</f>
        <v>Vencido</v>
      </c>
      <c r="AI1132" t="str">
        <f>_xlfn.XLOOKUP(SLEP[[#This Row],[Source.Name]],Tabla3[Nombre archivo],Tabla3[BASESLEP],"N/A",0,1)</f>
        <v>Llanquihue</v>
      </c>
      <c r="AJ1132" t="s">
        <v>5530</v>
      </c>
    </row>
    <row r="1133" spans="1:36" x14ac:dyDescent="0.3">
      <c r="A1133" t="s">
        <v>4679</v>
      </c>
      <c r="B1133" t="s">
        <v>5084</v>
      </c>
      <c r="C1133" t="s">
        <v>5085</v>
      </c>
      <c r="D1133" t="s">
        <v>4927</v>
      </c>
      <c r="E1133" t="s">
        <v>4748</v>
      </c>
      <c r="F1133" t="s">
        <v>4749</v>
      </c>
      <c r="G1133" t="s">
        <v>44</v>
      </c>
      <c r="H1133" t="s">
        <v>45</v>
      </c>
      <c r="I1133" t="s">
        <v>60</v>
      </c>
      <c r="J1133" t="s">
        <v>4685</v>
      </c>
      <c r="K1133" t="s">
        <v>48</v>
      </c>
      <c r="L1133" s="3">
        <v>40530000</v>
      </c>
      <c r="M1133" s="4">
        <v>35570000</v>
      </c>
      <c r="N1133" s="4">
        <v>4960000</v>
      </c>
      <c r="O1133" t="s">
        <v>255</v>
      </c>
      <c r="P1133" t="s">
        <v>90</v>
      </c>
      <c r="Q1133" t="s">
        <v>51</v>
      </c>
      <c r="R1133">
        <v>14</v>
      </c>
      <c r="S1133">
        <v>0</v>
      </c>
      <c r="T1133">
        <v>1</v>
      </c>
      <c r="U1133">
        <v>0</v>
      </c>
      <c r="V1133">
        <v>0</v>
      </c>
      <c r="W1133">
        <v>0</v>
      </c>
      <c r="X1133">
        <v>364</v>
      </c>
      <c r="Y1133">
        <v>-1</v>
      </c>
      <c r="Z1133" t="s">
        <v>52</v>
      </c>
      <c r="AA1133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40530000</v>
      </c>
      <c r="AB1133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35570000</v>
      </c>
      <c r="AC1133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4960000</v>
      </c>
      <c r="AD1133" s="5">
        <f>VALUE(FIXED((SLEP[[#This Row],[EjecutadoCLP]]/SLEP[[#This Row],[MontoCLP]]),4,TRUE))</f>
        <v>0.87760000000000005</v>
      </c>
      <c r="AE1133" s="1">
        <f>IF(SLEP[[#This Row],[Termino]]=0,DATE(1992,10,11),SLEP[[#This Row],[Termino]]-SLEP[[#This Row],[Días de vigencia]])</f>
        <v>33524</v>
      </c>
      <c r="AF1133" s="1">
        <f>IF(SLEP[[#This Row],[Días restantes]]&lt;1,DATE(1992,10,11),DATE(2025,8,8)+SLEP[[#This Row],[Días restantes]])</f>
        <v>33888</v>
      </c>
      <c r="AG1133">
        <f ca="1">IF(SLEP[[#This Row],[Termino]]=0,0,SLEP[[#This Row],[Termino]]-TODAY())</f>
        <v>-12071</v>
      </c>
      <c r="AH1133" s="7" t="str">
        <f ca="1">IF(SLEP[[#This Row],[Dias]]&gt;0,"Vigente","Vencido")</f>
        <v>Vencido</v>
      </c>
      <c r="AI1133" t="str">
        <f>_xlfn.XLOOKUP(SLEP[[#This Row],[Source.Name]],Tabla3[Nombre archivo],Tabla3[BASESLEP],"N/A",0,1)</f>
        <v>Llanquihue</v>
      </c>
      <c r="AJ1133" t="s">
        <v>5534</v>
      </c>
    </row>
    <row r="1134" spans="1:36" x14ac:dyDescent="0.3">
      <c r="A1134" t="s">
        <v>4679</v>
      </c>
      <c r="B1134" t="s">
        <v>5087</v>
      </c>
      <c r="C1134" t="s">
        <v>5088</v>
      </c>
      <c r="D1134" t="s">
        <v>4927</v>
      </c>
      <c r="E1134" t="s">
        <v>4768</v>
      </c>
      <c r="F1134" t="s">
        <v>4769</v>
      </c>
      <c r="G1134" t="s">
        <v>44</v>
      </c>
      <c r="H1134" t="s">
        <v>45</v>
      </c>
      <c r="I1134" t="s">
        <v>60</v>
      </c>
      <c r="J1134" t="s">
        <v>4685</v>
      </c>
      <c r="K1134" t="s">
        <v>48</v>
      </c>
      <c r="L1134" s="3">
        <v>31824000</v>
      </c>
      <c r="M1134" s="4">
        <v>30719000</v>
      </c>
      <c r="N1134" s="4">
        <v>1105000</v>
      </c>
      <c r="O1134" t="s">
        <v>255</v>
      </c>
      <c r="P1134" t="s">
        <v>513</v>
      </c>
      <c r="Q1134" t="s">
        <v>51</v>
      </c>
      <c r="R1134">
        <v>7</v>
      </c>
      <c r="S1134">
        <v>0</v>
      </c>
      <c r="T1134">
        <v>0</v>
      </c>
      <c r="U1134">
        <v>0</v>
      </c>
      <c r="V1134">
        <v>0</v>
      </c>
      <c r="W1134">
        <v>1</v>
      </c>
      <c r="X1134">
        <v>244</v>
      </c>
      <c r="Y1134">
        <v>-1</v>
      </c>
      <c r="Z1134" t="s">
        <v>52</v>
      </c>
      <c r="AA1134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31824000</v>
      </c>
      <c r="AB1134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30719000</v>
      </c>
      <c r="AC1134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1105000</v>
      </c>
      <c r="AD1134" s="5">
        <f>VALUE(FIXED((SLEP[[#This Row],[EjecutadoCLP]]/SLEP[[#This Row],[MontoCLP]]),4,TRUE))</f>
        <v>0.96530000000000005</v>
      </c>
      <c r="AE1134" s="1">
        <f>IF(SLEP[[#This Row],[Termino]]=0,DATE(1992,10,11),SLEP[[#This Row],[Termino]]-SLEP[[#This Row],[Días de vigencia]])</f>
        <v>33644</v>
      </c>
      <c r="AF1134" s="1">
        <f>IF(SLEP[[#This Row],[Días restantes]]&lt;1,DATE(1992,10,11),DATE(2025,8,8)+SLEP[[#This Row],[Días restantes]])</f>
        <v>33888</v>
      </c>
      <c r="AG1134">
        <f ca="1">IF(SLEP[[#This Row],[Termino]]=0,0,SLEP[[#This Row],[Termino]]-TODAY())</f>
        <v>-12071</v>
      </c>
      <c r="AH1134" s="7" t="str">
        <f ca="1">IF(SLEP[[#This Row],[Dias]]&gt;0,"Vigente","Vencido")</f>
        <v>Vencido</v>
      </c>
      <c r="AI1134" t="str">
        <f>_xlfn.XLOOKUP(SLEP[[#This Row],[Source.Name]],Tabla3[Nombre archivo],Tabla3[BASESLEP],"N/A",0,1)</f>
        <v>Llanquihue</v>
      </c>
      <c r="AJ1134" t="s">
        <v>5540</v>
      </c>
    </row>
    <row r="1135" spans="1:36" x14ac:dyDescent="0.3">
      <c r="A1135" t="s">
        <v>4679</v>
      </c>
      <c r="B1135" t="s">
        <v>5029</v>
      </c>
      <c r="C1135" t="s">
        <v>5030</v>
      </c>
      <c r="D1135" t="s">
        <v>4927</v>
      </c>
      <c r="E1135" t="s">
        <v>4788</v>
      </c>
      <c r="F1135" t="s">
        <v>4789</v>
      </c>
      <c r="G1135" t="s">
        <v>44</v>
      </c>
      <c r="H1135" t="s">
        <v>45</v>
      </c>
      <c r="I1135" t="s">
        <v>60</v>
      </c>
      <c r="J1135" t="s">
        <v>4685</v>
      </c>
      <c r="K1135" t="s">
        <v>48</v>
      </c>
      <c r="L1135" s="3">
        <v>22087500</v>
      </c>
      <c r="M1135" s="4">
        <v>20049000</v>
      </c>
      <c r="N1135" s="4">
        <v>2038500</v>
      </c>
      <c r="O1135" t="s">
        <v>255</v>
      </c>
      <c r="P1135" t="s">
        <v>90</v>
      </c>
      <c r="Q1135" t="s">
        <v>51</v>
      </c>
      <c r="R1135">
        <v>18</v>
      </c>
      <c r="S1135">
        <v>0</v>
      </c>
      <c r="T1135">
        <v>2</v>
      </c>
      <c r="U1135">
        <v>0</v>
      </c>
      <c r="V1135">
        <v>0</v>
      </c>
      <c r="W1135">
        <v>0</v>
      </c>
      <c r="X1135">
        <v>364</v>
      </c>
      <c r="Y1135">
        <v>-1</v>
      </c>
      <c r="Z1135" t="s">
        <v>52</v>
      </c>
      <c r="AA1135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22087500</v>
      </c>
      <c r="AB1135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20049000</v>
      </c>
      <c r="AC1135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2038500</v>
      </c>
      <c r="AD1135" s="5">
        <f>VALUE(FIXED((SLEP[[#This Row],[EjecutadoCLP]]/SLEP[[#This Row],[MontoCLP]]),4,TRUE))</f>
        <v>0.90769999999999995</v>
      </c>
      <c r="AE1135" s="1">
        <f>IF(SLEP[[#This Row],[Termino]]=0,DATE(1992,10,11),SLEP[[#This Row],[Termino]]-SLEP[[#This Row],[Días de vigencia]])</f>
        <v>33524</v>
      </c>
      <c r="AF1135" s="1">
        <f>IF(SLEP[[#This Row],[Días restantes]]&lt;1,DATE(1992,10,11),DATE(2025,8,8)+SLEP[[#This Row],[Días restantes]])</f>
        <v>33888</v>
      </c>
      <c r="AG1135">
        <f ca="1">IF(SLEP[[#This Row],[Termino]]=0,0,SLEP[[#This Row],[Termino]]-TODAY())</f>
        <v>-12071</v>
      </c>
      <c r="AH1135" s="7" t="str">
        <f ca="1">IF(SLEP[[#This Row],[Dias]]&gt;0,"Vigente","Vencido")</f>
        <v>Vencido</v>
      </c>
      <c r="AI1135" t="str">
        <f>_xlfn.XLOOKUP(SLEP[[#This Row],[Source.Name]],Tabla3[Nombre archivo],Tabla3[BASESLEP],"N/A",0,1)</f>
        <v>Llanquihue</v>
      </c>
      <c r="AJ1135" t="s">
        <v>5546</v>
      </c>
    </row>
    <row r="1136" spans="1:36" x14ac:dyDescent="0.3">
      <c r="A1136" t="s">
        <v>4679</v>
      </c>
      <c r="B1136" t="s">
        <v>5032</v>
      </c>
      <c r="C1136" t="s">
        <v>4967</v>
      </c>
      <c r="D1136" t="s">
        <v>4927</v>
      </c>
      <c r="E1136" t="s">
        <v>5033</v>
      </c>
      <c r="F1136" t="s">
        <v>5034</v>
      </c>
      <c r="G1136" t="s">
        <v>44</v>
      </c>
      <c r="H1136" t="s">
        <v>45</v>
      </c>
      <c r="I1136" t="s">
        <v>60</v>
      </c>
      <c r="J1136" t="s">
        <v>4685</v>
      </c>
      <c r="K1136" t="s">
        <v>48</v>
      </c>
      <c r="L1136" s="3">
        <v>15393546</v>
      </c>
      <c r="M1136" s="4">
        <v>13407282</v>
      </c>
      <c r="N1136" s="4">
        <v>1986264</v>
      </c>
      <c r="O1136" t="s">
        <v>255</v>
      </c>
      <c r="P1136" t="s">
        <v>90</v>
      </c>
      <c r="Q1136" t="s">
        <v>51</v>
      </c>
      <c r="R1136">
        <v>7</v>
      </c>
      <c r="S1136">
        <v>0</v>
      </c>
      <c r="T1136">
        <v>1</v>
      </c>
      <c r="U1136">
        <v>0</v>
      </c>
      <c r="V1136">
        <v>0</v>
      </c>
      <c r="W1136">
        <v>0</v>
      </c>
      <c r="X1136">
        <v>364</v>
      </c>
      <c r="Y1136">
        <v>-1</v>
      </c>
      <c r="Z1136" t="s">
        <v>52</v>
      </c>
      <c r="AA1136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15393546</v>
      </c>
      <c r="AB1136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13407282</v>
      </c>
      <c r="AC1136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1986264</v>
      </c>
      <c r="AD1136" s="5">
        <f>VALUE(FIXED((SLEP[[#This Row],[EjecutadoCLP]]/SLEP[[#This Row],[MontoCLP]]),4,TRUE))</f>
        <v>0.871</v>
      </c>
      <c r="AE1136" s="1">
        <f>IF(SLEP[[#This Row],[Termino]]=0,DATE(1992,10,11),SLEP[[#This Row],[Termino]]-SLEP[[#This Row],[Días de vigencia]])</f>
        <v>33524</v>
      </c>
      <c r="AF1136" s="1">
        <f>IF(SLEP[[#This Row],[Días restantes]]&lt;1,DATE(1992,10,11),DATE(2025,8,8)+SLEP[[#This Row],[Días restantes]])</f>
        <v>33888</v>
      </c>
      <c r="AG1136">
        <f ca="1">IF(SLEP[[#This Row],[Termino]]=0,0,SLEP[[#This Row],[Termino]]-TODAY())</f>
        <v>-12071</v>
      </c>
      <c r="AH1136" s="7" t="str">
        <f ca="1">IF(SLEP[[#This Row],[Dias]]&gt;0,"Vigente","Vencido")</f>
        <v>Vencido</v>
      </c>
      <c r="AI1136" t="str">
        <f>_xlfn.XLOOKUP(SLEP[[#This Row],[Source.Name]],Tabla3[Nombre archivo],Tabla3[BASESLEP],"N/A",0,1)</f>
        <v>Llanquihue</v>
      </c>
      <c r="AJ1136" t="s">
        <v>5550</v>
      </c>
    </row>
    <row r="1137" spans="1:36" x14ac:dyDescent="0.3">
      <c r="A1137" t="s">
        <v>4679</v>
      </c>
      <c r="B1137" t="s">
        <v>5052</v>
      </c>
      <c r="C1137" t="s">
        <v>4959</v>
      </c>
      <c r="D1137" t="s">
        <v>5053</v>
      </c>
      <c r="E1137" t="s">
        <v>4738</v>
      </c>
      <c r="F1137" t="s">
        <v>4739</v>
      </c>
      <c r="G1137" t="s">
        <v>44</v>
      </c>
      <c r="H1137" t="s">
        <v>45</v>
      </c>
      <c r="I1137" t="s">
        <v>207</v>
      </c>
      <c r="J1137" t="s">
        <v>4685</v>
      </c>
      <c r="K1137" t="s">
        <v>48</v>
      </c>
      <c r="L1137" s="3">
        <v>10668672</v>
      </c>
      <c r="M1137" s="4">
        <v>9335088</v>
      </c>
      <c r="N1137" s="4">
        <v>1333584</v>
      </c>
      <c r="O1137" t="s">
        <v>255</v>
      </c>
      <c r="P1137" t="s">
        <v>513</v>
      </c>
      <c r="Q1137" t="s">
        <v>51</v>
      </c>
      <c r="R1137">
        <v>8</v>
      </c>
      <c r="S1137">
        <v>0</v>
      </c>
      <c r="T1137">
        <v>0</v>
      </c>
      <c r="U1137">
        <v>0</v>
      </c>
      <c r="V1137">
        <v>0</v>
      </c>
      <c r="W1137">
        <v>0</v>
      </c>
      <c r="X1137">
        <v>244</v>
      </c>
      <c r="Y1137">
        <v>-1</v>
      </c>
      <c r="Z1137" t="s">
        <v>52</v>
      </c>
      <c r="AA1137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10668672</v>
      </c>
      <c r="AB1137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9335088</v>
      </c>
      <c r="AC1137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1333584</v>
      </c>
      <c r="AD1137" s="5">
        <f>VALUE(FIXED((SLEP[[#This Row],[EjecutadoCLP]]/SLEP[[#This Row],[MontoCLP]]),4,TRUE))</f>
        <v>0.875</v>
      </c>
      <c r="AE1137" s="1">
        <f>IF(SLEP[[#This Row],[Termino]]=0,DATE(1992,10,11),SLEP[[#This Row],[Termino]]-SLEP[[#This Row],[Días de vigencia]])</f>
        <v>33644</v>
      </c>
      <c r="AF1137" s="1">
        <f>IF(SLEP[[#This Row],[Días restantes]]&lt;1,DATE(1992,10,11),DATE(2025,8,8)+SLEP[[#This Row],[Días restantes]])</f>
        <v>33888</v>
      </c>
      <c r="AG1137">
        <f ca="1">IF(SLEP[[#This Row],[Termino]]=0,0,SLEP[[#This Row],[Termino]]-TODAY())</f>
        <v>-12071</v>
      </c>
      <c r="AH1137" s="7" t="str">
        <f ca="1">IF(SLEP[[#This Row],[Dias]]&gt;0,"Vigente","Vencido")</f>
        <v>Vencido</v>
      </c>
      <c r="AI1137" t="str">
        <f>_xlfn.XLOOKUP(SLEP[[#This Row],[Source.Name]],Tabla3[Nombre archivo],Tabla3[BASESLEP],"N/A",0,1)</f>
        <v>Llanquihue</v>
      </c>
      <c r="AJ1137" t="s">
        <v>5556</v>
      </c>
    </row>
    <row r="1138" spans="1:36" x14ac:dyDescent="0.3">
      <c r="A1138" t="s">
        <v>4679</v>
      </c>
      <c r="B1138" t="s">
        <v>5055</v>
      </c>
      <c r="C1138" t="s">
        <v>4959</v>
      </c>
      <c r="D1138" t="s">
        <v>5056</v>
      </c>
      <c r="E1138" t="s">
        <v>4793</v>
      </c>
      <c r="F1138" t="s">
        <v>4794</v>
      </c>
      <c r="G1138" t="s">
        <v>44</v>
      </c>
      <c r="H1138" t="s">
        <v>45</v>
      </c>
      <c r="I1138" t="s">
        <v>207</v>
      </c>
      <c r="J1138" t="s">
        <v>4685</v>
      </c>
      <c r="K1138" t="s">
        <v>48</v>
      </c>
      <c r="L1138" s="3">
        <v>38435040</v>
      </c>
      <c r="M1138" s="4">
        <v>37100490</v>
      </c>
      <c r="N1138" s="4">
        <v>1334550</v>
      </c>
      <c r="O1138" t="s">
        <v>255</v>
      </c>
      <c r="P1138" t="s">
        <v>513</v>
      </c>
      <c r="Q1138" t="s">
        <v>51</v>
      </c>
      <c r="R1138">
        <v>7</v>
      </c>
      <c r="S1138">
        <v>0</v>
      </c>
      <c r="T1138">
        <v>0</v>
      </c>
      <c r="U1138">
        <v>0</v>
      </c>
      <c r="V1138">
        <v>0</v>
      </c>
      <c r="W1138">
        <v>0</v>
      </c>
      <c r="X1138">
        <v>30</v>
      </c>
      <c r="Y1138">
        <v>-1</v>
      </c>
      <c r="Z1138" t="s">
        <v>52</v>
      </c>
      <c r="AA1138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38435040</v>
      </c>
      <c r="AB1138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37100490</v>
      </c>
      <c r="AC1138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1334550</v>
      </c>
      <c r="AD1138" s="5">
        <f>VALUE(FIXED((SLEP[[#This Row],[EjecutadoCLP]]/SLEP[[#This Row],[MontoCLP]]),4,TRUE))</f>
        <v>0.96530000000000005</v>
      </c>
      <c r="AE1138" s="1">
        <f>IF(SLEP[[#This Row],[Termino]]=0,DATE(1992,10,11),SLEP[[#This Row],[Termino]]-SLEP[[#This Row],[Días de vigencia]])</f>
        <v>33858</v>
      </c>
      <c r="AF1138" s="1">
        <f>IF(SLEP[[#This Row],[Días restantes]]&lt;1,DATE(1992,10,11),DATE(2025,8,8)+SLEP[[#This Row],[Días restantes]])</f>
        <v>33888</v>
      </c>
      <c r="AG1138">
        <f ca="1">IF(SLEP[[#This Row],[Termino]]=0,0,SLEP[[#This Row],[Termino]]-TODAY())</f>
        <v>-12071</v>
      </c>
      <c r="AH1138" s="7" t="str">
        <f ca="1">IF(SLEP[[#This Row],[Dias]]&gt;0,"Vigente","Vencido")</f>
        <v>Vencido</v>
      </c>
      <c r="AI1138" t="str">
        <f>_xlfn.XLOOKUP(SLEP[[#This Row],[Source.Name]],Tabla3[Nombre archivo],Tabla3[BASESLEP],"N/A",0,1)</f>
        <v>Llanquihue</v>
      </c>
      <c r="AJ1138" t="s">
        <v>5560</v>
      </c>
    </row>
    <row r="1139" spans="1:36" x14ac:dyDescent="0.3">
      <c r="A1139" t="s">
        <v>4679</v>
      </c>
      <c r="B1139" t="s">
        <v>5058</v>
      </c>
      <c r="C1139" t="s">
        <v>4980</v>
      </c>
      <c r="D1139" t="s">
        <v>5059</v>
      </c>
      <c r="E1139" t="s">
        <v>4763</v>
      </c>
      <c r="F1139" t="s">
        <v>4764</v>
      </c>
      <c r="G1139" t="s">
        <v>44</v>
      </c>
      <c r="H1139" t="s">
        <v>45</v>
      </c>
      <c r="I1139" t="s">
        <v>207</v>
      </c>
      <c r="J1139" t="s">
        <v>4685</v>
      </c>
      <c r="K1139" t="s">
        <v>48</v>
      </c>
      <c r="L1139" s="3">
        <v>23436000</v>
      </c>
      <c r="M1139" s="4">
        <v>22134000</v>
      </c>
      <c r="N1139" s="4">
        <v>1302000</v>
      </c>
      <c r="O1139" t="s">
        <v>255</v>
      </c>
      <c r="P1139" t="s">
        <v>513</v>
      </c>
      <c r="Q1139" t="s">
        <v>51</v>
      </c>
      <c r="R1139">
        <v>7</v>
      </c>
      <c r="S1139">
        <v>0</v>
      </c>
      <c r="T1139">
        <v>0</v>
      </c>
      <c r="U1139">
        <v>0</v>
      </c>
      <c r="V1139">
        <v>0</v>
      </c>
      <c r="W1139">
        <v>0</v>
      </c>
      <c r="X1139">
        <v>244</v>
      </c>
      <c r="Y1139">
        <v>-1</v>
      </c>
      <c r="Z1139" t="s">
        <v>52</v>
      </c>
      <c r="AA1139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23436000</v>
      </c>
      <c r="AB1139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22134000</v>
      </c>
      <c r="AC1139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1302000</v>
      </c>
      <c r="AD1139" s="5">
        <f>VALUE(FIXED((SLEP[[#This Row],[EjecutadoCLP]]/SLEP[[#This Row],[MontoCLP]]),4,TRUE))</f>
        <v>0.94440000000000002</v>
      </c>
      <c r="AE1139" s="1">
        <f>IF(SLEP[[#This Row],[Termino]]=0,DATE(1992,10,11),SLEP[[#This Row],[Termino]]-SLEP[[#This Row],[Días de vigencia]])</f>
        <v>33644</v>
      </c>
      <c r="AF1139" s="1">
        <f>IF(SLEP[[#This Row],[Días restantes]]&lt;1,DATE(1992,10,11),DATE(2025,8,8)+SLEP[[#This Row],[Días restantes]])</f>
        <v>33888</v>
      </c>
      <c r="AG1139">
        <f ca="1">IF(SLEP[[#This Row],[Termino]]=0,0,SLEP[[#This Row],[Termino]]-TODAY())</f>
        <v>-12071</v>
      </c>
      <c r="AH1139" s="7" t="str">
        <f ca="1">IF(SLEP[[#This Row],[Dias]]&gt;0,"Vigente","Vencido")</f>
        <v>Vencido</v>
      </c>
      <c r="AI1139" t="str">
        <f>_xlfn.XLOOKUP(SLEP[[#This Row],[Source.Name]],Tabla3[Nombre archivo],Tabla3[BASESLEP],"N/A",0,1)</f>
        <v>Llanquihue</v>
      </c>
      <c r="AJ1139" t="s">
        <v>5564</v>
      </c>
    </row>
    <row r="1140" spans="1:36" x14ac:dyDescent="0.3">
      <c r="A1140" t="s">
        <v>4679</v>
      </c>
      <c r="B1140" t="s">
        <v>5061</v>
      </c>
      <c r="C1140" t="s">
        <v>4980</v>
      </c>
      <c r="D1140" t="s">
        <v>5062</v>
      </c>
      <c r="E1140" t="s">
        <v>4818</v>
      </c>
      <c r="F1140" t="s">
        <v>4819</v>
      </c>
      <c r="G1140" t="s">
        <v>44</v>
      </c>
      <c r="H1140" t="s">
        <v>45</v>
      </c>
      <c r="I1140" t="s">
        <v>207</v>
      </c>
      <c r="J1140" t="s">
        <v>4685</v>
      </c>
      <c r="K1140" t="s">
        <v>48</v>
      </c>
      <c r="L1140" s="3">
        <v>12286512</v>
      </c>
      <c r="M1140" s="4">
        <v>10921344</v>
      </c>
      <c r="N1140" s="4">
        <v>1365168</v>
      </c>
      <c r="O1140" t="s">
        <v>255</v>
      </c>
      <c r="P1140" t="s">
        <v>513</v>
      </c>
      <c r="Q1140" t="s">
        <v>51</v>
      </c>
      <c r="R1140">
        <v>7</v>
      </c>
      <c r="S1140">
        <v>0</v>
      </c>
      <c r="T1140">
        <v>0</v>
      </c>
      <c r="U1140">
        <v>0</v>
      </c>
      <c r="V1140">
        <v>0</v>
      </c>
      <c r="W1140">
        <v>0</v>
      </c>
      <c r="X1140">
        <v>244</v>
      </c>
      <c r="Y1140">
        <v>-1</v>
      </c>
      <c r="Z1140" t="s">
        <v>52</v>
      </c>
      <c r="AA1140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12286512</v>
      </c>
      <c r="AB1140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10921344</v>
      </c>
      <c r="AC1140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1365168</v>
      </c>
      <c r="AD1140" s="5">
        <f>VALUE(FIXED((SLEP[[#This Row],[EjecutadoCLP]]/SLEP[[#This Row],[MontoCLP]]),4,TRUE))</f>
        <v>0.88890000000000002</v>
      </c>
      <c r="AE1140" s="1">
        <f>IF(SLEP[[#This Row],[Termino]]=0,DATE(1992,10,11),SLEP[[#This Row],[Termino]]-SLEP[[#This Row],[Días de vigencia]])</f>
        <v>33644</v>
      </c>
      <c r="AF1140" s="1">
        <f>IF(SLEP[[#This Row],[Días restantes]]&lt;1,DATE(1992,10,11),DATE(2025,8,8)+SLEP[[#This Row],[Días restantes]])</f>
        <v>33888</v>
      </c>
      <c r="AG1140">
        <f ca="1">IF(SLEP[[#This Row],[Termino]]=0,0,SLEP[[#This Row],[Termino]]-TODAY())</f>
        <v>-12071</v>
      </c>
      <c r="AH1140" s="7" t="str">
        <f ca="1">IF(SLEP[[#This Row],[Dias]]&gt;0,"Vigente","Vencido")</f>
        <v>Vencido</v>
      </c>
      <c r="AI1140" t="str">
        <f>_xlfn.XLOOKUP(SLEP[[#This Row],[Source.Name]],Tabla3[Nombre archivo],Tabla3[BASESLEP],"N/A",0,1)</f>
        <v>Llanquihue</v>
      </c>
      <c r="AJ1140" t="s">
        <v>5568</v>
      </c>
    </row>
    <row r="1141" spans="1:36" x14ac:dyDescent="0.3">
      <c r="A1141" t="s">
        <v>4679</v>
      </c>
      <c r="B1141" t="s">
        <v>5064</v>
      </c>
      <c r="C1141" t="s">
        <v>5065</v>
      </c>
      <c r="D1141" t="s">
        <v>5066</v>
      </c>
      <c r="E1141" t="s">
        <v>5067</v>
      </c>
      <c r="F1141" t="s">
        <v>5068</v>
      </c>
      <c r="G1141" t="s">
        <v>44</v>
      </c>
      <c r="H1141" t="s">
        <v>45</v>
      </c>
      <c r="I1141" t="s">
        <v>207</v>
      </c>
      <c r="J1141" t="s">
        <v>4685</v>
      </c>
      <c r="K1141" t="s">
        <v>48</v>
      </c>
      <c r="L1141" s="3">
        <v>11577456</v>
      </c>
      <c r="M1141" s="4">
        <v>10612668</v>
      </c>
      <c r="N1141" s="4">
        <v>964788</v>
      </c>
      <c r="O1141" t="s">
        <v>255</v>
      </c>
      <c r="P1141" t="s">
        <v>513</v>
      </c>
      <c r="Q1141" t="s">
        <v>51</v>
      </c>
      <c r="R1141">
        <v>8</v>
      </c>
      <c r="S1141">
        <v>0</v>
      </c>
      <c r="T1141">
        <v>0</v>
      </c>
      <c r="U1141">
        <v>0</v>
      </c>
      <c r="V1141">
        <v>0</v>
      </c>
      <c r="W1141">
        <v>0</v>
      </c>
      <c r="X1141">
        <v>244</v>
      </c>
      <c r="Y1141">
        <v>-1</v>
      </c>
      <c r="Z1141" t="s">
        <v>52</v>
      </c>
      <c r="AA1141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11577456</v>
      </c>
      <c r="AB1141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10612668</v>
      </c>
      <c r="AC1141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964788</v>
      </c>
      <c r="AD1141" s="5">
        <f>VALUE(FIXED((SLEP[[#This Row],[EjecutadoCLP]]/SLEP[[#This Row],[MontoCLP]]),4,TRUE))</f>
        <v>0.91669999999999996</v>
      </c>
      <c r="AE1141" s="1">
        <f>IF(SLEP[[#This Row],[Termino]]=0,DATE(1992,10,11),SLEP[[#This Row],[Termino]]-SLEP[[#This Row],[Días de vigencia]])</f>
        <v>33644</v>
      </c>
      <c r="AF1141" s="1">
        <f>IF(SLEP[[#This Row],[Días restantes]]&lt;1,DATE(1992,10,11),DATE(2025,8,8)+SLEP[[#This Row],[Días restantes]])</f>
        <v>33888</v>
      </c>
      <c r="AG1141">
        <f ca="1">IF(SLEP[[#This Row],[Termino]]=0,0,SLEP[[#This Row],[Termino]]-TODAY())</f>
        <v>-12071</v>
      </c>
      <c r="AH1141" s="7" t="str">
        <f ca="1">IF(SLEP[[#This Row],[Dias]]&gt;0,"Vigente","Vencido")</f>
        <v>Vencido</v>
      </c>
      <c r="AI1141" t="str">
        <f>_xlfn.XLOOKUP(SLEP[[#This Row],[Source.Name]],Tabla3[Nombre archivo],Tabla3[BASESLEP],"N/A",0,1)</f>
        <v>Llanquihue</v>
      </c>
      <c r="AJ1141" t="s">
        <v>5572</v>
      </c>
    </row>
    <row r="1142" spans="1:36" x14ac:dyDescent="0.3">
      <c r="A1142" t="s">
        <v>4679</v>
      </c>
      <c r="B1142" t="s">
        <v>5006</v>
      </c>
      <c r="C1142" t="s">
        <v>4980</v>
      </c>
      <c r="D1142" t="s">
        <v>5007</v>
      </c>
      <c r="E1142" t="s">
        <v>4733</v>
      </c>
      <c r="F1142" t="s">
        <v>4734</v>
      </c>
      <c r="G1142" t="s">
        <v>44</v>
      </c>
      <c r="H1142" t="s">
        <v>178</v>
      </c>
      <c r="I1142" t="s">
        <v>207</v>
      </c>
      <c r="J1142" t="s">
        <v>4685</v>
      </c>
      <c r="K1142" t="s">
        <v>48</v>
      </c>
      <c r="L1142" s="3">
        <v>10716336</v>
      </c>
      <c r="M1142" s="4">
        <v>9748889</v>
      </c>
      <c r="N1142" s="4">
        <v>967447</v>
      </c>
      <c r="O1142" t="s">
        <v>255</v>
      </c>
      <c r="P1142" t="s">
        <v>513</v>
      </c>
      <c r="Q1142" t="s">
        <v>51</v>
      </c>
      <c r="R1142">
        <v>7</v>
      </c>
      <c r="S1142">
        <v>0</v>
      </c>
      <c r="T1142">
        <v>0</v>
      </c>
      <c r="U1142">
        <v>0</v>
      </c>
      <c r="V1142">
        <v>0</v>
      </c>
      <c r="W1142">
        <v>0</v>
      </c>
      <c r="X1142">
        <v>244</v>
      </c>
      <c r="Y1142">
        <v>-1</v>
      </c>
      <c r="Z1142" t="s">
        <v>52</v>
      </c>
      <c r="AA1142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10716336</v>
      </c>
      <c r="AB1142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9748889</v>
      </c>
      <c r="AC1142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967447</v>
      </c>
      <c r="AD1142" s="5">
        <f>VALUE(FIXED((SLEP[[#This Row],[EjecutadoCLP]]/SLEP[[#This Row],[MontoCLP]]),4,TRUE))</f>
        <v>0.90969999999999995</v>
      </c>
      <c r="AE1142" s="1">
        <f>IF(SLEP[[#This Row],[Termino]]=0,DATE(1992,10,11),SLEP[[#This Row],[Termino]]-SLEP[[#This Row],[Días de vigencia]])</f>
        <v>33644</v>
      </c>
      <c r="AF1142" s="1">
        <f>IF(SLEP[[#This Row],[Días restantes]]&lt;1,DATE(1992,10,11),DATE(2025,8,8)+SLEP[[#This Row],[Días restantes]])</f>
        <v>33888</v>
      </c>
      <c r="AG1142">
        <f ca="1">IF(SLEP[[#This Row],[Termino]]=0,0,SLEP[[#This Row],[Termino]]-TODAY())</f>
        <v>-12071</v>
      </c>
      <c r="AH1142" s="7" t="str">
        <f ca="1">IF(SLEP[[#This Row],[Dias]]&gt;0,"Vigente","Vencido")</f>
        <v>Vencido</v>
      </c>
      <c r="AI1142" t="str">
        <f>_xlfn.XLOOKUP(SLEP[[#This Row],[Source.Name]],Tabla3[Nombre archivo],Tabla3[BASESLEP],"N/A",0,1)</f>
        <v>Llanquihue</v>
      </c>
      <c r="AJ1142" t="s">
        <v>5576</v>
      </c>
    </row>
    <row r="1143" spans="1:36" x14ac:dyDescent="0.3">
      <c r="A1143" t="s">
        <v>4679</v>
      </c>
      <c r="B1143" t="s">
        <v>5009</v>
      </c>
      <c r="C1143" t="s">
        <v>4959</v>
      </c>
      <c r="D1143" t="s">
        <v>5010</v>
      </c>
      <c r="E1143" t="s">
        <v>4773</v>
      </c>
      <c r="F1143" t="s">
        <v>4774</v>
      </c>
      <c r="G1143" t="s">
        <v>44</v>
      </c>
      <c r="H1143" t="s">
        <v>45</v>
      </c>
      <c r="I1143" t="s">
        <v>254</v>
      </c>
      <c r="J1143" t="s">
        <v>4685</v>
      </c>
      <c r="K1143" t="s">
        <v>48</v>
      </c>
      <c r="L1143" s="3">
        <v>45799344</v>
      </c>
      <c r="M1143" s="4">
        <v>44804709</v>
      </c>
      <c r="N1143" s="4">
        <v>994635</v>
      </c>
      <c r="O1143" t="s">
        <v>255</v>
      </c>
      <c r="P1143" t="s">
        <v>513</v>
      </c>
      <c r="Q1143" t="s">
        <v>51</v>
      </c>
      <c r="R1143">
        <v>16</v>
      </c>
      <c r="S1143">
        <v>0</v>
      </c>
      <c r="T1143">
        <v>0</v>
      </c>
      <c r="U1143">
        <v>0</v>
      </c>
      <c r="V1143">
        <v>0</v>
      </c>
      <c r="W1143">
        <v>0</v>
      </c>
      <c r="X1143">
        <v>244</v>
      </c>
      <c r="Y1143">
        <v>-1</v>
      </c>
      <c r="Z1143" t="s">
        <v>52</v>
      </c>
      <c r="AA1143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45799344</v>
      </c>
      <c r="AB1143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44804709</v>
      </c>
      <c r="AC1143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994635</v>
      </c>
      <c r="AD1143" s="5">
        <f>VALUE(FIXED((SLEP[[#This Row],[EjecutadoCLP]]/SLEP[[#This Row],[MontoCLP]]),4,TRUE))</f>
        <v>0.97829999999999995</v>
      </c>
      <c r="AE1143" s="1">
        <f>IF(SLEP[[#This Row],[Termino]]=0,DATE(1992,10,11),SLEP[[#This Row],[Termino]]-SLEP[[#This Row],[Días de vigencia]])</f>
        <v>33644</v>
      </c>
      <c r="AF1143" s="1">
        <f>IF(SLEP[[#This Row],[Días restantes]]&lt;1,DATE(1992,10,11),DATE(2025,8,8)+SLEP[[#This Row],[Días restantes]])</f>
        <v>33888</v>
      </c>
      <c r="AG1143">
        <f ca="1">IF(SLEP[[#This Row],[Termino]]=0,0,SLEP[[#This Row],[Termino]]-TODAY())</f>
        <v>-12071</v>
      </c>
      <c r="AH1143" s="7" t="str">
        <f ca="1">IF(SLEP[[#This Row],[Dias]]&gt;0,"Vigente","Vencido")</f>
        <v>Vencido</v>
      </c>
      <c r="AI1143" t="str">
        <f>_xlfn.XLOOKUP(SLEP[[#This Row],[Source.Name]],Tabla3[Nombre archivo],Tabla3[BASESLEP],"N/A",0,1)</f>
        <v>Llanquihue</v>
      </c>
      <c r="AJ1143" t="s">
        <v>5579</v>
      </c>
    </row>
    <row r="1144" spans="1:36" x14ac:dyDescent="0.3">
      <c r="A1144" t="s">
        <v>4679</v>
      </c>
      <c r="B1144" t="s">
        <v>5012</v>
      </c>
      <c r="C1144" t="s">
        <v>4959</v>
      </c>
      <c r="D1144" t="s">
        <v>5013</v>
      </c>
      <c r="E1144" t="s">
        <v>4758</v>
      </c>
      <c r="F1144" t="s">
        <v>4759</v>
      </c>
      <c r="G1144" t="s">
        <v>44</v>
      </c>
      <c r="H1144" t="s">
        <v>45</v>
      </c>
      <c r="I1144" t="s">
        <v>1655</v>
      </c>
      <c r="J1144" t="s">
        <v>4685</v>
      </c>
      <c r="K1144" t="s">
        <v>48</v>
      </c>
      <c r="L1144" s="3">
        <v>11793600</v>
      </c>
      <c r="M1144" s="4">
        <v>11302200</v>
      </c>
      <c r="N1144" s="4">
        <v>491400</v>
      </c>
      <c r="O1144" t="s">
        <v>255</v>
      </c>
      <c r="P1144" t="s">
        <v>513</v>
      </c>
      <c r="Q1144" t="s">
        <v>51</v>
      </c>
      <c r="R1144">
        <v>8</v>
      </c>
      <c r="S1144">
        <v>0</v>
      </c>
      <c r="T1144">
        <v>0</v>
      </c>
      <c r="U1144">
        <v>0</v>
      </c>
      <c r="V1144">
        <v>0</v>
      </c>
      <c r="W1144">
        <v>0</v>
      </c>
      <c r="X1144">
        <v>244</v>
      </c>
      <c r="Y1144">
        <v>-1</v>
      </c>
      <c r="Z1144" t="s">
        <v>52</v>
      </c>
      <c r="AA1144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11793600</v>
      </c>
      <c r="AB1144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11302200</v>
      </c>
      <c r="AC1144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491400</v>
      </c>
      <c r="AD1144" s="5">
        <f>VALUE(FIXED((SLEP[[#This Row],[EjecutadoCLP]]/SLEP[[#This Row],[MontoCLP]]),4,TRUE))</f>
        <v>0.95830000000000004</v>
      </c>
      <c r="AE1144" s="1">
        <f>IF(SLEP[[#This Row],[Termino]]=0,DATE(1992,10,11),SLEP[[#This Row],[Termino]]-SLEP[[#This Row],[Días de vigencia]])</f>
        <v>33644</v>
      </c>
      <c r="AF1144" s="1">
        <f>IF(SLEP[[#This Row],[Días restantes]]&lt;1,DATE(1992,10,11),DATE(2025,8,8)+SLEP[[#This Row],[Días restantes]])</f>
        <v>33888</v>
      </c>
      <c r="AG1144">
        <f ca="1">IF(SLEP[[#This Row],[Termino]]=0,0,SLEP[[#This Row],[Termino]]-TODAY())</f>
        <v>-12071</v>
      </c>
      <c r="AH1144" s="7" t="str">
        <f ca="1">IF(SLEP[[#This Row],[Dias]]&gt;0,"Vigente","Vencido")</f>
        <v>Vencido</v>
      </c>
      <c r="AI1144" t="str">
        <f>_xlfn.XLOOKUP(SLEP[[#This Row],[Source.Name]],Tabla3[Nombre archivo],Tabla3[BASESLEP],"N/A",0,1)</f>
        <v>Llanquihue</v>
      </c>
      <c r="AJ1144" t="s">
        <v>5585</v>
      </c>
    </row>
    <row r="1145" spans="1:36" x14ac:dyDescent="0.3">
      <c r="A1145" t="s">
        <v>4679</v>
      </c>
      <c r="B1145" t="s">
        <v>5015</v>
      </c>
      <c r="C1145" t="s">
        <v>5016</v>
      </c>
      <c r="D1145" t="s">
        <v>5017</v>
      </c>
      <c r="E1145" t="s">
        <v>5018</v>
      </c>
      <c r="F1145" t="s">
        <v>5019</v>
      </c>
      <c r="G1145" t="s">
        <v>44</v>
      </c>
      <c r="H1145" t="s">
        <v>45</v>
      </c>
      <c r="I1145" t="s">
        <v>207</v>
      </c>
      <c r="J1145" t="s">
        <v>4685</v>
      </c>
      <c r="K1145" t="s">
        <v>48</v>
      </c>
      <c r="L1145" s="3">
        <v>7537392</v>
      </c>
      <c r="M1145" s="4">
        <v>6812000</v>
      </c>
      <c r="N1145" s="4">
        <v>725392</v>
      </c>
      <c r="O1145" t="s">
        <v>255</v>
      </c>
      <c r="P1145" t="s">
        <v>513</v>
      </c>
      <c r="Q1145" t="s">
        <v>51</v>
      </c>
      <c r="R1145">
        <v>6</v>
      </c>
      <c r="S1145">
        <v>0</v>
      </c>
      <c r="T1145">
        <v>0</v>
      </c>
      <c r="U1145">
        <v>0</v>
      </c>
      <c r="V1145">
        <v>0</v>
      </c>
      <c r="W1145">
        <v>0</v>
      </c>
      <c r="X1145">
        <v>244</v>
      </c>
      <c r="Y1145">
        <v>-1</v>
      </c>
      <c r="Z1145" t="s">
        <v>52</v>
      </c>
      <c r="AA1145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7537392</v>
      </c>
      <c r="AB1145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6812000</v>
      </c>
      <c r="AC1145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725392</v>
      </c>
      <c r="AD1145" s="5">
        <f>VALUE(FIXED((SLEP[[#This Row],[EjecutadoCLP]]/SLEP[[#This Row],[MontoCLP]]),4,TRUE))</f>
        <v>0.90380000000000005</v>
      </c>
      <c r="AE1145" s="1">
        <f>IF(SLEP[[#This Row],[Termino]]=0,DATE(1992,10,11),SLEP[[#This Row],[Termino]]-SLEP[[#This Row],[Días de vigencia]])</f>
        <v>33644</v>
      </c>
      <c r="AF1145" s="1">
        <f>IF(SLEP[[#This Row],[Días restantes]]&lt;1,DATE(1992,10,11),DATE(2025,8,8)+SLEP[[#This Row],[Días restantes]])</f>
        <v>33888</v>
      </c>
      <c r="AG1145">
        <f ca="1">IF(SLEP[[#This Row],[Termino]]=0,0,SLEP[[#This Row],[Termino]]-TODAY())</f>
        <v>-12071</v>
      </c>
      <c r="AH1145" s="7" t="str">
        <f ca="1">IF(SLEP[[#This Row],[Dias]]&gt;0,"Vigente","Vencido")</f>
        <v>Vencido</v>
      </c>
      <c r="AI1145" t="str">
        <f>_xlfn.XLOOKUP(SLEP[[#This Row],[Source.Name]],Tabla3[Nombre archivo],Tabla3[BASESLEP],"N/A",0,1)</f>
        <v>Llanquihue</v>
      </c>
      <c r="AJ1145" t="s">
        <v>5590</v>
      </c>
    </row>
    <row r="1146" spans="1:36" x14ac:dyDescent="0.3">
      <c r="A1146" t="s">
        <v>4679</v>
      </c>
      <c r="B1146" t="s">
        <v>5021</v>
      </c>
      <c r="C1146" t="s">
        <v>4959</v>
      </c>
      <c r="D1146" t="s">
        <v>5022</v>
      </c>
      <c r="E1146" t="s">
        <v>5023</v>
      </c>
      <c r="F1146" t="s">
        <v>5024</v>
      </c>
      <c r="G1146" t="s">
        <v>44</v>
      </c>
      <c r="H1146" t="s">
        <v>45</v>
      </c>
      <c r="I1146" t="s">
        <v>207</v>
      </c>
      <c r="J1146" t="s">
        <v>4685</v>
      </c>
      <c r="K1146" t="s">
        <v>48</v>
      </c>
      <c r="L1146" s="3">
        <v>25626096</v>
      </c>
      <c r="M1146" s="4">
        <v>23312629</v>
      </c>
      <c r="N1146" s="4">
        <v>2313467</v>
      </c>
      <c r="O1146" t="s">
        <v>255</v>
      </c>
      <c r="P1146" t="s">
        <v>513</v>
      </c>
      <c r="Q1146" t="s">
        <v>51</v>
      </c>
      <c r="R1146">
        <v>7</v>
      </c>
      <c r="S1146">
        <v>0</v>
      </c>
      <c r="T1146">
        <v>1</v>
      </c>
      <c r="U1146">
        <v>0</v>
      </c>
      <c r="V1146">
        <v>0</v>
      </c>
      <c r="W1146">
        <v>0</v>
      </c>
      <c r="X1146">
        <v>244</v>
      </c>
      <c r="Y1146">
        <v>-1</v>
      </c>
      <c r="Z1146" t="s">
        <v>52</v>
      </c>
      <c r="AA1146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25626096</v>
      </c>
      <c r="AB1146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23312629</v>
      </c>
      <c r="AC1146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2313467</v>
      </c>
      <c r="AD1146" s="5">
        <f>VALUE(FIXED((SLEP[[#This Row],[EjecutadoCLP]]/SLEP[[#This Row],[MontoCLP]]),4,TRUE))</f>
        <v>0.90969999999999995</v>
      </c>
      <c r="AE1146" s="1">
        <f>IF(SLEP[[#This Row],[Termino]]=0,DATE(1992,10,11),SLEP[[#This Row],[Termino]]-SLEP[[#This Row],[Días de vigencia]])</f>
        <v>33644</v>
      </c>
      <c r="AF1146" s="1">
        <f>IF(SLEP[[#This Row],[Días restantes]]&lt;1,DATE(1992,10,11),DATE(2025,8,8)+SLEP[[#This Row],[Días restantes]])</f>
        <v>33888</v>
      </c>
      <c r="AG1146">
        <f ca="1">IF(SLEP[[#This Row],[Termino]]=0,0,SLEP[[#This Row],[Termino]]-TODAY())</f>
        <v>-12071</v>
      </c>
      <c r="AH1146" s="7" t="str">
        <f ca="1">IF(SLEP[[#This Row],[Dias]]&gt;0,"Vigente","Vencido")</f>
        <v>Vencido</v>
      </c>
      <c r="AI1146" t="str">
        <f>_xlfn.XLOOKUP(SLEP[[#This Row],[Source.Name]],Tabla3[Nombre archivo],Tabla3[BASESLEP],"N/A",0,1)</f>
        <v>Llanquihue</v>
      </c>
      <c r="AJ1146" t="s">
        <v>5594</v>
      </c>
    </row>
    <row r="1147" spans="1:36" x14ac:dyDescent="0.3">
      <c r="A1147" t="s">
        <v>4679</v>
      </c>
      <c r="B1147" t="s">
        <v>5026</v>
      </c>
      <c r="C1147" t="s">
        <v>4959</v>
      </c>
      <c r="D1147" t="s">
        <v>5027</v>
      </c>
      <c r="E1147" t="s">
        <v>4748</v>
      </c>
      <c r="F1147" t="s">
        <v>4749</v>
      </c>
      <c r="G1147" t="s">
        <v>44</v>
      </c>
      <c r="H1147" t="s">
        <v>45</v>
      </c>
      <c r="I1147" t="s">
        <v>1655</v>
      </c>
      <c r="J1147" t="s">
        <v>4685</v>
      </c>
      <c r="K1147" t="s">
        <v>48</v>
      </c>
      <c r="L1147" s="3">
        <v>27872928</v>
      </c>
      <c r="M1147" s="4">
        <v>26515689</v>
      </c>
      <c r="N1147" s="4">
        <v>1357239</v>
      </c>
      <c r="O1147" t="s">
        <v>255</v>
      </c>
      <c r="P1147" t="s">
        <v>513</v>
      </c>
      <c r="Q1147" t="s">
        <v>51</v>
      </c>
      <c r="R1147">
        <v>31</v>
      </c>
      <c r="S1147">
        <v>0</v>
      </c>
      <c r="T1147">
        <v>0</v>
      </c>
      <c r="U1147">
        <v>0</v>
      </c>
      <c r="V1147">
        <v>0</v>
      </c>
      <c r="W1147">
        <v>0</v>
      </c>
      <c r="X1147">
        <v>244</v>
      </c>
      <c r="Y1147">
        <v>-1</v>
      </c>
      <c r="Z1147" t="s">
        <v>52</v>
      </c>
      <c r="AA1147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27872928</v>
      </c>
      <c r="AB1147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26515689</v>
      </c>
      <c r="AC1147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1357239</v>
      </c>
      <c r="AD1147" s="5">
        <f>VALUE(FIXED((SLEP[[#This Row],[EjecutadoCLP]]/SLEP[[#This Row],[MontoCLP]]),4,TRUE))</f>
        <v>0.95130000000000003</v>
      </c>
      <c r="AE1147" s="1">
        <f>IF(SLEP[[#This Row],[Termino]]=0,DATE(1992,10,11),SLEP[[#This Row],[Termino]]-SLEP[[#This Row],[Días de vigencia]])</f>
        <v>33644</v>
      </c>
      <c r="AF1147" s="1">
        <f>IF(SLEP[[#This Row],[Días restantes]]&lt;1,DATE(1992,10,11),DATE(2025,8,8)+SLEP[[#This Row],[Días restantes]])</f>
        <v>33888</v>
      </c>
      <c r="AG1147">
        <f ca="1">IF(SLEP[[#This Row],[Termino]]=0,0,SLEP[[#This Row],[Termino]]-TODAY())</f>
        <v>-12071</v>
      </c>
      <c r="AH1147" s="7" t="str">
        <f ca="1">IF(SLEP[[#This Row],[Dias]]&gt;0,"Vigente","Vencido")</f>
        <v>Vencido</v>
      </c>
      <c r="AI1147" t="str">
        <f>_xlfn.XLOOKUP(SLEP[[#This Row],[Source.Name]],Tabla3[Nombre archivo],Tabla3[BASESLEP],"N/A",0,1)</f>
        <v>Llanquihue</v>
      </c>
      <c r="AJ1147" t="s">
        <v>5600</v>
      </c>
    </row>
    <row r="1148" spans="1:36" x14ac:dyDescent="0.3">
      <c r="A1148" t="s">
        <v>4679</v>
      </c>
      <c r="B1148" t="s">
        <v>4979</v>
      </c>
      <c r="C1148" t="s">
        <v>4980</v>
      </c>
      <c r="D1148" t="s">
        <v>4981</v>
      </c>
      <c r="E1148" t="s">
        <v>4788</v>
      </c>
      <c r="F1148" t="s">
        <v>4789</v>
      </c>
      <c r="G1148" t="s">
        <v>44</v>
      </c>
      <c r="H1148" t="s">
        <v>45</v>
      </c>
      <c r="I1148" t="s">
        <v>1655</v>
      </c>
      <c r="J1148" t="s">
        <v>4685</v>
      </c>
      <c r="K1148" t="s">
        <v>48</v>
      </c>
      <c r="L1148" s="3">
        <v>83111328</v>
      </c>
      <c r="M1148" s="4">
        <v>76416018</v>
      </c>
      <c r="N1148" s="4">
        <v>6695310</v>
      </c>
      <c r="O1148" t="s">
        <v>255</v>
      </c>
      <c r="P1148" t="s">
        <v>513</v>
      </c>
      <c r="Q1148" t="s">
        <v>51</v>
      </c>
      <c r="R1148">
        <v>35</v>
      </c>
      <c r="S1148">
        <v>0</v>
      </c>
      <c r="T1148">
        <v>0</v>
      </c>
      <c r="U1148">
        <v>0</v>
      </c>
      <c r="V1148">
        <v>0</v>
      </c>
      <c r="W1148">
        <v>0</v>
      </c>
      <c r="X1148">
        <v>244</v>
      </c>
      <c r="Y1148">
        <v>-1</v>
      </c>
      <c r="Z1148" t="s">
        <v>52</v>
      </c>
      <c r="AA1148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83111328</v>
      </c>
      <c r="AB1148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76416018</v>
      </c>
      <c r="AC1148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6695310</v>
      </c>
      <c r="AD1148" s="5">
        <f>VALUE(FIXED((SLEP[[#This Row],[EjecutadoCLP]]/SLEP[[#This Row],[MontoCLP]]),4,TRUE))</f>
        <v>0.9194</v>
      </c>
      <c r="AE1148" s="1">
        <f>IF(SLEP[[#This Row],[Termino]]=0,DATE(1992,10,11),SLEP[[#This Row],[Termino]]-SLEP[[#This Row],[Días de vigencia]])</f>
        <v>33644</v>
      </c>
      <c r="AF1148" s="1">
        <f>IF(SLEP[[#This Row],[Días restantes]]&lt;1,DATE(1992,10,11),DATE(2025,8,8)+SLEP[[#This Row],[Días restantes]])</f>
        <v>33888</v>
      </c>
      <c r="AG1148">
        <f ca="1">IF(SLEP[[#This Row],[Termino]]=0,0,SLEP[[#This Row],[Termino]]-TODAY())</f>
        <v>-12071</v>
      </c>
      <c r="AH1148" s="7" t="str">
        <f ca="1">IF(SLEP[[#This Row],[Dias]]&gt;0,"Vigente","Vencido")</f>
        <v>Vencido</v>
      </c>
      <c r="AI1148" t="str">
        <f>_xlfn.XLOOKUP(SLEP[[#This Row],[Source.Name]],Tabla3[Nombre archivo],Tabla3[BASESLEP],"N/A",0,1)</f>
        <v>Llanquihue</v>
      </c>
      <c r="AJ1148" t="s">
        <v>5606</v>
      </c>
    </row>
    <row r="1149" spans="1:36" x14ac:dyDescent="0.3">
      <c r="A1149" t="s">
        <v>4679</v>
      </c>
      <c r="B1149" t="s">
        <v>4983</v>
      </c>
      <c r="C1149" t="s">
        <v>4984</v>
      </c>
      <c r="D1149" t="s">
        <v>4985</v>
      </c>
      <c r="E1149" t="s">
        <v>4986</v>
      </c>
      <c r="F1149" t="s">
        <v>4987</v>
      </c>
      <c r="G1149" t="s">
        <v>44</v>
      </c>
      <c r="H1149" t="s">
        <v>45</v>
      </c>
      <c r="I1149" t="s">
        <v>1655</v>
      </c>
      <c r="J1149" t="s">
        <v>4685</v>
      </c>
      <c r="K1149" t="s">
        <v>48</v>
      </c>
      <c r="L1149" s="3">
        <v>19262160</v>
      </c>
      <c r="M1149" s="4">
        <v>19262160</v>
      </c>
      <c r="N1149" s="4">
        <v>0</v>
      </c>
      <c r="O1149" t="s">
        <v>255</v>
      </c>
      <c r="P1149" t="s">
        <v>513</v>
      </c>
      <c r="Q1149" t="s">
        <v>51</v>
      </c>
      <c r="R1149">
        <v>7</v>
      </c>
      <c r="S1149">
        <v>0</v>
      </c>
      <c r="T1149">
        <v>0</v>
      </c>
      <c r="U1149">
        <v>0</v>
      </c>
      <c r="V1149">
        <v>0</v>
      </c>
      <c r="W1149">
        <v>0</v>
      </c>
      <c r="X1149">
        <v>244</v>
      </c>
      <c r="Y1149">
        <v>-1</v>
      </c>
      <c r="Z1149" t="s">
        <v>52</v>
      </c>
      <c r="AA1149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19262160</v>
      </c>
      <c r="AB1149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19262160</v>
      </c>
      <c r="AC1149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0</v>
      </c>
      <c r="AD1149" s="5">
        <f>VALUE(FIXED((SLEP[[#This Row],[EjecutadoCLP]]/SLEP[[#This Row],[MontoCLP]]),4,TRUE))</f>
        <v>1</v>
      </c>
      <c r="AE1149" s="1">
        <f>IF(SLEP[[#This Row],[Termino]]=0,DATE(1992,10,11),SLEP[[#This Row],[Termino]]-SLEP[[#This Row],[Días de vigencia]])</f>
        <v>33644</v>
      </c>
      <c r="AF1149" s="1">
        <f>IF(SLEP[[#This Row],[Días restantes]]&lt;1,DATE(1992,10,11),DATE(2025,8,8)+SLEP[[#This Row],[Días restantes]])</f>
        <v>33888</v>
      </c>
      <c r="AG1149">
        <f ca="1">IF(SLEP[[#This Row],[Termino]]=0,0,SLEP[[#This Row],[Termino]]-TODAY())</f>
        <v>-12071</v>
      </c>
      <c r="AH1149" s="7" t="str">
        <f ca="1">IF(SLEP[[#This Row],[Dias]]&gt;0,"Vigente","Vencido")</f>
        <v>Vencido</v>
      </c>
      <c r="AI1149" t="str">
        <f>_xlfn.XLOOKUP(SLEP[[#This Row],[Source.Name]],Tabla3[Nombre archivo],Tabla3[BASESLEP],"N/A",0,1)</f>
        <v>Llanquihue</v>
      </c>
      <c r="AJ1149" t="s">
        <v>5612</v>
      </c>
    </row>
    <row r="1150" spans="1:36" x14ac:dyDescent="0.3">
      <c r="A1150" t="s">
        <v>4679</v>
      </c>
      <c r="B1150" t="s">
        <v>5036</v>
      </c>
      <c r="C1150" t="s">
        <v>4959</v>
      </c>
      <c r="D1150" t="s">
        <v>5037</v>
      </c>
      <c r="E1150" t="s">
        <v>4768</v>
      </c>
      <c r="F1150" t="s">
        <v>4769</v>
      </c>
      <c r="G1150" t="s">
        <v>44</v>
      </c>
      <c r="H1150" t="s">
        <v>45</v>
      </c>
      <c r="I1150" t="s">
        <v>207</v>
      </c>
      <c r="J1150" t="s">
        <v>4685</v>
      </c>
      <c r="K1150" t="s">
        <v>48</v>
      </c>
      <c r="L1150" s="3">
        <v>30943872</v>
      </c>
      <c r="M1150" s="4">
        <v>29654544</v>
      </c>
      <c r="N1150" s="4">
        <v>1289328</v>
      </c>
      <c r="O1150" t="s">
        <v>255</v>
      </c>
      <c r="P1150" t="s">
        <v>513</v>
      </c>
      <c r="Q1150" t="s">
        <v>51</v>
      </c>
      <c r="R1150">
        <v>7</v>
      </c>
      <c r="S1150">
        <v>0</v>
      </c>
      <c r="T1150">
        <v>0</v>
      </c>
      <c r="U1150">
        <v>0</v>
      </c>
      <c r="V1150">
        <v>0</v>
      </c>
      <c r="W1150">
        <v>0</v>
      </c>
      <c r="X1150">
        <v>244</v>
      </c>
      <c r="Y1150">
        <v>-1</v>
      </c>
      <c r="Z1150" t="s">
        <v>52</v>
      </c>
      <c r="AA1150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30943872</v>
      </c>
      <c r="AB1150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29654544</v>
      </c>
      <c r="AC1150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1289328</v>
      </c>
      <c r="AD1150" s="5">
        <f>VALUE(FIXED((SLEP[[#This Row],[EjecutadoCLP]]/SLEP[[#This Row],[MontoCLP]]),4,TRUE))</f>
        <v>0.95830000000000004</v>
      </c>
      <c r="AE1150" s="1">
        <f>IF(SLEP[[#This Row],[Termino]]=0,DATE(1992,10,11),SLEP[[#This Row],[Termino]]-SLEP[[#This Row],[Días de vigencia]])</f>
        <v>33644</v>
      </c>
      <c r="AF1150" s="1">
        <f>IF(SLEP[[#This Row],[Días restantes]]&lt;1,DATE(1992,10,11),DATE(2025,8,8)+SLEP[[#This Row],[Días restantes]])</f>
        <v>33888</v>
      </c>
      <c r="AG1150">
        <f ca="1">IF(SLEP[[#This Row],[Termino]]=0,0,SLEP[[#This Row],[Termino]]-TODAY())</f>
        <v>-12071</v>
      </c>
      <c r="AH1150" s="7" t="str">
        <f ca="1">IF(SLEP[[#This Row],[Dias]]&gt;0,"Vigente","Vencido")</f>
        <v>Vencido</v>
      </c>
      <c r="AI1150" t="str">
        <f>_xlfn.XLOOKUP(SLEP[[#This Row],[Source.Name]],Tabla3[Nombre archivo],Tabla3[BASESLEP],"N/A",0,1)</f>
        <v>Llanquihue</v>
      </c>
      <c r="AJ1150" t="s">
        <v>5616</v>
      </c>
    </row>
    <row r="1151" spans="1:36" x14ac:dyDescent="0.3">
      <c r="A1151" t="s">
        <v>4679</v>
      </c>
      <c r="B1151" t="s">
        <v>5039</v>
      </c>
      <c r="C1151" t="s">
        <v>4980</v>
      </c>
      <c r="D1151" t="s">
        <v>5040</v>
      </c>
      <c r="E1151" t="s">
        <v>5041</v>
      </c>
      <c r="F1151" t="s">
        <v>5042</v>
      </c>
      <c r="G1151" t="s">
        <v>44</v>
      </c>
      <c r="H1151" t="s">
        <v>45</v>
      </c>
      <c r="I1151" t="s">
        <v>207</v>
      </c>
      <c r="J1151" t="s">
        <v>4685</v>
      </c>
      <c r="K1151" t="s">
        <v>48</v>
      </c>
      <c r="L1151" s="3">
        <v>6004944</v>
      </c>
      <c r="M1151" s="4">
        <v>5730748</v>
      </c>
      <c r="N1151" s="4">
        <v>274196</v>
      </c>
      <c r="O1151" t="s">
        <v>255</v>
      </c>
      <c r="P1151" t="s">
        <v>715</v>
      </c>
      <c r="Q1151" t="s">
        <v>51</v>
      </c>
      <c r="R1151">
        <v>15</v>
      </c>
      <c r="S1151">
        <v>0</v>
      </c>
      <c r="T1151">
        <v>0</v>
      </c>
      <c r="U1151">
        <v>0</v>
      </c>
      <c r="V1151">
        <v>0</v>
      </c>
      <c r="W1151">
        <v>0</v>
      </c>
      <c r="X1151">
        <v>228</v>
      </c>
      <c r="Y1151">
        <v>-1</v>
      </c>
      <c r="Z1151" t="s">
        <v>52</v>
      </c>
      <c r="AA1151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6004944</v>
      </c>
      <c r="AB1151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5730748</v>
      </c>
      <c r="AC1151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274196</v>
      </c>
      <c r="AD1151" s="5">
        <f>VALUE(FIXED((SLEP[[#This Row],[EjecutadoCLP]]/SLEP[[#This Row],[MontoCLP]]),4,TRUE))</f>
        <v>0.95430000000000004</v>
      </c>
      <c r="AE1151" s="1">
        <f>IF(SLEP[[#This Row],[Termino]]=0,DATE(1992,10,11),SLEP[[#This Row],[Termino]]-SLEP[[#This Row],[Días de vigencia]])</f>
        <v>33660</v>
      </c>
      <c r="AF1151" s="1">
        <f>IF(SLEP[[#This Row],[Días restantes]]&lt;1,DATE(1992,10,11),DATE(2025,8,8)+SLEP[[#This Row],[Días restantes]])</f>
        <v>33888</v>
      </c>
      <c r="AG1151">
        <f ca="1">IF(SLEP[[#This Row],[Termino]]=0,0,SLEP[[#This Row],[Termino]]-TODAY())</f>
        <v>-12071</v>
      </c>
      <c r="AH1151" s="7" t="str">
        <f ca="1">IF(SLEP[[#This Row],[Dias]]&gt;0,"Vigente","Vencido")</f>
        <v>Vencido</v>
      </c>
      <c r="AI1151" t="str">
        <f>_xlfn.XLOOKUP(SLEP[[#This Row],[Source.Name]],Tabla3[Nombre archivo],Tabla3[BASESLEP],"N/A",0,1)</f>
        <v>Llanquihue</v>
      </c>
      <c r="AJ1151" t="s">
        <v>5622</v>
      </c>
    </row>
    <row r="1152" spans="1:36" x14ac:dyDescent="0.3">
      <c r="A1152" t="s">
        <v>4679</v>
      </c>
      <c r="B1152" t="s">
        <v>5044</v>
      </c>
      <c r="C1152" t="s">
        <v>4980</v>
      </c>
      <c r="D1152" t="s">
        <v>5045</v>
      </c>
      <c r="E1152" t="s">
        <v>4778</v>
      </c>
      <c r="F1152" t="s">
        <v>4779</v>
      </c>
      <c r="G1152" t="s">
        <v>44</v>
      </c>
      <c r="H1152" t="s">
        <v>45</v>
      </c>
      <c r="I1152" t="s">
        <v>207</v>
      </c>
      <c r="J1152" t="s">
        <v>4685</v>
      </c>
      <c r="K1152" t="s">
        <v>48</v>
      </c>
      <c r="L1152" s="3">
        <v>14860080</v>
      </c>
      <c r="M1152" s="4">
        <v>13208960</v>
      </c>
      <c r="N1152" s="4">
        <v>1651120</v>
      </c>
      <c r="O1152" t="s">
        <v>255</v>
      </c>
      <c r="P1152" t="s">
        <v>715</v>
      </c>
      <c r="Q1152" t="s">
        <v>51</v>
      </c>
      <c r="R1152">
        <v>14</v>
      </c>
      <c r="S1152">
        <v>0</v>
      </c>
      <c r="T1152">
        <v>0</v>
      </c>
      <c r="U1152">
        <v>0</v>
      </c>
      <c r="V1152">
        <v>0</v>
      </c>
      <c r="W1152">
        <v>0</v>
      </c>
      <c r="X1152">
        <v>228</v>
      </c>
      <c r="Y1152">
        <v>-1</v>
      </c>
      <c r="Z1152" t="s">
        <v>52</v>
      </c>
      <c r="AA1152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14860080</v>
      </c>
      <c r="AB1152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13208960</v>
      </c>
      <c r="AC1152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1651120</v>
      </c>
      <c r="AD1152" s="5">
        <f>VALUE(FIXED((SLEP[[#This Row],[EjecutadoCLP]]/SLEP[[#This Row],[MontoCLP]]),4,TRUE))</f>
        <v>0.88890000000000002</v>
      </c>
      <c r="AE1152" s="1">
        <f>IF(SLEP[[#This Row],[Termino]]=0,DATE(1992,10,11),SLEP[[#This Row],[Termino]]-SLEP[[#This Row],[Días de vigencia]])</f>
        <v>33660</v>
      </c>
      <c r="AF1152" s="1">
        <f>IF(SLEP[[#This Row],[Días restantes]]&lt;1,DATE(1992,10,11),DATE(2025,8,8)+SLEP[[#This Row],[Días restantes]])</f>
        <v>33888</v>
      </c>
      <c r="AG1152">
        <f ca="1">IF(SLEP[[#This Row],[Termino]]=0,0,SLEP[[#This Row],[Termino]]-TODAY())</f>
        <v>-12071</v>
      </c>
      <c r="AH1152" s="7" t="str">
        <f ca="1">IF(SLEP[[#This Row],[Dias]]&gt;0,"Vigente","Vencido")</f>
        <v>Vencido</v>
      </c>
      <c r="AI1152" t="str">
        <f>_xlfn.XLOOKUP(SLEP[[#This Row],[Source.Name]],Tabla3[Nombre archivo],Tabla3[BASESLEP],"N/A",0,1)</f>
        <v>Llanquihue</v>
      </c>
      <c r="AJ1152" t="s">
        <v>5626</v>
      </c>
    </row>
    <row r="1153" spans="1:36" x14ac:dyDescent="0.3">
      <c r="A1153" t="s">
        <v>4679</v>
      </c>
      <c r="B1153" t="s">
        <v>5047</v>
      </c>
      <c r="C1153" t="s">
        <v>4980</v>
      </c>
      <c r="D1153" t="s">
        <v>5048</v>
      </c>
      <c r="E1153" t="s">
        <v>5049</v>
      </c>
      <c r="F1153" t="s">
        <v>5050</v>
      </c>
      <c r="G1153" t="s">
        <v>44</v>
      </c>
      <c r="H1153" t="s">
        <v>45</v>
      </c>
      <c r="I1153" t="s">
        <v>207</v>
      </c>
      <c r="J1153" t="s">
        <v>4685</v>
      </c>
      <c r="K1153" t="s">
        <v>48</v>
      </c>
      <c r="L1153" s="3">
        <v>16329600</v>
      </c>
      <c r="M1153" s="4">
        <v>16102800</v>
      </c>
      <c r="N1153" s="4">
        <v>226800</v>
      </c>
      <c r="O1153" t="s">
        <v>255</v>
      </c>
      <c r="P1153" t="s">
        <v>513</v>
      </c>
      <c r="Q1153" t="s">
        <v>51</v>
      </c>
      <c r="R1153">
        <v>8</v>
      </c>
      <c r="S1153">
        <v>0</v>
      </c>
      <c r="T1153">
        <v>0</v>
      </c>
      <c r="U1153">
        <v>0</v>
      </c>
      <c r="V1153">
        <v>0</v>
      </c>
      <c r="W1153">
        <v>0</v>
      </c>
      <c r="X1153">
        <v>244</v>
      </c>
      <c r="Y1153">
        <v>-1</v>
      </c>
      <c r="Z1153" t="s">
        <v>52</v>
      </c>
      <c r="AA1153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16329600</v>
      </c>
      <c r="AB1153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16102800</v>
      </c>
      <c r="AC1153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226800</v>
      </c>
      <c r="AD1153" s="5">
        <f>VALUE(FIXED((SLEP[[#This Row],[EjecutadoCLP]]/SLEP[[#This Row],[MontoCLP]]),4,TRUE))</f>
        <v>0.98609999999999998</v>
      </c>
      <c r="AE1153" s="1">
        <f>IF(SLEP[[#This Row],[Termino]]=0,DATE(1992,10,11),SLEP[[#This Row],[Termino]]-SLEP[[#This Row],[Días de vigencia]])</f>
        <v>33644</v>
      </c>
      <c r="AF1153" s="1">
        <f>IF(SLEP[[#This Row],[Días restantes]]&lt;1,DATE(1992,10,11),DATE(2025,8,8)+SLEP[[#This Row],[Días restantes]])</f>
        <v>33888</v>
      </c>
      <c r="AG1153">
        <f ca="1">IF(SLEP[[#This Row],[Termino]]=0,0,SLEP[[#This Row],[Termino]]-TODAY())</f>
        <v>-12071</v>
      </c>
      <c r="AH1153" s="7" t="str">
        <f ca="1">IF(SLEP[[#This Row],[Dias]]&gt;0,"Vigente","Vencido")</f>
        <v>Vencido</v>
      </c>
      <c r="AI1153" t="str">
        <f>_xlfn.XLOOKUP(SLEP[[#This Row],[Source.Name]],Tabla3[Nombre archivo],Tabla3[BASESLEP],"N/A",0,1)</f>
        <v>Llanquihue</v>
      </c>
      <c r="AJ1153" t="s">
        <v>5632</v>
      </c>
    </row>
    <row r="1154" spans="1:36" x14ac:dyDescent="0.3">
      <c r="A1154" t="s">
        <v>4679</v>
      </c>
      <c r="B1154" t="s">
        <v>4989</v>
      </c>
      <c r="C1154" t="s">
        <v>4959</v>
      </c>
      <c r="D1154" t="s">
        <v>4990</v>
      </c>
      <c r="E1154" t="s">
        <v>4808</v>
      </c>
      <c r="F1154" t="s">
        <v>4809</v>
      </c>
      <c r="G1154" t="s">
        <v>44</v>
      </c>
      <c r="H1154" t="s">
        <v>45</v>
      </c>
      <c r="I1154" t="s">
        <v>207</v>
      </c>
      <c r="J1154" t="s">
        <v>4685</v>
      </c>
      <c r="K1154" t="s">
        <v>48</v>
      </c>
      <c r="L1154" s="3">
        <v>38253600</v>
      </c>
      <c r="M1154" s="4">
        <v>35597100</v>
      </c>
      <c r="N1154" s="4">
        <v>2656500</v>
      </c>
      <c r="O1154" t="s">
        <v>255</v>
      </c>
      <c r="P1154" t="s">
        <v>513</v>
      </c>
      <c r="Q1154" t="s">
        <v>51</v>
      </c>
      <c r="R1154">
        <v>8</v>
      </c>
      <c r="S1154">
        <v>0</v>
      </c>
      <c r="T1154">
        <v>0</v>
      </c>
      <c r="U1154">
        <v>0</v>
      </c>
      <c r="V1154">
        <v>0</v>
      </c>
      <c r="W1154">
        <v>0</v>
      </c>
      <c r="X1154">
        <v>244</v>
      </c>
      <c r="Y1154">
        <v>-1</v>
      </c>
      <c r="Z1154" t="s">
        <v>52</v>
      </c>
      <c r="AA1154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38253600</v>
      </c>
      <c r="AB1154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35597100</v>
      </c>
      <c r="AC1154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2656500</v>
      </c>
      <c r="AD1154" s="5">
        <f>VALUE(FIXED((SLEP[[#This Row],[EjecutadoCLP]]/SLEP[[#This Row],[MontoCLP]]),4,TRUE))</f>
        <v>0.93059999999999998</v>
      </c>
      <c r="AE1154" s="1">
        <f>IF(SLEP[[#This Row],[Termino]]=0,DATE(1992,10,11),SLEP[[#This Row],[Termino]]-SLEP[[#This Row],[Días de vigencia]])</f>
        <v>33644</v>
      </c>
      <c r="AF1154" s="1">
        <f>IF(SLEP[[#This Row],[Días restantes]]&lt;1,DATE(1992,10,11),DATE(2025,8,8)+SLEP[[#This Row],[Días restantes]])</f>
        <v>33888</v>
      </c>
      <c r="AG1154">
        <f ca="1">IF(SLEP[[#This Row],[Termino]]=0,0,SLEP[[#This Row],[Termino]]-TODAY())</f>
        <v>-12071</v>
      </c>
      <c r="AH1154" s="7" t="str">
        <f ca="1">IF(SLEP[[#This Row],[Dias]]&gt;0,"Vigente","Vencido")</f>
        <v>Vencido</v>
      </c>
      <c r="AI1154" t="str">
        <f>_xlfn.XLOOKUP(SLEP[[#This Row],[Source.Name]],Tabla3[Nombre archivo],Tabla3[BASESLEP],"N/A",0,1)</f>
        <v>Llanquihue</v>
      </c>
      <c r="AJ1154" t="s">
        <v>5636</v>
      </c>
    </row>
    <row r="1155" spans="1:36" x14ac:dyDescent="0.3">
      <c r="A1155" t="s">
        <v>4679</v>
      </c>
      <c r="B1155" t="s">
        <v>4992</v>
      </c>
      <c r="C1155" t="s">
        <v>4980</v>
      </c>
      <c r="D1155" t="s">
        <v>4993</v>
      </c>
      <c r="E1155" t="s">
        <v>4994</v>
      </c>
      <c r="F1155" t="s">
        <v>4995</v>
      </c>
      <c r="G1155" t="s">
        <v>44</v>
      </c>
      <c r="H1155" t="s">
        <v>45</v>
      </c>
      <c r="I1155" t="s">
        <v>1655</v>
      </c>
      <c r="J1155" t="s">
        <v>4685</v>
      </c>
      <c r="K1155" t="s">
        <v>48</v>
      </c>
      <c r="L1155" s="3">
        <v>8944272</v>
      </c>
      <c r="M1155" s="4">
        <v>8509481</v>
      </c>
      <c r="N1155" s="4">
        <v>434791</v>
      </c>
      <c r="O1155" t="s">
        <v>255</v>
      </c>
      <c r="P1155" t="s">
        <v>513</v>
      </c>
      <c r="Q1155" t="s">
        <v>51</v>
      </c>
      <c r="R1155">
        <v>7</v>
      </c>
      <c r="S1155">
        <v>0</v>
      </c>
      <c r="T1155">
        <v>0</v>
      </c>
      <c r="U1155">
        <v>0</v>
      </c>
      <c r="V1155">
        <v>0</v>
      </c>
      <c r="W1155">
        <v>0</v>
      </c>
      <c r="X1155">
        <v>244</v>
      </c>
      <c r="Y1155">
        <v>-1</v>
      </c>
      <c r="Z1155" t="s">
        <v>52</v>
      </c>
      <c r="AA1155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8944272</v>
      </c>
      <c r="AB1155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8509481</v>
      </c>
      <c r="AC1155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434791</v>
      </c>
      <c r="AD1155" s="5">
        <f>VALUE(FIXED((SLEP[[#This Row],[EjecutadoCLP]]/SLEP[[#This Row],[MontoCLP]]),4,TRUE))</f>
        <v>0.95140000000000002</v>
      </c>
      <c r="AE1155" s="1">
        <f>IF(SLEP[[#This Row],[Termino]]=0,DATE(1992,10,11),SLEP[[#This Row],[Termino]]-SLEP[[#This Row],[Días de vigencia]])</f>
        <v>33644</v>
      </c>
      <c r="AF1155" s="1">
        <f>IF(SLEP[[#This Row],[Días restantes]]&lt;1,DATE(1992,10,11),DATE(2025,8,8)+SLEP[[#This Row],[Días restantes]])</f>
        <v>33888</v>
      </c>
      <c r="AG1155">
        <f ca="1">IF(SLEP[[#This Row],[Termino]]=0,0,SLEP[[#This Row],[Termino]]-TODAY())</f>
        <v>-12071</v>
      </c>
      <c r="AH1155" s="7" t="str">
        <f ca="1">IF(SLEP[[#This Row],[Dias]]&gt;0,"Vigente","Vencido")</f>
        <v>Vencido</v>
      </c>
      <c r="AI1155" t="str">
        <f>_xlfn.XLOOKUP(SLEP[[#This Row],[Source.Name]],Tabla3[Nombre archivo],Tabla3[BASESLEP],"N/A",0,1)</f>
        <v>Llanquihue</v>
      </c>
      <c r="AJ1155" t="s">
        <v>5640</v>
      </c>
    </row>
    <row r="1156" spans="1:36" x14ac:dyDescent="0.3">
      <c r="A1156" t="s">
        <v>4679</v>
      </c>
      <c r="B1156" t="s">
        <v>5111</v>
      </c>
      <c r="C1156" t="s">
        <v>5112</v>
      </c>
      <c r="D1156" t="s">
        <v>5113</v>
      </c>
      <c r="E1156" t="s">
        <v>1653</v>
      </c>
      <c r="F1156" t="s">
        <v>1654</v>
      </c>
      <c r="G1156" t="s">
        <v>44</v>
      </c>
      <c r="H1156" t="s">
        <v>45</v>
      </c>
      <c r="I1156" t="s">
        <v>89</v>
      </c>
      <c r="J1156" t="s">
        <v>4685</v>
      </c>
      <c r="K1156" t="s">
        <v>48</v>
      </c>
      <c r="L1156" s="3">
        <v>9609250</v>
      </c>
      <c r="M1156" s="4">
        <v>91112350</v>
      </c>
      <c r="N1156" s="4">
        <v>-81503100</v>
      </c>
      <c r="O1156" t="s">
        <v>545</v>
      </c>
      <c r="P1156" t="s">
        <v>513</v>
      </c>
      <c r="Q1156" t="s">
        <v>51</v>
      </c>
      <c r="R1156">
        <v>26</v>
      </c>
      <c r="S1156">
        <v>0</v>
      </c>
      <c r="T1156">
        <v>2</v>
      </c>
      <c r="U1156">
        <v>0</v>
      </c>
      <c r="V1156">
        <v>0</v>
      </c>
      <c r="W1156">
        <v>0</v>
      </c>
      <c r="X1156">
        <v>96</v>
      </c>
      <c r="Y1156">
        <v>-1</v>
      </c>
      <c r="Z1156" t="s">
        <v>52</v>
      </c>
      <c r="AA1156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9609250</v>
      </c>
      <c r="AB1156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91112350</v>
      </c>
      <c r="AC1156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-81503100</v>
      </c>
      <c r="AD1156" s="5">
        <f>VALUE(FIXED((SLEP[[#This Row],[EjecutadoCLP]]/SLEP[[#This Row],[MontoCLP]]),4,TRUE))</f>
        <v>9.4817</v>
      </c>
      <c r="AE1156" s="1">
        <f>IF(SLEP[[#This Row],[Termino]]=0,DATE(1992,10,11),SLEP[[#This Row],[Termino]]-SLEP[[#This Row],[Días de vigencia]])</f>
        <v>33792</v>
      </c>
      <c r="AF1156" s="1">
        <f>IF(SLEP[[#This Row],[Días restantes]]&lt;1,DATE(1992,10,11),DATE(2025,8,8)+SLEP[[#This Row],[Días restantes]])</f>
        <v>33888</v>
      </c>
      <c r="AG1156">
        <f ca="1">IF(SLEP[[#This Row],[Termino]]=0,0,SLEP[[#This Row],[Termino]]-TODAY())</f>
        <v>-12071</v>
      </c>
      <c r="AH1156" s="7" t="str">
        <f ca="1">IF(SLEP[[#This Row],[Dias]]&gt;0,"Vigente","Vencido")</f>
        <v>Vencido</v>
      </c>
      <c r="AI1156" t="str">
        <f>_xlfn.XLOOKUP(SLEP[[#This Row],[Source.Name]],Tabla3[Nombre archivo],Tabla3[BASESLEP],"N/A",0,1)</f>
        <v>Llanquihue</v>
      </c>
      <c r="AJ1156" t="s">
        <v>5646</v>
      </c>
    </row>
    <row r="1157" spans="1:36" x14ac:dyDescent="0.3">
      <c r="A1157" t="s">
        <v>4679</v>
      </c>
      <c r="B1157" t="s">
        <v>5115</v>
      </c>
      <c r="C1157" t="s">
        <v>5116</v>
      </c>
      <c r="D1157" t="s">
        <v>4923</v>
      </c>
      <c r="E1157" t="s">
        <v>349</v>
      </c>
      <c r="F1157" t="s">
        <v>350</v>
      </c>
      <c r="G1157" t="s">
        <v>44</v>
      </c>
      <c r="H1157" t="s">
        <v>45</v>
      </c>
      <c r="I1157" t="s">
        <v>207</v>
      </c>
      <c r="J1157" t="s">
        <v>4685</v>
      </c>
      <c r="K1157" t="s">
        <v>48</v>
      </c>
      <c r="L1157" s="3">
        <v>13875000</v>
      </c>
      <c r="M1157" s="4">
        <v>13875000</v>
      </c>
      <c r="N1157" s="4">
        <v>0</v>
      </c>
      <c r="O1157" t="s">
        <v>759</v>
      </c>
      <c r="P1157" t="s">
        <v>513</v>
      </c>
      <c r="Q1157" t="s">
        <v>51</v>
      </c>
      <c r="R1157">
        <v>1</v>
      </c>
      <c r="S1157">
        <v>0</v>
      </c>
      <c r="T1157">
        <v>1</v>
      </c>
      <c r="U1157">
        <v>0</v>
      </c>
      <c r="V1157">
        <v>0</v>
      </c>
      <c r="W1157">
        <v>0</v>
      </c>
      <c r="X1157">
        <v>250</v>
      </c>
      <c r="Y1157">
        <v>-1</v>
      </c>
      <c r="Z1157" t="s">
        <v>52</v>
      </c>
      <c r="AA1157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13875000</v>
      </c>
      <c r="AB1157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13875000</v>
      </c>
      <c r="AC1157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0</v>
      </c>
      <c r="AD1157" s="5">
        <f>VALUE(FIXED((SLEP[[#This Row],[EjecutadoCLP]]/SLEP[[#This Row],[MontoCLP]]),4,TRUE))</f>
        <v>1</v>
      </c>
      <c r="AE1157" s="1">
        <f>IF(SLEP[[#This Row],[Termino]]=0,DATE(1992,10,11),SLEP[[#This Row],[Termino]]-SLEP[[#This Row],[Días de vigencia]])</f>
        <v>33638</v>
      </c>
      <c r="AF1157" s="1">
        <f>IF(SLEP[[#This Row],[Días restantes]]&lt;1,DATE(1992,10,11),DATE(2025,8,8)+SLEP[[#This Row],[Días restantes]])</f>
        <v>33888</v>
      </c>
      <c r="AG1157">
        <f ca="1">IF(SLEP[[#This Row],[Termino]]=0,0,SLEP[[#This Row],[Termino]]-TODAY())</f>
        <v>-12071</v>
      </c>
      <c r="AH1157" s="7" t="str">
        <f ca="1">IF(SLEP[[#This Row],[Dias]]&gt;0,"Vigente","Vencido")</f>
        <v>Vencido</v>
      </c>
      <c r="AI1157" t="str">
        <f>_xlfn.XLOOKUP(SLEP[[#This Row],[Source.Name]],Tabla3[Nombre archivo],Tabla3[BASESLEP],"N/A",0,1)</f>
        <v>Llanquihue</v>
      </c>
      <c r="AJ1157" t="s">
        <v>5652</v>
      </c>
    </row>
    <row r="1158" spans="1:36" x14ac:dyDescent="0.3">
      <c r="A1158" t="s">
        <v>4679</v>
      </c>
      <c r="B1158" t="s">
        <v>5118</v>
      </c>
      <c r="C1158" t="s">
        <v>5119</v>
      </c>
      <c r="D1158" t="s">
        <v>5120</v>
      </c>
      <c r="E1158" t="s">
        <v>5121</v>
      </c>
      <c r="F1158" t="s">
        <v>5122</v>
      </c>
      <c r="G1158" t="s">
        <v>44</v>
      </c>
      <c r="H1158" t="s">
        <v>45</v>
      </c>
      <c r="I1158" t="s">
        <v>207</v>
      </c>
      <c r="J1158" t="s">
        <v>4685</v>
      </c>
      <c r="K1158" t="s">
        <v>48</v>
      </c>
      <c r="L1158" s="3">
        <v>18000000</v>
      </c>
      <c r="M1158" s="4">
        <v>6857600</v>
      </c>
      <c r="N1158" s="4">
        <v>11142400</v>
      </c>
      <c r="O1158" t="s">
        <v>746</v>
      </c>
      <c r="P1158" t="s">
        <v>513</v>
      </c>
      <c r="Q1158" t="s">
        <v>51</v>
      </c>
      <c r="R1158">
        <v>15</v>
      </c>
      <c r="S1158">
        <v>0</v>
      </c>
      <c r="T1158">
        <v>1</v>
      </c>
      <c r="U1158">
        <v>0</v>
      </c>
      <c r="V1158">
        <v>0</v>
      </c>
      <c r="W1158">
        <v>0</v>
      </c>
      <c r="X1158">
        <v>294</v>
      </c>
      <c r="Y1158">
        <v>-1</v>
      </c>
      <c r="Z1158" t="s">
        <v>52</v>
      </c>
      <c r="AA1158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18000000</v>
      </c>
      <c r="AB1158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6857600</v>
      </c>
      <c r="AC1158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11142400</v>
      </c>
      <c r="AD1158" s="5">
        <f>VALUE(FIXED((SLEP[[#This Row],[EjecutadoCLP]]/SLEP[[#This Row],[MontoCLP]]),4,TRUE))</f>
        <v>0.38100000000000001</v>
      </c>
      <c r="AE1158" s="1">
        <f>IF(SLEP[[#This Row],[Termino]]=0,DATE(1992,10,11),SLEP[[#This Row],[Termino]]-SLEP[[#This Row],[Días de vigencia]])</f>
        <v>33594</v>
      </c>
      <c r="AF1158" s="1">
        <f>IF(SLEP[[#This Row],[Días restantes]]&lt;1,DATE(1992,10,11),DATE(2025,8,8)+SLEP[[#This Row],[Días restantes]])</f>
        <v>33888</v>
      </c>
      <c r="AG1158">
        <f ca="1">IF(SLEP[[#This Row],[Termino]]=0,0,SLEP[[#This Row],[Termino]]-TODAY())</f>
        <v>-12071</v>
      </c>
      <c r="AH1158" s="7" t="str">
        <f ca="1">IF(SLEP[[#This Row],[Dias]]&gt;0,"Vigente","Vencido")</f>
        <v>Vencido</v>
      </c>
      <c r="AI1158" t="str">
        <f>_xlfn.XLOOKUP(SLEP[[#This Row],[Source.Name]],Tabla3[Nombre archivo],Tabla3[BASESLEP],"N/A",0,1)</f>
        <v>Llanquihue</v>
      </c>
      <c r="AJ1158" t="s">
        <v>5656</v>
      </c>
    </row>
    <row r="1159" spans="1:36" x14ac:dyDescent="0.3">
      <c r="A1159" t="s">
        <v>4679</v>
      </c>
      <c r="B1159" t="s">
        <v>5124</v>
      </c>
      <c r="C1159" t="s">
        <v>5119</v>
      </c>
      <c r="D1159" t="s">
        <v>5120</v>
      </c>
      <c r="E1159" t="s">
        <v>4999</v>
      </c>
      <c r="F1159" t="s">
        <v>5000</v>
      </c>
      <c r="G1159" t="s">
        <v>44</v>
      </c>
      <c r="H1159" t="s">
        <v>45</v>
      </c>
      <c r="I1159" t="s">
        <v>207</v>
      </c>
      <c r="J1159" t="s">
        <v>4685</v>
      </c>
      <c r="K1159" t="s">
        <v>48</v>
      </c>
      <c r="L1159" s="3">
        <v>17000000</v>
      </c>
      <c r="M1159" s="4">
        <v>7982500</v>
      </c>
      <c r="N1159" s="4">
        <v>9017500</v>
      </c>
      <c r="O1159" t="s">
        <v>746</v>
      </c>
      <c r="P1159" t="s">
        <v>513</v>
      </c>
      <c r="Q1159" t="s">
        <v>51</v>
      </c>
      <c r="R1159">
        <v>19</v>
      </c>
      <c r="S1159">
        <v>0</v>
      </c>
      <c r="T1159">
        <v>1</v>
      </c>
      <c r="U1159">
        <v>0</v>
      </c>
      <c r="V1159">
        <v>0</v>
      </c>
      <c r="W1159">
        <v>0</v>
      </c>
      <c r="X1159">
        <v>294</v>
      </c>
      <c r="Y1159">
        <v>-1</v>
      </c>
      <c r="Z1159" t="s">
        <v>52</v>
      </c>
      <c r="AA1159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17000000</v>
      </c>
      <c r="AB1159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7982500</v>
      </c>
      <c r="AC1159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9017500</v>
      </c>
      <c r="AD1159" s="5">
        <f>VALUE(FIXED((SLEP[[#This Row],[EjecutadoCLP]]/SLEP[[#This Row],[MontoCLP]]),4,TRUE))</f>
        <v>0.46960000000000002</v>
      </c>
      <c r="AE1159" s="1">
        <f>IF(SLEP[[#This Row],[Termino]]=0,DATE(1992,10,11),SLEP[[#This Row],[Termino]]-SLEP[[#This Row],[Días de vigencia]])</f>
        <v>33594</v>
      </c>
      <c r="AF1159" s="1">
        <f>IF(SLEP[[#This Row],[Días restantes]]&lt;1,DATE(1992,10,11),DATE(2025,8,8)+SLEP[[#This Row],[Días restantes]])</f>
        <v>33888</v>
      </c>
      <c r="AG1159">
        <f ca="1">IF(SLEP[[#This Row],[Termino]]=0,0,SLEP[[#This Row],[Termino]]-TODAY())</f>
        <v>-12071</v>
      </c>
      <c r="AH1159" s="7" t="str">
        <f ca="1">IF(SLEP[[#This Row],[Dias]]&gt;0,"Vigente","Vencido")</f>
        <v>Vencido</v>
      </c>
      <c r="AI1159" t="str">
        <f>_xlfn.XLOOKUP(SLEP[[#This Row],[Source.Name]],Tabla3[Nombre archivo],Tabla3[BASESLEP],"N/A",0,1)</f>
        <v>Llanquihue</v>
      </c>
      <c r="AJ1159" t="s">
        <v>5662</v>
      </c>
    </row>
    <row r="1160" spans="1:36" x14ac:dyDescent="0.3">
      <c r="A1160" t="s">
        <v>4679</v>
      </c>
      <c r="B1160" t="s">
        <v>5126</v>
      </c>
      <c r="C1160" t="s">
        <v>5119</v>
      </c>
      <c r="D1160" t="s">
        <v>5120</v>
      </c>
      <c r="E1160" t="s">
        <v>4768</v>
      </c>
      <c r="F1160" t="s">
        <v>4769</v>
      </c>
      <c r="G1160" t="s">
        <v>44</v>
      </c>
      <c r="H1160" t="s">
        <v>45</v>
      </c>
      <c r="I1160" t="s">
        <v>207</v>
      </c>
      <c r="J1160" t="s">
        <v>4685</v>
      </c>
      <c r="K1160" t="s">
        <v>48</v>
      </c>
      <c r="L1160" s="3">
        <v>26000000</v>
      </c>
      <c r="M1160" s="4">
        <v>7766660</v>
      </c>
      <c r="N1160" s="4">
        <v>18233340</v>
      </c>
      <c r="O1160" t="s">
        <v>746</v>
      </c>
      <c r="P1160" t="s">
        <v>513</v>
      </c>
      <c r="Q1160" t="s">
        <v>51</v>
      </c>
      <c r="R1160">
        <v>11</v>
      </c>
      <c r="S1160">
        <v>1</v>
      </c>
      <c r="T1160">
        <v>0</v>
      </c>
      <c r="U1160">
        <v>0</v>
      </c>
      <c r="V1160">
        <v>0</v>
      </c>
      <c r="W1160">
        <v>0</v>
      </c>
      <c r="X1160">
        <v>294</v>
      </c>
      <c r="Y1160">
        <v>-1</v>
      </c>
      <c r="Z1160" t="s">
        <v>52</v>
      </c>
      <c r="AA1160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26000000</v>
      </c>
      <c r="AB1160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7766660</v>
      </c>
      <c r="AC1160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18233340</v>
      </c>
      <c r="AD1160" s="5">
        <f>VALUE(FIXED((SLEP[[#This Row],[EjecutadoCLP]]/SLEP[[#This Row],[MontoCLP]]),4,TRUE))</f>
        <v>0.29870000000000002</v>
      </c>
      <c r="AE1160" s="1">
        <f>IF(SLEP[[#This Row],[Termino]]=0,DATE(1992,10,11),SLEP[[#This Row],[Termino]]-SLEP[[#This Row],[Días de vigencia]])</f>
        <v>33594</v>
      </c>
      <c r="AF1160" s="1">
        <f>IF(SLEP[[#This Row],[Días restantes]]&lt;1,DATE(1992,10,11),DATE(2025,8,8)+SLEP[[#This Row],[Días restantes]])</f>
        <v>33888</v>
      </c>
      <c r="AG1160">
        <f ca="1">IF(SLEP[[#This Row],[Termino]]=0,0,SLEP[[#This Row],[Termino]]-TODAY())</f>
        <v>-12071</v>
      </c>
      <c r="AH1160" s="7" t="str">
        <f ca="1">IF(SLEP[[#This Row],[Dias]]&gt;0,"Vigente","Vencido")</f>
        <v>Vencido</v>
      </c>
      <c r="AI1160" t="str">
        <f>_xlfn.XLOOKUP(SLEP[[#This Row],[Source.Name]],Tabla3[Nombre archivo],Tabla3[BASESLEP],"N/A",0,1)</f>
        <v>Llanquihue</v>
      </c>
      <c r="AJ1160" t="s">
        <v>5666</v>
      </c>
    </row>
    <row r="1161" spans="1:36" x14ac:dyDescent="0.3">
      <c r="A1161" t="s">
        <v>4679</v>
      </c>
      <c r="B1161" t="s">
        <v>5128</v>
      </c>
      <c r="C1161" t="s">
        <v>5129</v>
      </c>
      <c r="D1161" t="s">
        <v>5130</v>
      </c>
      <c r="E1161" t="s">
        <v>4793</v>
      </c>
      <c r="F1161" t="s">
        <v>4794</v>
      </c>
      <c r="G1161" t="s">
        <v>44</v>
      </c>
      <c r="H1161" t="s">
        <v>45</v>
      </c>
      <c r="I1161" t="s">
        <v>1655</v>
      </c>
      <c r="J1161" t="s">
        <v>4685</v>
      </c>
      <c r="K1161" t="s">
        <v>48</v>
      </c>
      <c r="L1161" s="3">
        <v>14080000</v>
      </c>
      <c r="M1161" s="4">
        <v>13840000</v>
      </c>
      <c r="N1161" s="4">
        <v>240000</v>
      </c>
      <c r="O1161" t="s">
        <v>746</v>
      </c>
      <c r="P1161" t="s">
        <v>513</v>
      </c>
      <c r="Q1161" t="s">
        <v>51</v>
      </c>
      <c r="R1161">
        <v>9</v>
      </c>
      <c r="S1161">
        <v>0</v>
      </c>
      <c r="T1161">
        <v>1</v>
      </c>
      <c r="U1161">
        <v>0</v>
      </c>
      <c r="V1161">
        <v>0</v>
      </c>
      <c r="W1161">
        <v>0</v>
      </c>
      <c r="X1161">
        <v>294</v>
      </c>
      <c r="Y1161">
        <v>-1</v>
      </c>
      <c r="Z1161" t="s">
        <v>52</v>
      </c>
      <c r="AA1161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14080000</v>
      </c>
      <c r="AB1161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13840000</v>
      </c>
      <c r="AC1161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240000</v>
      </c>
      <c r="AD1161" s="5">
        <f>VALUE(FIXED((SLEP[[#This Row],[EjecutadoCLP]]/SLEP[[#This Row],[MontoCLP]]),4,TRUE))</f>
        <v>0.98299999999999998</v>
      </c>
      <c r="AE1161" s="1">
        <f>IF(SLEP[[#This Row],[Termino]]=0,DATE(1992,10,11),SLEP[[#This Row],[Termino]]-SLEP[[#This Row],[Días de vigencia]])</f>
        <v>33594</v>
      </c>
      <c r="AF1161" s="1">
        <f>IF(SLEP[[#This Row],[Días restantes]]&lt;1,DATE(1992,10,11),DATE(2025,8,8)+SLEP[[#This Row],[Días restantes]])</f>
        <v>33888</v>
      </c>
      <c r="AG1161">
        <f ca="1">IF(SLEP[[#This Row],[Termino]]=0,0,SLEP[[#This Row],[Termino]]-TODAY())</f>
        <v>-12071</v>
      </c>
      <c r="AH1161" s="7" t="str">
        <f ca="1">IF(SLEP[[#This Row],[Dias]]&gt;0,"Vigente","Vencido")</f>
        <v>Vencido</v>
      </c>
      <c r="AI1161" t="str">
        <f>_xlfn.XLOOKUP(SLEP[[#This Row],[Source.Name]],Tabla3[Nombre archivo],Tabla3[BASESLEP],"N/A",0,1)</f>
        <v>Llanquihue</v>
      </c>
      <c r="AJ1161" t="s">
        <v>5670</v>
      </c>
    </row>
    <row r="1162" spans="1:36" x14ac:dyDescent="0.3">
      <c r="A1162" t="s">
        <v>4679</v>
      </c>
      <c r="B1162" t="s">
        <v>5132</v>
      </c>
      <c r="C1162" t="s">
        <v>5133</v>
      </c>
      <c r="D1162" t="s">
        <v>5130</v>
      </c>
      <c r="E1162" t="s">
        <v>4813</v>
      </c>
      <c r="F1162" t="s">
        <v>4814</v>
      </c>
      <c r="G1162" t="s">
        <v>44</v>
      </c>
      <c r="H1162" t="s">
        <v>45</v>
      </c>
      <c r="I1162" t="s">
        <v>60</v>
      </c>
      <c r="J1162" t="s">
        <v>4685</v>
      </c>
      <c r="K1162" t="s">
        <v>48</v>
      </c>
      <c r="L1162" s="3">
        <v>12191000</v>
      </c>
      <c r="M1162" s="4">
        <v>11857000</v>
      </c>
      <c r="N1162" s="4">
        <v>334000</v>
      </c>
      <c r="O1162" t="s">
        <v>499</v>
      </c>
      <c r="P1162" t="s">
        <v>263</v>
      </c>
      <c r="Q1162" t="s">
        <v>51</v>
      </c>
      <c r="R1162">
        <v>4</v>
      </c>
      <c r="S1162">
        <v>0</v>
      </c>
      <c r="T1162">
        <v>2</v>
      </c>
      <c r="U1162">
        <v>0</v>
      </c>
      <c r="V1162">
        <v>0</v>
      </c>
      <c r="W1162">
        <v>0</v>
      </c>
      <c r="X1162">
        <v>111</v>
      </c>
      <c r="Y1162">
        <v>-1</v>
      </c>
      <c r="Z1162" t="s">
        <v>52</v>
      </c>
      <c r="AA1162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12191000</v>
      </c>
      <c r="AB1162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11857000</v>
      </c>
      <c r="AC1162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334000</v>
      </c>
      <c r="AD1162" s="5">
        <f>VALUE(FIXED((SLEP[[#This Row],[EjecutadoCLP]]/SLEP[[#This Row],[MontoCLP]]),4,TRUE))</f>
        <v>0.97260000000000002</v>
      </c>
      <c r="AE1162" s="1">
        <f>IF(SLEP[[#This Row],[Termino]]=0,DATE(1992,10,11),SLEP[[#This Row],[Termino]]-SLEP[[#This Row],[Días de vigencia]])</f>
        <v>33777</v>
      </c>
      <c r="AF1162" s="1">
        <f>IF(SLEP[[#This Row],[Días restantes]]&lt;1,DATE(1992,10,11),DATE(2025,8,8)+SLEP[[#This Row],[Días restantes]])</f>
        <v>33888</v>
      </c>
      <c r="AG1162">
        <f ca="1">IF(SLEP[[#This Row],[Termino]]=0,0,SLEP[[#This Row],[Termino]]-TODAY())</f>
        <v>-12071</v>
      </c>
      <c r="AH1162" s="7" t="str">
        <f ca="1">IF(SLEP[[#This Row],[Dias]]&gt;0,"Vigente","Vencido")</f>
        <v>Vencido</v>
      </c>
      <c r="AI1162" t="str">
        <f>_xlfn.XLOOKUP(SLEP[[#This Row],[Source.Name]],Tabla3[Nombre archivo],Tabla3[BASESLEP],"N/A",0,1)</f>
        <v>Llanquihue</v>
      </c>
      <c r="AJ1162" t="s">
        <v>5674</v>
      </c>
    </row>
    <row r="1163" spans="1:36" x14ac:dyDescent="0.3">
      <c r="A1163" t="s">
        <v>4679</v>
      </c>
      <c r="B1163" t="s">
        <v>5135</v>
      </c>
      <c r="C1163" t="s">
        <v>5136</v>
      </c>
      <c r="D1163" t="s">
        <v>5137</v>
      </c>
      <c r="E1163" t="s">
        <v>5138</v>
      </c>
      <c r="F1163" t="s">
        <v>5139</v>
      </c>
      <c r="G1163" t="s">
        <v>44</v>
      </c>
      <c r="H1163" t="s">
        <v>45</v>
      </c>
      <c r="I1163" t="s">
        <v>60</v>
      </c>
      <c r="J1163" t="s">
        <v>4685</v>
      </c>
      <c r="K1163" t="s">
        <v>48</v>
      </c>
      <c r="L1163" s="3">
        <v>4096122</v>
      </c>
      <c r="M1163" s="4">
        <v>4096122</v>
      </c>
      <c r="N1163" s="4">
        <v>0</v>
      </c>
      <c r="O1163" t="s">
        <v>463</v>
      </c>
      <c r="P1163" t="s">
        <v>2017</v>
      </c>
      <c r="Q1163" t="s">
        <v>51</v>
      </c>
      <c r="R1163">
        <v>1</v>
      </c>
      <c r="S1163">
        <v>0</v>
      </c>
      <c r="T1163">
        <v>0</v>
      </c>
      <c r="U1163">
        <v>0</v>
      </c>
      <c r="V1163">
        <v>0</v>
      </c>
      <c r="W1163">
        <v>0</v>
      </c>
      <c r="X1163">
        <v>366</v>
      </c>
      <c r="Y1163">
        <v>-1</v>
      </c>
      <c r="Z1163" t="s">
        <v>52</v>
      </c>
      <c r="AA1163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4096122</v>
      </c>
      <c r="AB1163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4096122</v>
      </c>
      <c r="AC1163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0</v>
      </c>
      <c r="AD1163" s="5">
        <f>VALUE(FIXED((SLEP[[#This Row],[EjecutadoCLP]]/SLEP[[#This Row],[MontoCLP]]),4,TRUE))</f>
        <v>1</v>
      </c>
      <c r="AE1163" s="1">
        <f>IF(SLEP[[#This Row],[Termino]]=0,DATE(1992,10,11),SLEP[[#This Row],[Termino]]-SLEP[[#This Row],[Días de vigencia]])</f>
        <v>33522</v>
      </c>
      <c r="AF1163" s="1">
        <f>IF(SLEP[[#This Row],[Días restantes]]&lt;1,DATE(1992,10,11),DATE(2025,8,8)+SLEP[[#This Row],[Días restantes]])</f>
        <v>33888</v>
      </c>
      <c r="AG1163">
        <f ca="1">IF(SLEP[[#This Row],[Termino]]=0,0,SLEP[[#This Row],[Termino]]-TODAY())</f>
        <v>-12071</v>
      </c>
      <c r="AH1163" s="7" t="str">
        <f ca="1">IF(SLEP[[#This Row],[Dias]]&gt;0,"Vigente","Vencido")</f>
        <v>Vencido</v>
      </c>
      <c r="AI1163" t="str">
        <f>_xlfn.XLOOKUP(SLEP[[#This Row],[Source.Name]],Tabla3[Nombre archivo],Tabla3[BASESLEP],"N/A",0,1)</f>
        <v>Llanquihue</v>
      </c>
      <c r="AJ1163" t="s">
        <v>5678</v>
      </c>
    </row>
    <row r="1164" spans="1:36" x14ac:dyDescent="0.3">
      <c r="A1164" t="s">
        <v>4679</v>
      </c>
      <c r="B1164" t="s">
        <v>5141</v>
      </c>
      <c r="C1164" t="s">
        <v>5142</v>
      </c>
      <c r="D1164" t="s">
        <v>5143</v>
      </c>
      <c r="E1164" t="s">
        <v>5144</v>
      </c>
      <c r="F1164" t="s">
        <v>5145</v>
      </c>
      <c r="G1164" t="s">
        <v>44</v>
      </c>
      <c r="H1164" t="s">
        <v>45</v>
      </c>
      <c r="I1164" t="s">
        <v>46</v>
      </c>
      <c r="J1164" t="s">
        <v>4685</v>
      </c>
      <c r="K1164" t="s">
        <v>48</v>
      </c>
      <c r="L1164" s="3">
        <v>85274451</v>
      </c>
      <c r="M1164" s="4">
        <v>84741331</v>
      </c>
      <c r="N1164" s="4">
        <v>533120</v>
      </c>
      <c r="O1164" t="s">
        <v>1104</v>
      </c>
      <c r="P1164" t="s">
        <v>1056</v>
      </c>
      <c r="Q1164" t="s">
        <v>51</v>
      </c>
      <c r="R1164">
        <v>6</v>
      </c>
      <c r="S1164">
        <v>0</v>
      </c>
      <c r="T1164">
        <v>0</v>
      </c>
      <c r="U1164">
        <v>0</v>
      </c>
      <c r="V1164">
        <v>0</v>
      </c>
      <c r="W1164">
        <v>0</v>
      </c>
      <c r="X1164">
        <v>240</v>
      </c>
      <c r="Y1164">
        <v>-1</v>
      </c>
      <c r="Z1164" t="s">
        <v>52</v>
      </c>
      <c r="AA1164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85274451</v>
      </c>
      <c r="AB1164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84741331</v>
      </c>
      <c r="AC1164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533120</v>
      </c>
      <c r="AD1164" s="5">
        <f>VALUE(FIXED((SLEP[[#This Row],[EjecutadoCLP]]/SLEP[[#This Row],[MontoCLP]]),4,TRUE))</f>
        <v>0.99370000000000003</v>
      </c>
      <c r="AE1164" s="1">
        <f>IF(SLEP[[#This Row],[Termino]]=0,DATE(1992,10,11),SLEP[[#This Row],[Termino]]-SLEP[[#This Row],[Días de vigencia]])</f>
        <v>33648</v>
      </c>
      <c r="AF1164" s="1">
        <f>IF(SLEP[[#This Row],[Días restantes]]&lt;1,DATE(1992,10,11),DATE(2025,8,8)+SLEP[[#This Row],[Días restantes]])</f>
        <v>33888</v>
      </c>
      <c r="AG1164">
        <f ca="1">IF(SLEP[[#This Row],[Termino]]=0,0,SLEP[[#This Row],[Termino]]-TODAY())</f>
        <v>-12071</v>
      </c>
      <c r="AH1164" s="7" t="str">
        <f ca="1">IF(SLEP[[#This Row],[Dias]]&gt;0,"Vigente","Vencido")</f>
        <v>Vencido</v>
      </c>
      <c r="AI1164" t="str">
        <f>_xlfn.XLOOKUP(SLEP[[#This Row],[Source.Name]],Tabla3[Nombre archivo],Tabla3[BASESLEP],"N/A",0,1)</f>
        <v>Llanquihue</v>
      </c>
      <c r="AJ1164" t="s">
        <v>5682</v>
      </c>
    </row>
    <row r="1165" spans="1:36" x14ac:dyDescent="0.3">
      <c r="A1165" t="s">
        <v>4679</v>
      </c>
      <c r="B1165" t="s">
        <v>5147</v>
      </c>
      <c r="C1165" t="s">
        <v>5148</v>
      </c>
      <c r="D1165" t="s">
        <v>5149</v>
      </c>
      <c r="E1165" t="s">
        <v>5150</v>
      </c>
      <c r="F1165" t="s">
        <v>5151</v>
      </c>
      <c r="G1165" t="s">
        <v>44</v>
      </c>
      <c r="H1165" t="s">
        <v>45</v>
      </c>
      <c r="I1165" t="s">
        <v>1655</v>
      </c>
      <c r="J1165" t="s">
        <v>4685</v>
      </c>
      <c r="K1165" t="s">
        <v>48</v>
      </c>
      <c r="L1165" s="3">
        <v>85000001</v>
      </c>
      <c r="M1165" s="4">
        <v>40501650</v>
      </c>
      <c r="N1165" s="4">
        <v>44498351</v>
      </c>
      <c r="O1165" t="s">
        <v>1793</v>
      </c>
      <c r="P1165" t="s">
        <v>90</v>
      </c>
      <c r="Q1165" t="s">
        <v>51</v>
      </c>
      <c r="R1165">
        <v>142</v>
      </c>
      <c r="S1165">
        <v>0</v>
      </c>
      <c r="T1165">
        <v>0</v>
      </c>
      <c r="U1165">
        <v>0</v>
      </c>
      <c r="V1165">
        <v>0</v>
      </c>
      <c r="W1165">
        <v>0</v>
      </c>
      <c r="X1165">
        <v>526</v>
      </c>
      <c r="Y1165">
        <v>-1</v>
      </c>
      <c r="Z1165" t="s">
        <v>52</v>
      </c>
      <c r="AA1165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85000001</v>
      </c>
      <c r="AB1165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40501650</v>
      </c>
      <c r="AC1165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44498351</v>
      </c>
      <c r="AD1165" s="5">
        <f>VALUE(FIXED((SLEP[[#This Row],[EjecutadoCLP]]/SLEP[[#This Row],[MontoCLP]]),4,TRUE))</f>
        <v>0.47649999999999998</v>
      </c>
      <c r="AE1165" s="1">
        <f>IF(SLEP[[#This Row],[Termino]]=0,DATE(1992,10,11),SLEP[[#This Row],[Termino]]-SLEP[[#This Row],[Días de vigencia]])</f>
        <v>33362</v>
      </c>
      <c r="AF1165" s="1">
        <f>IF(SLEP[[#This Row],[Días restantes]]&lt;1,DATE(1992,10,11),DATE(2025,8,8)+SLEP[[#This Row],[Días restantes]])</f>
        <v>33888</v>
      </c>
      <c r="AG1165">
        <f ca="1">IF(SLEP[[#This Row],[Termino]]=0,0,SLEP[[#This Row],[Termino]]-TODAY())</f>
        <v>-12071</v>
      </c>
      <c r="AH1165" s="7" t="str">
        <f ca="1">IF(SLEP[[#This Row],[Dias]]&gt;0,"Vigente","Vencido")</f>
        <v>Vencido</v>
      </c>
      <c r="AI1165" t="str">
        <f>_xlfn.XLOOKUP(SLEP[[#This Row],[Source.Name]],Tabla3[Nombre archivo],Tabla3[BASESLEP],"N/A",0,1)</f>
        <v>Llanquihue</v>
      </c>
      <c r="AJ1165" t="s">
        <v>5687</v>
      </c>
    </row>
    <row r="1166" spans="1:36" x14ac:dyDescent="0.3">
      <c r="A1166" t="s">
        <v>4679</v>
      </c>
      <c r="B1166" t="s">
        <v>5153</v>
      </c>
      <c r="C1166" t="s">
        <v>5154</v>
      </c>
      <c r="D1166" t="s">
        <v>5155</v>
      </c>
      <c r="E1166" t="s">
        <v>5144</v>
      </c>
      <c r="F1166" t="s">
        <v>5145</v>
      </c>
      <c r="G1166" t="s">
        <v>74</v>
      </c>
      <c r="H1166" t="s">
        <v>45</v>
      </c>
      <c r="I1166" t="s">
        <v>60</v>
      </c>
      <c r="J1166" t="s">
        <v>4685</v>
      </c>
      <c r="K1166" t="s">
        <v>48</v>
      </c>
      <c r="L1166" s="3">
        <v>14448623</v>
      </c>
      <c r="M1166" s="4">
        <v>14448623</v>
      </c>
      <c r="N1166" s="4">
        <v>0</v>
      </c>
      <c r="O1166" t="s">
        <v>493</v>
      </c>
      <c r="P1166" t="s">
        <v>566</v>
      </c>
      <c r="Q1166" t="s">
        <v>51</v>
      </c>
      <c r="R1166">
        <v>1</v>
      </c>
      <c r="S1166">
        <v>0</v>
      </c>
      <c r="T1166">
        <v>0</v>
      </c>
      <c r="U1166">
        <v>0</v>
      </c>
      <c r="V1166">
        <v>0</v>
      </c>
      <c r="W1166">
        <v>0</v>
      </c>
      <c r="X1166">
        <v>184</v>
      </c>
      <c r="Y1166">
        <v>148</v>
      </c>
      <c r="Z1166" t="s">
        <v>52</v>
      </c>
      <c r="AA1166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14448623</v>
      </c>
      <c r="AB1166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14448623</v>
      </c>
      <c r="AC1166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0</v>
      </c>
      <c r="AD1166" s="5">
        <f>VALUE(FIXED((SLEP[[#This Row],[EjecutadoCLP]]/SLEP[[#This Row],[MontoCLP]]),4,TRUE))</f>
        <v>1</v>
      </c>
      <c r="AE1166" s="1">
        <f>IF(SLEP[[#This Row],[Termino]]=0,DATE(1992,10,11),SLEP[[#This Row],[Termino]]-SLEP[[#This Row],[Días de vigencia]])</f>
        <v>45841</v>
      </c>
      <c r="AF1166" s="1">
        <f>IF(SLEP[[#This Row],[Días restantes]]&lt;1,DATE(1992,10,11),DATE(2025,8,8)+SLEP[[#This Row],[Días restantes]])</f>
        <v>46025</v>
      </c>
      <c r="AG1166">
        <f ca="1">IF(SLEP[[#This Row],[Termino]]=0,0,SLEP[[#This Row],[Termino]]-TODAY())</f>
        <v>66</v>
      </c>
      <c r="AH1166" s="7" t="str">
        <f ca="1">IF(SLEP[[#This Row],[Dias]]&gt;0,"Vigente","Vencido")</f>
        <v>Vigente</v>
      </c>
      <c r="AI1166" t="str">
        <f>_xlfn.XLOOKUP(SLEP[[#This Row],[Source.Name]],Tabla3[Nombre archivo],Tabla3[BASESLEP],"N/A",0,1)</f>
        <v>Llanquihue</v>
      </c>
      <c r="AJ1166" t="s">
        <v>5690</v>
      </c>
    </row>
    <row r="1167" spans="1:36" x14ac:dyDescent="0.3">
      <c r="A1167" t="s">
        <v>4679</v>
      </c>
      <c r="B1167" t="s">
        <v>5157</v>
      </c>
      <c r="C1167" t="s">
        <v>5158</v>
      </c>
      <c r="D1167" t="s">
        <v>5159</v>
      </c>
      <c r="E1167" t="s">
        <v>5160</v>
      </c>
      <c r="F1167" t="s">
        <v>5161</v>
      </c>
      <c r="G1167" t="s">
        <v>44</v>
      </c>
      <c r="H1167" t="s">
        <v>45</v>
      </c>
      <c r="I1167" t="s">
        <v>1655</v>
      </c>
      <c r="J1167" t="s">
        <v>4685</v>
      </c>
      <c r="K1167" t="s">
        <v>48</v>
      </c>
      <c r="L1167" s="3">
        <v>60000000</v>
      </c>
      <c r="M1167" s="4">
        <v>46372800</v>
      </c>
      <c r="N1167" s="4">
        <v>13627200</v>
      </c>
      <c r="O1167" t="s">
        <v>507</v>
      </c>
      <c r="P1167" t="s">
        <v>513</v>
      </c>
      <c r="Q1167" t="s">
        <v>51</v>
      </c>
      <c r="R1167">
        <v>5</v>
      </c>
      <c r="S1167">
        <v>0</v>
      </c>
      <c r="T1167">
        <v>0</v>
      </c>
      <c r="U1167">
        <v>0</v>
      </c>
      <c r="V1167">
        <v>0</v>
      </c>
      <c r="W1167">
        <v>0</v>
      </c>
      <c r="X1167">
        <v>357</v>
      </c>
      <c r="Y1167">
        <v>-1</v>
      </c>
      <c r="Z1167" t="s">
        <v>52</v>
      </c>
      <c r="AA1167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60000000</v>
      </c>
      <c r="AB1167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46372800</v>
      </c>
      <c r="AC1167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13627200</v>
      </c>
      <c r="AD1167" s="5">
        <f>VALUE(FIXED((SLEP[[#This Row],[EjecutadoCLP]]/SLEP[[#This Row],[MontoCLP]]),4,TRUE))</f>
        <v>0.77290000000000003</v>
      </c>
      <c r="AE1167" s="1">
        <f>IF(SLEP[[#This Row],[Termino]]=0,DATE(1992,10,11),SLEP[[#This Row],[Termino]]-SLEP[[#This Row],[Días de vigencia]])</f>
        <v>33531</v>
      </c>
      <c r="AF1167" s="1">
        <f>IF(SLEP[[#This Row],[Días restantes]]&lt;1,DATE(1992,10,11),DATE(2025,8,8)+SLEP[[#This Row],[Días restantes]])</f>
        <v>33888</v>
      </c>
      <c r="AG1167">
        <f ca="1">IF(SLEP[[#This Row],[Termino]]=0,0,SLEP[[#This Row],[Termino]]-TODAY())</f>
        <v>-12071</v>
      </c>
      <c r="AH1167" s="7" t="str">
        <f ca="1">IF(SLEP[[#This Row],[Dias]]&gt;0,"Vigente","Vencido")</f>
        <v>Vencido</v>
      </c>
      <c r="AI1167" t="str">
        <f>_xlfn.XLOOKUP(SLEP[[#This Row],[Source.Name]],Tabla3[Nombre archivo],Tabla3[BASESLEP],"N/A",0,1)</f>
        <v>Llanquihue</v>
      </c>
      <c r="AJ1167" t="s">
        <v>5694</v>
      </c>
    </row>
    <row r="1168" spans="1:36" x14ac:dyDescent="0.3">
      <c r="A1168" t="s">
        <v>4679</v>
      </c>
      <c r="B1168" t="s">
        <v>5163</v>
      </c>
      <c r="C1168" t="s">
        <v>5164</v>
      </c>
      <c r="D1168" t="s">
        <v>5165</v>
      </c>
      <c r="E1168" t="s">
        <v>4715</v>
      </c>
      <c r="F1168" t="s">
        <v>4716</v>
      </c>
      <c r="G1168" t="s">
        <v>74</v>
      </c>
      <c r="H1168" t="s">
        <v>178</v>
      </c>
      <c r="I1168" t="s">
        <v>207</v>
      </c>
      <c r="J1168" t="s">
        <v>4685</v>
      </c>
      <c r="K1168" t="s">
        <v>48</v>
      </c>
      <c r="L1168" s="3">
        <v>403000000</v>
      </c>
      <c r="M1168" s="4">
        <v>390953267</v>
      </c>
      <c r="N1168" s="4">
        <v>12046733</v>
      </c>
      <c r="O1168" t="s">
        <v>735</v>
      </c>
      <c r="P1168" t="s">
        <v>631</v>
      </c>
      <c r="Q1168" t="s">
        <v>51</v>
      </c>
      <c r="R1168">
        <v>264</v>
      </c>
      <c r="S1168">
        <v>0</v>
      </c>
      <c r="T1168">
        <v>0</v>
      </c>
      <c r="U1168">
        <v>0</v>
      </c>
      <c r="V1168">
        <v>0</v>
      </c>
      <c r="W1168">
        <v>0</v>
      </c>
      <c r="X1168">
        <v>366</v>
      </c>
      <c r="Y1168">
        <v>-1</v>
      </c>
      <c r="Z1168" t="s">
        <v>52</v>
      </c>
      <c r="AA1168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403000000</v>
      </c>
      <c r="AB1168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390953267</v>
      </c>
      <c r="AC1168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12046733</v>
      </c>
      <c r="AD1168" s="5">
        <f>VALUE(FIXED((SLEP[[#This Row],[EjecutadoCLP]]/SLEP[[#This Row],[MontoCLP]]),4,TRUE))</f>
        <v>0.97009999999999996</v>
      </c>
      <c r="AE1168" s="1">
        <f>IF(SLEP[[#This Row],[Termino]]=0,DATE(1992,10,11),SLEP[[#This Row],[Termino]]-SLEP[[#This Row],[Días de vigencia]])</f>
        <v>33522</v>
      </c>
      <c r="AF1168" s="1">
        <f>IF(SLEP[[#This Row],[Días restantes]]&lt;1,DATE(1992,10,11),DATE(2025,8,8)+SLEP[[#This Row],[Días restantes]])</f>
        <v>33888</v>
      </c>
      <c r="AG1168">
        <f ca="1">IF(SLEP[[#This Row],[Termino]]=0,0,SLEP[[#This Row],[Termino]]-TODAY())</f>
        <v>-12071</v>
      </c>
      <c r="AH1168" s="7" t="str">
        <f ca="1">IF(SLEP[[#This Row],[Dias]]&gt;0,"Vigente","Vencido")</f>
        <v>Vencido</v>
      </c>
      <c r="AI1168" t="str">
        <f>_xlfn.XLOOKUP(SLEP[[#This Row],[Source.Name]],Tabla3[Nombre archivo],Tabla3[BASESLEP],"N/A",0,1)</f>
        <v>Llanquihue</v>
      </c>
      <c r="AJ1168" t="s">
        <v>5698</v>
      </c>
    </row>
    <row r="1169" spans="1:36" x14ac:dyDescent="0.3">
      <c r="A1169" t="s">
        <v>4679</v>
      </c>
      <c r="B1169" t="s">
        <v>5167</v>
      </c>
      <c r="C1169" t="s">
        <v>5168</v>
      </c>
      <c r="D1169" t="s">
        <v>5169</v>
      </c>
      <c r="E1169" t="s">
        <v>5170</v>
      </c>
      <c r="F1169" t="s">
        <v>5171</v>
      </c>
      <c r="G1169" t="s">
        <v>44</v>
      </c>
      <c r="H1169" t="s">
        <v>45</v>
      </c>
      <c r="I1169" t="s">
        <v>207</v>
      </c>
      <c r="J1169" t="s">
        <v>4685</v>
      </c>
      <c r="K1169" t="s">
        <v>48</v>
      </c>
      <c r="L1169" s="3">
        <v>1316758608</v>
      </c>
      <c r="M1169" s="4">
        <v>491346055</v>
      </c>
      <c r="N1169" s="4">
        <v>825412553</v>
      </c>
      <c r="O1169" t="s">
        <v>804</v>
      </c>
      <c r="P1169" t="s">
        <v>90</v>
      </c>
      <c r="Q1169" t="s">
        <v>371</v>
      </c>
      <c r="R1169">
        <v>223</v>
      </c>
      <c r="S1169">
        <v>0</v>
      </c>
      <c r="T1169">
        <v>1</v>
      </c>
      <c r="U1169">
        <v>0</v>
      </c>
      <c r="V1169">
        <v>0</v>
      </c>
      <c r="W1169">
        <v>0</v>
      </c>
      <c r="X1169">
        <v>526</v>
      </c>
      <c r="Y1169">
        <v>-152</v>
      </c>
      <c r="Z1169" t="s">
        <v>65</v>
      </c>
      <c r="AA1169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1316758608</v>
      </c>
      <c r="AB1169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491346055</v>
      </c>
      <c r="AC1169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825412553</v>
      </c>
      <c r="AD1169" s="5">
        <f>VALUE(FIXED((SLEP[[#This Row],[EjecutadoCLP]]/SLEP[[#This Row],[MontoCLP]]),4,TRUE))</f>
        <v>0.37309999999999999</v>
      </c>
      <c r="AE1169" s="1">
        <f>IF(SLEP[[#This Row],[Termino]]=0,DATE(1992,10,11),SLEP[[#This Row],[Termino]]-SLEP[[#This Row],[Días de vigencia]])</f>
        <v>33362</v>
      </c>
      <c r="AF1169" s="1">
        <f>IF(SLEP[[#This Row],[Días restantes]]&lt;1,DATE(1992,10,11),DATE(2025,8,8)+SLEP[[#This Row],[Días restantes]])</f>
        <v>33888</v>
      </c>
      <c r="AG1169">
        <f ca="1">IF(SLEP[[#This Row],[Termino]]=0,0,SLEP[[#This Row],[Termino]]-TODAY())</f>
        <v>-12071</v>
      </c>
      <c r="AH1169" s="7" t="str">
        <f ca="1">IF(SLEP[[#This Row],[Dias]]&gt;0,"Vigente","Vencido")</f>
        <v>Vencido</v>
      </c>
      <c r="AI1169" t="str">
        <f>_xlfn.XLOOKUP(SLEP[[#This Row],[Source.Name]],Tabla3[Nombre archivo],Tabla3[BASESLEP],"N/A",0,1)</f>
        <v>Llanquihue</v>
      </c>
      <c r="AJ1169" t="s">
        <v>5702</v>
      </c>
    </row>
    <row r="1170" spans="1:36" x14ac:dyDescent="0.3">
      <c r="A1170" t="s">
        <v>4679</v>
      </c>
      <c r="B1170" t="s">
        <v>5173</v>
      </c>
      <c r="C1170" t="s">
        <v>5174</v>
      </c>
      <c r="D1170" t="s">
        <v>5175</v>
      </c>
      <c r="E1170" t="s">
        <v>5176</v>
      </c>
      <c r="F1170" t="s">
        <v>5177</v>
      </c>
      <c r="G1170" t="s">
        <v>44</v>
      </c>
      <c r="H1170" t="s">
        <v>178</v>
      </c>
      <c r="I1170" t="s">
        <v>207</v>
      </c>
      <c r="J1170" t="s">
        <v>4685</v>
      </c>
      <c r="K1170" t="s">
        <v>48</v>
      </c>
      <c r="L1170" s="3">
        <v>104000000</v>
      </c>
      <c r="M1170" s="4">
        <v>78920030</v>
      </c>
      <c r="N1170" s="4">
        <v>25079970</v>
      </c>
      <c r="O1170" t="s">
        <v>831</v>
      </c>
      <c r="P1170" t="s">
        <v>1866</v>
      </c>
      <c r="Q1170" t="s">
        <v>51</v>
      </c>
      <c r="R1170">
        <v>17</v>
      </c>
      <c r="S1170">
        <v>0</v>
      </c>
      <c r="T1170">
        <v>0</v>
      </c>
      <c r="U1170">
        <v>0</v>
      </c>
      <c r="V1170">
        <v>0</v>
      </c>
      <c r="W1170">
        <v>0</v>
      </c>
      <c r="X1170">
        <v>366</v>
      </c>
      <c r="Y1170">
        <v>-1</v>
      </c>
      <c r="Z1170" t="s">
        <v>52</v>
      </c>
      <c r="AA1170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104000000</v>
      </c>
      <c r="AB1170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78920030</v>
      </c>
      <c r="AC1170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25079970</v>
      </c>
      <c r="AD1170" s="5">
        <f>VALUE(FIXED((SLEP[[#This Row],[EjecutadoCLP]]/SLEP[[#This Row],[MontoCLP]]),4,TRUE))</f>
        <v>0.75880000000000003</v>
      </c>
      <c r="AE1170" s="1">
        <f>IF(SLEP[[#This Row],[Termino]]=0,DATE(1992,10,11),SLEP[[#This Row],[Termino]]-SLEP[[#This Row],[Días de vigencia]])</f>
        <v>33522</v>
      </c>
      <c r="AF1170" s="1">
        <f>IF(SLEP[[#This Row],[Días restantes]]&lt;1,DATE(1992,10,11),DATE(2025,8,8)+SLEP[[#This Row],[Días restantes]])</f>
        <v>33888</v>
      </c>
      <c r="AG1170">
        <f ca="1">IF(SLEP[[#This Row],[Termino]]=0,0,SLEP[[#This Row],[Termino]]-TODAY())</f>
        <v>-12071</v>
      </c>
      <c r="AH1170" s="7" t="str">
        <f ca="1">IF(SLEP[[#This Row],[Dias]]&gt;0,"Vigente","Vencido")</f>
        <v>Vencido</v>
      </c>
      <c r="AI1170" t="str">
        <f>_xlfn.XLOOKUP(SLEP[[#This Row],[Source.Name]],Tabla3[Nombre archivo],Tabla3[BASESLEP],"N/A",0,1)</f>
        <v>Llanquihue</v>
      </c>
      <c r="AJ1170" t="s">
        <v>5704</v>
      </c>
    </row>
    <row r="1171" spans="1:36" x14ac:dyDescent="0.3">
      <c r="A1171" t="s">
        <v>4679</v>
      </c>
      <c r="B1171" t="s">
        <v>5179</v>
      </c>
      <c r="C1171" t="s">
        <v>5180</v>
      </c>
      <c r="D1171" t="s">
        <v>5181</v>
      </c>
      <c r="E1171" t="s">
        <v>733</v>
      </c>
      <c r="F1171" t="s">
        <v>734</v>
      </c>
      <c r="G1171" t="s">
        <v>74</v>
      </c>
      <c r="H1171" t="s">
        <v>178</v>
      </c>
      <c r="I1171" t="s">
        <v>533</v>
      </c>
      <c r="J1171" t="s">
        <v>4685</v>
      </c>
      <c r="K1171" t="s">
        <v>48</v>
      </c>
      <c r="L1171" s="3">
        <v>67495610</v>
      </c>
      <c r="M1171" s="4">
        <v>67495610</v>
      </c>
      <c r="N1171" s="4">
        <v>0</v>
      </c>
      <c r="O1171" t="s">
        <v>891</v>
      </c>
      <c r="P1171" t="s">
        <v>263</v>
      </c>
      <c r="Q1171" t="s">
        <v>51</v>
      </c>
      <c r="R1171">
        <v>0</v>
      </c>
      <c r="S1171">
        <v>0</v>
      </c>
      <c r="T1171">
        <v>0</v>
      </c>
      <c r="U1171">
        <v>0</v>
      </c>
      <c r="V1171">
        <v>0</v>
      </c>
      <c r="W1171">
        <v>0</v>
      </c>
      <c r="X1171">
        <v>128</v>
      </c>
      <c r="Y1171">
        <v>-1</v>
      </c>
      <c r="Z1171" t="s">
        <v>52</v>
      </c>
      <c r="AA1171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67495610</v>
      </c>
      <c r="AB1171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67495610</v>
      </c>
      <c r="AC1171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0</v>
      </c>
      <c r="AD1171" s="5">
        <f>VALUE(FIXED((SLEP[[#This Row],[EjecutadoCLP]]/SLEP[[#This Row],[MontoCLP]]),4,TRUE))</f>
        <v>1</v>
      </c>
      <c r="AE1171" s="1">
        <f>IF(SLEP[[#This Row],[Termino]]=0,DATE(1992,10,11),SLEP[[#This Row],[Termino]]-SLEP[[#This Row],[Días de vigencia]])</f>
        <v>33760</v>
      </c>
      <c r="AF1171" s="1">
        <f>IF(SLEP[[#This Row],[Días restantes]]&lt;1,DATE(1992,10,11),DATE(2025,8,8)+SLEP[[#This Row],[Días restantes]])</f>
        <v>33888</v>
      </c>
      <c r="AG1171">
        <f ca="1">IF(SLEP[[#This Row],[Termino]]=0,0,SLEP[[#This Row],[Termino]]-TODAY())</f>
        <v>-12071</v>
      </c>
      <c r="AH1171" s="7" t="str">
        <f ca="1">IF(SLEP[[#This Row],[Dias]]&gt;0,"Vigente","Vencido")</f>
        <v>Vencido</v>
      </c>
      <c r="AI1171" t="str">
        <f>_xlfn.XLOOKUP(SLEP[[#This Row],[Source.Name]],Tabla3[Nombre archivo],Tabla3[BASESLEP],"N/A",0,1)</f>
        <v>Llanquihue</v>
      </c>
      <c r="AJ1171" t="s">
        <v>5707</v>
      </c>
    </row>
    <row r="1172" spans="1:36" x14ac:dyDescent="0.3">
      <c r="A1172" t="s">
        <v>4679</v>
      </c>
      <c r="B1172" t="s">
        <v>5183</v>
      </c>
      <c r="C1172" t="s">
        <v>5184</v>
      </c>
      <c r="D1172" t="s">
        <v>5185</v>
      </c>
      <c r="E1172" t="s">
        <v>4056</v>
      </c>
      <c r="F1172" t="s">
        <v>4057</v>
      </c>
      <c r="G1172" t="s">
        <v>44</v>
      </c>
      <c r="H1172" t="s">
        <v>45</v>
      </c>
      <c r="I1172" t="s">
        <v>1978</v>
      </c>
      <c r="J1172" t="s">
        <v>4685</v>
      </c>
      <c r="K1172" t="s">
        <v>303</v>
      </c>
      <c r="L1172" s="3">
        <v>3063.7501999999999</v>
      </c>
      <c r="M1172" s="4">
        <v>3045.8375999999998</v>
      </c>
      <c r="N1172" s="4">
        <v>17.912600000000602</v>
      </c>
      <c r="O1172" t="s">
        <v>836</v>
      </c>
      <c r="P1172" t="s">
        <v>1670</v>
      </c>
      <c r="Q1172" t="s">
        <v>51</v>
      </c>
      <c r="R1172">
        <v>0</v>
      </c>
      <c r="S1172">
        <v>0</v>
      </c>
      <c r="T1172">
        <v>1</v>
      </c>
      <c r="U1172">
        <v>0</v>
      </c>
      <c r="V1172">
        <v>0</v>
      </c>
      <c r="W1172">
        <v>0</v>
      </c>
      <c r="X1172">
        <v>493</v>
      </c>
      <c r="Y1172">
        <v>-1</v>
      </c>
      <c r="Z1172" t="s">
        <v>52</v>
      </c>
      <c r="AA1172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120974168</v>
      </c>
      <c r="AB1172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120266877</v>
      </c>
      <c r="AC1172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707291</v>
      </c>
      <c r="AD1172" s="5">
        <f>VALUE(FIXED((SLEP[[#This Row],[EjecutadoCLP]]/SLEP[[#This Row],[MontoCLP]]),4,TRUE))</f>
        <v>0.99419999999999997</v>
      </c>
      <c r="AE1172" s="1">
        <f>IF(SLEP[[#This Row],[Termino]]=0,DATE(1992,10,11),SLEP[[#This Row],[Termino]]-SLEP[[#This Row],[Días de vigencia]])</f>
        <v>33395</v>
      </c>
      <c r="AF1172" s="1">
        <f>IF(SLEP[[#This Row],[Días restantes]]&lt;1,DATE(1992,10,11),DATE(2025,8,8)+SLEP[[#This Row],[Días restantes]])</f>
        <v>33888</v>
      </c>
      <c r="AG1172">
        <f ca="1">IF(SLEP[[#This Row],[Termino]]=0,0,SLEP[[#This Row],[Termino]]-TODAY())</f>
        <v>-12071</v>
      </c>
      <c r="AH1172" s="7" t="str">
        <f ca="1">IF(SLEP[[#This Row],[Dias]]&gt;0,"Vigente","Vencido")</f>
        <v>Vencido</v>
      </c>
      <c r="AI1172" t="str">
        <f>_xlfn.XLOOKUP(SLEP[[#This Row],[Source.Name]],Tabla3[Nombre archivo],Tabla3[BASESLEP],"N/A",0,1)</f>
        <v>Llanquihue</v>
      </c>
      <c r="AJ1172" t="s">
        <v>5711</v>
      </c>
    </row>
    <row r="1173" spans="1:36" x14ac:dyDescent="0.3">
      <c r="A1173" t="s">
        <v>4679</v>
      </c>
      <c r="B1173" t="s">
        <v>5187</v>
      </c>
      <c r="C1173" t="s">
        <v>5188</v>
      </c>
      <c r="D1173" t="s">
        <v>5189</v>
      </c>
      <c r="E1173" t="s">
        <v>5190</v>
      </c>
      <c r="F1173" t="s">
        <v>5191</v>
      </c>
      <c r="G1173" t="s">
        <v>44</v>
      </c>
      <c r="H1173" t="s">
        <v>45</v>
      </c>
      <c r="I1173" t="s">
        <v>1978</v>
      </c>
      <c r="J1173" t="s">
        <v>4685</v>
      </c>
      <c r="K1173" t="s">
        <v>303</v>
      </c>
      <c r="L1173" s="3">
        <v>5910</v>
      </c>
      <c r="M1173" s="4">
        <v>5770.4763000000003</v>
      </c>
      <c r="N1173" s="4">
        <v>139.52369999999999</v>
      </c>
      <c r="O1173" t="s">
        <v>1514</v>
      </c>
      <c r="P1173" t="s">
        <v>169</v>
      </c>
      <c r="Q1173" t="s">
        <v>51</v>
      </c>
      <c r="R1173">
        <v>0</v>
      </c>
      <c r="S1173">
        <v>0</v>
      </c>
      <c r="T1173">
        <v>1</v>
      </c>
      <c r="U1173">
        <v>0</v>
      </c>
      <c r="V1173">
        <v>0</v>
      </c>
      <c r="W1173">
        <v>0</v>
      </c>
      <c r="X1173">
        <v>663</v>
      </c>
      <c r="Y1173">
        <v>-1</v>
      </c>
      <c r="Z1173" t="s">
        <v>52</v>
      </c>
      <c r="AA1173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233360192</v>
      </c>
      <c r="AB1173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227851008</v>
      </c>
      <c r="AC1173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5509184</v>
      </c>
      <c r="AD1173" s="5">
        <f>VALUE(FIXED((SLEP[[#This Row],[EjecutadoCLP]]/SLEP[[#This Row],[MontoCLP]]),4,TRUE))</f>
        <v>0.97640000000000005</v>
      </c>
      <c r="AE1173" s="1">
        <f>IF(SLEP[[#This Row],[Termino]]=0,DATE(1992,10,11),SLEP[[#This Row],[Termino]]-SLEP[[#This Row],[Días de vigencia]])</f>
        <v>33225</v>
      </c>
      <c r="AF1173" s="1">
        <f>IF(SLEP[[#This Row],[Días restantes]]&lt;1,DATE(1992,10,11),DATE(2025,8,8)+SLEP[[#This Row],[Días restantes]])</f>
        <v>33888</v>
      </c>
      <c r="AG1173">
        <f ca="1">IF(SLEP[[#This Row],[Termino]]=0,0,SLEP[[#This Row],[Termino]]-TODAY())</f>
        <v>-12071</v>
      </c>
      <c r="AH1173" s="7" t="str">
        <f ca="1">IF(SLEP[[#This Row],[Dias]]&gt;0,"Vigente","Vencido")</f>
        <v>Vencido</v>
      </c>
      <c r="AI1173" t="str">
        <f>_xlfn.XLOOKUP(SLEP[[#This Row],[Source.Name]],Tabla3[Nombre archivo],Tabla3[BASESLEP],"N/A",0,1)</f>
        <v>Llanquihue</v>
      </c>
      <c r="AJ1173" t="s">
        <v>5713</v>
      </c>
    </row>
    <row r="1174" spans="1:36" x14ac:dyDescent="0.3">
      <c r="A1174" t="s">
        <v>4679</v>
      </c>
      <c r="B1174" t="s">
        <v>5193</v>
      </c>
      <c r="C1174" t="s">
        <v>5194</v>
      </c>
      <c r="D1174" t="s">
        <v>5195</v>
      </c>
      <c r="E1174" t="s">
        <v>756</v>
      </c>
      <c r="F1174" t="s">
        <v>757</v>
      </c>
      <c r="G1174" t="s">
        <v>44</v>
      </c>
      <c r="H1174" t="s">
        <v>178</v>
      </c>
      <c r="I1174" t="s">
        <v>207</v>
      </c>
      <c r="J1174" t="s">
        <v>4685</v>
      </c>
      <c r="K1174" t="s">
        <v>48</v>
      </c>
      <c r="L1174" s="3">
        <v>210000000</v>
      </c>
      <c r="M1174" s="4">
        <v>206593880</v>
      </c>
      <c r="N1174" s="4">
        <v>3406120</v>
      </c>
      <c r="O1174" t="s">
        <v>884</v>
      </c>
      <c r="P1174" t="s">
        <v>513</v>
      </c>
      <c r="Q1174" t="s">
        <v>51</v>
      </c>
      <c r="R1174">
        <v>74</v>
      </c>
      <c r="S1174">
        <v>0</v>
      </c>
      <c r="T1174">
        <v>1</v>
      </c>
      <c r="U1174">
        <v>0</v>
      </c>
      <c r="V1174">
        <v>0</v>
      </c>
      <c r="W1174">
        <v>0</v>
      </c>
      <c r="X1174">
        <v>444</v>
      </c>
      <c r="Y1174">
        <v>-1</v>
      </c>
      <c r="Z1174" t="s">
        <v>52</v>
      </c>
      <c r="AA1174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210000000</v>
      </c>
      <c r="AB1174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206593880</v>
      </c>
      <c r="AC1174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3406120</v>
      </c>
      <c r="AD1174" s="5">
        <f>VALUE(FIXED((SLEP[[#This Row],[EjecutadoCLP]]/SLEP[[#This Row],[MontoCLP]]),4,TRUE))</f>
        <v>0.98380000000000001</v>
      </c>
      <c r="AE1174" s="1">
        <f>IF(SLEP[[#This Row],[Termino]]=0,DATE(1992,10,11),SLEP[[#This Row],[Termino]]-SLEP[[#This Row],[Días de vigencia]])</f>
        <v>33444</v>
      </c>
      <c r="AF1174" s="1">
        <f>IF(SLEP[[#This Row],[Días restantes]]&lt;1,DATE(1992,10,11),DATE(2025,8,8)+SLEP[[#This Row],[Días restantes]])</f>
        <v>33888</v>
      </c>
      <c r="AG1174">
        <f ca="1">IF(SLEP[[#This Row],[Termino]]=0,0,SLEP[[#This Row],[Termino]]-TODAY())</f>
        <v>-12071</v>
      </c>
      <c r="AH1174" s="7" t="str">
        <f ca="1">IF(SLEP[[#This Row],[Dias]]&gt;0,"Vigente","Vencido")</f>
        <v>Vencido</v>
      </c>
      <c r="AI1174" t="str">
        <f>_xlfn.XLOOKUP(SLEP[[#This Row],[Source.Name]],Tabla3[Nombre archivo],Tabla3[BASESLEP],"N/A",0,1)</f>
        <v>Llanquihue</v>
      </c>
      <c r="AJ1174" t="s">
        <v>5717</v>
      </c>
    </row>
    <row r="1175" spans="1:36" x14ac:dyDescent="0.3">
      <c r="A1175" t="s">
        <v>4679</v>
      </c>
      <c r="B1175" t="s">
        <v>5197</v>
      </c>
      <c r="C1175" t="s">
        <v>5198</v>
      </c>
      <c r="D1175" t="s">
        <v>5199</v>
      </c>
      <c r="E1175" t="s">
        <v>5200</v>
      </c>
      <c r="F1175" t="s">
        <v>5201</v>
      </c>
      <c r="G1175" t="s">
        <v>44</v>
      </c>
      <c r="H1175" t="s">
        <v>45</v>
      </c>
      <c r="I1175" t="s">
        <v>207</v>
      </c>
      <c r="J1175" t="s">
        <v>4685</v>
      </c>
      <c r="K1175" t="s">
        <v>48</v>
      </c>
      <c r="L1175" s="3">
        <v>42831186</v>
      </c>
      <c r="M1175" s="4">
        <v>2618600</v>
      </c>
      <c r="N1175" s="4">
        <v>40212586</v>
      </c>
      <c r="O1175" t="s">
        <v>728</v>
      </c>
      <c r="P1175" t="s">
        <v>263</v>
      </c>
      <c r="Q1175" t="s">
        <v>51</v>
      </c>
      <c r="R1175">
        <v>0</v>
      </c>
      <c r="S1175">
        <v>0</v>
      </c>
      <c r="T1175">
        <v>1</v>
      </c>
      <c r="U1175">
        <v>0</v>
      </c>
      <c r="V1175">
        <v>0</v>
      </c>
      <c r="W1175">
        <v>0</v>
      </c>
      <c r="X1175">
        <v>275</v>
      </c>
      <c r="Y1175">
        <v>-1</v>
      </c>
      <c r="Z1175" t="s">
        <v>52</v>
      </c>
      <c r="AA1175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42831186</v>
      </c>
      <c r="AB1175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2618600</v>
      </c>
      <c r="AC1175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40212586</v>
      </c>
      <c r="AD1175" s="5">
        <f>VALUE(FIXED((SLEP[[#This Row],[EjecutadoCLP]]/SLEP[[#This Row],[MontoCLP]]),4,TRUE))</f>
        <v>6.1100000000000002E-2</v>
      </c>
      <c r="AE1175" s="1">
        <f>IF(SLEP[[#This Row],[Termino]]=0,DATE(1992,10,11),SLEP[[#This Row],[Termino]]-SLEP[[#This Row],[Días de vigencia]])</f>
        <v>33613</v>
      </c>
      <c r="AF1175" s="1">
        <f>IF(SLEP[[#This Row],[Días restantes]]&lt;1,DATE(1992,10,11),DATE(2025,8,8)+SLEP[[#This Row],[Días restantes]])</f>
        <v>33888</v>
      </c>
      <c r="AG1175">
        <f ca="1">IF(SLEP[[#This Row],[Termino]]=0,0,SLEP[[#This Row],[Termino]]-TODAY())</f>
        <v>-12071</v>
      </c>
      <c r="AH1175" s="7" t="str">
        <f ca="1">IF(SLEP[[#This Row],[Dias]]&gt;0,"Vigente","Vencido")</f>
        <v>Vencido</v>
      </c>
      <c r="AI1175" t="str">
        <f>_xlfn.XLOOKUP(SLEP[[#This Row],[Source.Name]],Tabla3[Nombre archivo],Tabla3[BASESLEP],"N/A",0,1)</f>
        <v>Llanquihue</v>
      </c>
      <c r="AJ1175" t="s">
        <v>5721</v>
      </c>
    </row>
    <row r="1176" spans="1:36" x14ac:dyDescent="0.3">
      <c r="A1176" t="s">
        <v>4679</v>
      </c>
      <c r="B1176" t="s">
        <v>5203</v>
      </c>
      <c r="C1176" t="s">
        <v>5204</v>
      </c>
      <c r="D1176" t="s">
        <v>5205</v>
      </c>
      <c r="E1176" t="s">
        <v>841</v>
      </c>
      <c r="F1176" t="s">
        <v>4127</v>
      </c>
      <c r="G1176" t="s">
        <v>74</v>
      </c>
      <c r="H1176" t="s">
        <v>178</v>
      </c>
      <c r="I1176" t="s">
        <v>560</v>
      </c>
      <c r="J1176" t="s">
        <v>4685</v>
      </c>
      <c r="K1176" t="s">
        <v>794</v>
      </c>
      <c r="L1176" s="3">
        <v>72365.41</v>
      </c>
      <c r="M1176" s="4">
        <v>71752.55</v>
      </c>
      <c r="N1176" s="4">
        <v>612.86000000000104</v>
      </c>
      <c r="O1176" t="s">
        <v>1514</v>
      </c>
      <c r="P1176" t="s">
        <v>764</v>
      </c>
      <c r="Q1176" t="s">
        <v>51</v>
      </c>
      <c r="R1176">
        <v>0</v>
      </c>
      <c r="S1176">
        <v>0</v>
      </c>
      <c r="T1176">
        <v>0</v>
      </c>
      <c r="U1176">
        <v>0</v>
      </c>
      <c r="V1176">
        <v>0</v>
      </c>
      <c r="W1176">
        <v>0</v>
      </c>
      <c r="X1176">
        <v>56</v>
      </c>
      <c r="Y1176">
        <v>-44</v>
      </c>
      <c r="Z1176" t="s">
        <v>52</v>
      </c>
      <c r="AA1176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68954828</v>
      </c>
      <c r="AB1176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68370852</v>
      </c>
      <c r="AC1176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583976</v>
      </c>
      <c r="AD1176" s="5">
        <f>VALUE(FIXED((SLEP[[#This Row],[EjecutadoCLP]]/SLEP[[#This Row],[MontoCLP]]),4,TRUE))</f>
        <v>0.99150000000000005</v>
      </c>
      <c r="AE1176" s="1">
        <f>IF(SLEP[[#This Row],[Termino]]=0,DATE(1992,10,11),SLEP[[#This Row],[Termino]]-SLEP[[#This Row],[Días de vigencia]])</f>
        <v>33832</v>
      </c>
      <c r="AF1176" s="1">
        <f>IF(SLEP[[#This Row],[Días restantes]]&lt;1,DATE(1992,10,11),DATE(2025,8,8)+SLEP[[#This Row],[Días restantes]])</f>
        <v>33888</v>
      </c>
      <c r="AG1176">
        <f ca="1">IF(SLEP[[#This Row],[Termino]]=0,0,SLEP[[#This Row],[Termino]]-TODAY())</f>
        <v>-12071</v>
      </c>
      <c r="AH1176" s="7" t="str">
        <f ca="1">IF(SLEP[[#This Row],[Dias]]&gt;0,"Vigente","Vencido")</f>
        <v>Vencido</v>
      </c>
      <c r="AI1176" t="str">
        <f>_xlfn.XLOOKUP(SLEP[[#This Row],[Source.Name]],Tabla3[Nombre archivo],Tabla3[BASESLEP],"N/A",0,1)</f>
        <v>Llanquihue</v>
      </c>
      <c r="AJ1176" t="s">
        <v>5727</v>
      </c>
    </row>
    <row r="1177" spans="1:36" x14ac:dyDescent="0.3">
      <c r="A1177" t="s">
        <v>4679</v>
      </c>
      <c r="B1177" t="s">
        <v>5207</v>
      </c>
      <c r="C1177" t="s">
        <v>5208</v>
      </c>
      <c r="D1177" t="s">
        <v>5209</v>
      </c>
      <c r="E1177" t="s">
        <v>4824</v>
      </c>
      <c r="F1177" t="s">
        <v>4825</v>
      </c>
      <c r="G1177" t="s">
        <v>44</v>
      </c>
      <c r="H1177" t="s">
        <v>45</v>
      </c>
      <c r="I1177" t="s">
        <v>46</v>
      </c>
      <c r="J1177" t="s">
        <v>4685</v>
      </c>
      <c r="K1177" t="s">
        <v>48</v>
      </c>
      <c r="L1177" s="3">
        <v>1247054830</v>
      </c>
      <c r="M1177" s="4">
        <v>1247054829</v>
      </c>
      <c r="N1177" s="4">
        <v>1</v>
      </c>
      <c r="O1177" t="s">
        <v>907</v>
      </c>
      <c r="P1177" t="s">
        <v>486</v>
      </c>
      <c r="Q1177" t="s">
        <v>587</v>
      </c>
      <c r="R1177">
        <v>11</v>
      </c>
      <c r="S1177">
        <v>0</v>
      </c>
      <c r="T1177">
        <v>0</v>
      </c>
      <c r="U1177">
        <v>0</v>
      </c>
      <c r="V1177">
        <v>0</v>
      </c>
      <c r="W1177">
        <v>0</v>
      </c>
      <c r="X1177">
        <v>916</v>
      </c>
      <c r="Y1177">
        <v>126</v>
      </c>
      <c r="Z1177" t="s">
        <v>65</v>
      </c>
      <c r="AA1177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1247054830</v>
      </c>
      <c r="AB1177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1247054829</v>
      </c>
      <c r="AC1177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1</v>
      </c>
      <c r="AD1177" s="5">
        <f>VALUE(FIXED((SLEP[[#This Row],[EjecutadoCLP]]/SLEP[[#This Row],[MontoCLP]]),4,TRUE))</f>
        <v>1</v>
      </c>
      <c r="AE1177" s="1">
        <f>IF(SLEP[[#This Row],[Termino]]=0,DATE(1992,10,11),SLEP[[#This Row],[Termino]]-SLEP[[#This Row],[Días de vigencia]])</f>
        <v>45087</v>
      </c>
      <c r="AF1177" s="1">
        <f>IF(SLEP[[#This Row],[Días restantes]]&lt;1,DATE(1992,10,11),DATE(2025,8,8)+SLEP[[#This Row],[Días restantes]])</f>
        <v>46003</v>
      </c>
      <c r="AG1177">
        <f ca="1">IF(SLEP[[#This Row],[Termino]]=0,0,SLEP[[#This Row],[Termino]]-TODAY())</f>
        <v>44</v>
      </c>
      <c r="AH1177" s="7" t="str">
        <f ca="1">IF(SLEP[[#This Row],[Dias]]&gt;0,"Vigente","Vencido")</f>
        <v>Vigente</v>
      </c>
      <c r="AI1177" t="str">
        <f>_xlfn.XLOOKUP(SLEP[[#This Row],[Source.Name]],Tabla3[Nombre archivo],Tabla3[BASESLEP],"N/A",0,1)</f>
        <v>Llanquihue</v>
      </c>
      <c r="AJ1177" t="s">
        <v>5729</v>
      </c>
    </row>
    <row r="1178" spans="1:36" x14ac:dyDescent="0.3">
      <c r="A1178" t="s">
        <v>4679</v>
      </c>
      <c r="B1178" t="s">
        <v>5211</v>
      </c>
      <c r="C1178" t="s">
        <v>5212</v>
      </c>
      <c r="D1178" t="s">
        <v>5213</v>
      </c>
      <c r="E1178" t="s">
        <v>5214</v>
      </c>
      <c r="F1178" t="s">
        <v>5215</v>
      </c>
      <c r="G1178" t="s">
        <v>44</v>
      </c>
      <c r="H1178" t="s">
        <v>178</v>
      </c>
      <c r="I1178" t="s">
        <v>207</v>
      </c>
      <c r="J1178" t="s">
        <v>4685</v>
      </c>
      <c r="K1178" t="s">
        <v>48</v>
      </c>
      <c r="L1178" s="3">
        <v>55000000</v>
      </c>
      <c r="M1178" s="4">
        <v>33659897</v>
      </c>
      <c r="N1178" s="4">
        <v>21340103</v>
      </c>
      <c r="O1178" t="s">
        <v>728</v>
      </c>
      <c r="P1178" t="s">
        <v>463</v>
      </c>
      <c r="Q1178" t="s">
        <v>51</v>
      </c>
      <c r="R1178">
        <v>26</v>
      </c>
      <c r="S1178">
        <v>0</v>
      </c>
      <c r="T1178">
        <v>0</v>
      </c>
      <c r="U1178">
        <v>0</v>
      </c>
      <c r="V1178">
        <v>0</v>
      </c>
      <c r="W1178">
        <v>0</v>
      </c>
      <c r="X1178">
        <v>452</v>
      </c>
      <c r="Y1178">
        <v>-1</v>
      </c>
      <c r="Z1178" t="s">
        <v>52</v>
      </c>
      <c r="AA1178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55000000</v>
      </c>
      <c r="AB1178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33659897</v>
      </c>
      <c r="AC1178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21340103</v>
      </c>
      <c r="AD1178" s="5">
        <f>VALUE(FIXED((SLEP[[#This Row],[EjecutadoCLP]]/SLEP[[#This Row],[MontoCLP]]),4,TRUE))</f>
        <v>0.61199999999999999</v>
      </c>
      <c r="AE1178" s="1">
        <f>IF(SLEP[[#This Row],[Termino]]=0,DATE(1992,10,11),SLEP[[#This Row],[Termino]]-SLEP[[#This Row],[Días de vigencia]])</f>
        <v>33436</v>
      </c>
      <c r="AF1178" s="1">
        <f>IF(SLEP[[#This Row],[Días restantes]]&lt;1,DATE(1992,10,11),DATE(2025,8,8)+SLEP[[#This Row],[Días restantes]])</f>
        <v>33888</v>
      </c>
      <c r="AG1178">
        <f ca="1">IF(SLEP[[#This Row],[Termino]]=0,0,SLEP[[#This Row],[Termino]]-TODAY())</f>
        <v>-12071</v>
      </c>
      <c r="AH1178" s="7" t="str">
        <f ca="1">IF(SLEP[[#This Row],[Dias]]&gt;0,"Vigente","Vencido")</f>
        <v>Vencido</v>
      </c>
      <c r="AI1178" t="str">
        <f>_xlfn.XLOOKUP(SLEP[[#This Row],[Source.Name]],Tabla3[Nombre archivo],Tabla3[BASESLEP],"N/A",0,1)</f>
        <v>Llanquihue</v>
      </c>
      <c r="AJ1178" t="s">
        <v>5733</v>
      </c>
    </row>
    <row r="1179" spans="1:36" x14ac:dyDescent="0.3">
      <c r="A1179" t="s">
        <v>4679</v>
      </c>
      <c r="B1179" t="s">
        <v>5217</v>
      </c>
      <c r="C1179" t="s">
        <v>5218</v>
      </c>
      <c r="D1179" t="s">
        <v>5219</v>
      </c>
      <c r="E1179" t="s">
        <v>5144</v>
      </c>
      <c r="F1179" t="s">
        <v>5145</v>
      </c>
      <c r="G1179" t="s">
        <v>44</v>
      </c>
      <c r="H1179" t="s">
        <v>45</v>
      </c>
      <c r="I1179" t="s">
        <v>46</v>
      </c>
      <c r="J1179" t="s">
        <v>4685</v>
      </c>
      <c r="K1179" t="s">
        <v>48</v>
      </c>
      <c r="L1179" s="3">
        <v>22025562</v>
      </c>
      <c r="M1179" s="4">
        <v>21954162</v>
      </c>
      <c r="N1179" s="4">
        <v>71400</v>
      </c>
      <c r="O1179" t="s">
        <v>877</v>
      </c>
      <c r="P1179" t="s">
        <v>499</v>
      </c>
      <c r="Q1179" t="s">
        <v>51</v>
      </c>
      <c r="R1179">
        <v>0</v>
      </c>
      <c r="S1179">
        <v>0</v>
      </c>
      <c r="T1179">
        <v>0</v>
      </c>
      <c r="U1179">
        <v>0</v>
      </c>
      <c r="V1179">
        <v>0</v>
      </c>
      <c r="W1179">
        <v>0</v>
      </c>
      <c r="X1179">
        <v>177</v>
      </c>
      <c r="Y1179">
        <v>-1</v>
      </c>
      <c r="Z1179" t="s">
        <v>52</v>
      </c>
      <c r="AA1179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22025562</v>
      </c>
      <c r="AB1179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21954162</v>
      </c>
      <c r="AC1179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71400</v>
      </c>
      <c r="AD1179" s="5">
        <f>VALUE(FIXED((SLEP[[#This Row],[EjecutadoCLP]]/SLEP[[#This Row],[MontoCLP]]),4,TRUE))</f>
        <v>0.99680000000000002</v>
      </c>
      <c r="AE1179" s="1">
        <f>IF(SLEP[[#This Row],[Termino]]=0,DATE(1992,10,11),SLEP[[#This Row],[Termino]]-SLEP[[#This Row],[Días de vigencia]])</f>
        <v>33711</v>
      </c>
      <c r="AF1179" s="1">
        <f>IF(SLEP[[#This Row],[Días restantes]]&lt;1,DATE(1992,10,11),DATE(2025,8,8)+SLEP[[#This Row],[Días restantes]])</f>
        <v>33888</v>
      </c>
      <c r="AG1179">
        <f ca="1">IF(SLEP[[#This Row],[Termino]]=0,0,SLEP[[#This Row],[Termino]]-TODAY())</f>
        <v>-12071</v>
      </c>
      <c r="AH1179" s="7" t="str">
        <f ca="1">IF(SLEP[[#This Row],[Dias]]&gt;0,"Vigente","Vencido")</f>
        <v>Vencido</v>
      </c>
      <c r="AI1179" t="str">
        <f>_xlfn.XLOOKUP(SLEP[[#This Row],[Source.Name]],Tabla3[Nombre archivo],Tabla3[BASESLEP],"N/A",0,1)</f>
        <v>Llanquihue</v>
      </c>
      <c r="AJ1179" t="s">
        <v>5737</v>
      </c>
    </row>
    <row r="1180" spans="1:36" x14ac:dyDescent="0.3">
      <c r="A1180" t="s">
        <v>4679</v>
      </c>
      <c r="B1180" t="s">
        <v>5221</v>
      </c>
      <c r="C1180" t="s">
        <v>5168</v>
      </c>
      <c r="D1180" t="s">
        <v>5169</v>
      </c>
      <c r="E1180" t="s">
        <v>5222</v>
      </c>
      <c r="F1180" t="s">
        <v>5223</v>
      </c>
      <c r="G1180" t="s">
        <v>44</v>
      </c>
      <c r="H1180" t="s">
        <v>45</v>
      </c>
      <c r="I1180" t="s">
        <v>46</v>
      </c>
      <c r="J1180" t="s">
        <v>4685</v>
      </c>
      <c r="K1180" t="s">
        <v>48</v>
      </c>
      <c r="L1180" s="3">
        <v>933057259</v>
      </c>
      <c r="M1180" s="4">
        <v>331833098</v>
      </c>
      <c r="N1180" s="4">
        <v>601224161</v>
      </c>
      <c r="O1180" t="s">
        <v>970</v>
      </c>
      <c r="P1180" t="s">
        <v>90</v>
      </c>
      <c r="Q1180" t="s">
        <v>51</v>
      </c>
      <c r="R1180">
        <v>148</v>
      </c>
      <c r="S1180">
        <v>0</v>
      </c>
      <c r="T1180">
        <v>1</v>
      </c>
      <c r="U1180">
        <v>0</v>
      </c>
      <c r="V1180">
        <v>0</v>
      </c>
      <c r="W1180">
        <v>0</v>
      </c>
      <c r="X1180">
        <v>659</v>
      </c>
      <c r="Y1180">
        <v>-1</v>
      </c>
      <c r="Z1180" t="s">
        <v>52</v>
      </c>
      <c r="AA1180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933057259</v>
      </c>
      <c r="AB1180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331833098</v>
      </c>
      <c r="AC1180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601224161</v>
      </c>
      <c r="AD1180" s="5">
        <f>VALUE(FIXED((SLEP[[#This Row],[EjecutadoCLP]]/SLEP[[#This Row],[MontoCLP]]),4,TRUE))</f>
        <v>0.35560000000000003</v>
      </c>
      <c r="AE1180" s="1">
        <f>IF(SLEP[[#This Row],[Termino]]=0,DATE(1992,10,11),SLEP[[#This Row],[Termino]]-SLEP[[#This Row],[Días de vigencia]])</f>
        <v>33229</v>
      </c>
      <c r="AF1180" s="1">
        <f>IF(SLEP[[#This Row],[Días restantes]]&lt;1,DATE(1992,10,11),DATE(2025,8,8)+SLEP[[#This Row],[Días restantes]])</f>
        <v>33888</v>
      </c>
      <c r="AG1180">
        <f ca="1">IF(SLEP[[#This Row],[Termino]]=0,0,SLEP[[#This Row],[Termino]]-TODAY())</f>
        <v>-12071</v>
      </c>
      <c r="AH1180" s="7" t="str">
        <f ca="1">IF(SLEP[[#This Row],[Dias]]&gt;0,"Vigente","Vencido")</f>
        <v>Vencido</v>
      </c>
      <c r="AI1180" t="str">
        <f>_xlfn.XLOOKUP(SLEP[[#This Row],[Source.Name]],Tabla3[Nombre archivo],Tabla3[BASESLEP],"N/A",0,1)</f>
        <v>Llanquihue</v>
      </c>
      <c r="AJ1180" t="s">
        <v>5739</v>
      </c>
    </row>
    <row r="1181" spans="1:36" x14ac:dyDescent="0.3">
      <c r="A1181" t="s">
        <v>4679</v>
      </c>
      <c r="B1181" t="s">
        <v>5225</v>
      </c>
      <c r="C1181" t="s">
        <v>5226</v>
      </c>
      <c r="D1181" t="s">
        <v>5227</v>
      </c>
      <c r="E1181" t="s">
        <v>5228</v>
      </c>
      <c r="F1181" t="s">
        <v>5229</v>
      </c>
      <c r="G1181" t="s">
        <v>44</v>
      </c>
      <c r="H1181" t="s">
        <v>178</v>
      </c>
      <c r="I1181" t="s">
        <v>207</v>
      </c>
      <c r="J1181" t="s">
        <v>4685</v>
      </c>
      <c r="K1181" t="s">
        <v>48</v>
      </c>
      <c r="L1181" s="3">
        <v>40000000</v>
      </c>
      <c r="M1181" s="4">
        <v>9511789</v>
      </c>
      <c r="N1181" s="4">
        <v>30488211</v>
      </c>
      <c r="O1181" t="s">
        <v>1514</v>
      </c>
      <c r="P1181" t="s">
        <v>907</v>
      </c>
      <c r="Q1181" t="s">
        <v>51</v>
      </c>
      <c r="R1181">
        <v>10</v>
      </c>
      <c r="S1181">
        <v>0</v>
      </c>
      <c r="T1181">
        <v>0</v>
      </c>
      <c r="U1181">
        <v>0</v>
      </c>
      <c r="V1181">
        <v>0</v>
      </c>
      <c r="W1181">
        <v>0</v>
      </c>
      <c r="X1181">
        <v>146</v>
      </c>
      <c r="Y1181">
        <v>-1</v>
      </c>
      <c r="Z1181" t="s">
        <v>52</v>
      </c>
      <c r="AA1181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40000000</v>
      </c>
      <c r="AB1181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9511789</v>
      </c>
      <c r="AC1181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30488211</v>
      </c>
      <c r="AD1181" s="5">
        <f>VALUE(FIXED((SLEP[[#This Row],[EjecutadoCLP]]/SLEP[[#This Row],[MontoCLP]]),4,TRUE))</f>
        <v>0.23780000000000001</v>
      </c>
      <c r="AE1181" s="1">
        <f>IF(SLEP[[#This Row],[Termino]]=0,DATE(1992,10,11),SLEP[[#This Row],[Termino]]-SLEP[[#This Row],[Días de vigencia]])</f>
        <v>33742</v>
      </c>
      <c r="AF1181" s="1">
        <f>IF(SLEP[[#This Row],[Días restantes]]&lt;1,DATE(1992,10,11),DATE(2025,8,8)+SLEP[[#This Row],[Días restantes]])</f>
        <v>33888</v>
      </c>
      <c r="AG1181">
        <f ca="1">IF(SLEP[[#This Row],[Termino]]=0,0,SLEP[[#This Row],[Termino]]-TODAY())</f>
        <v>-12071</v>
      </c>
      <c r="AH1181" s="7" t="str">
        <f ca="1">IF(SLEP[[#This Row],[Dias]]&gt;0,"Vigente","Vencido")</f>
        <v>Vencido</v>
      </c>
      <c r="AI1181" t="str">
        <f>_xlfn.XLOOKUP(SLEP[[#This Row],[Source.Name]],Tabla3[Nombre archivo],Tabla3[BASESLEP],"N/A",0,1)</f>
        <v>Llanquihue</v>
      </c>
      <c r="AJ1181" t="s">
        <v>5741</v>
      </c>
    </row>
    <row r="1182" spans="1:36" x14ac:dyDescent="0.3">
      <c r="A1182" t="s">
        <v>4679</v>
      </c>
      <c r="B1182" t="s">
        <v>5231</v>
      </c>
      <c r="C1182" t="s">
        <v>5232</v>
      </c>
      <c r="D1182" t="s">
        <v>5233</v>
      </c>
      <c r="E1182" t="s">
        <v>5234</v>
      </c>
      <c r="F1182" t="s">
        <v>5235</v>
      </c>
      <c r="G1182" t="s">
        <v>44</v>
      </c>
      <c r="H1182" t="s">
        <v>45</v>
      </c>
      <c r="I1182" t="s">
        <v>254</v>
      </c>
      <c r="J1182" t="s">
        <v>4685</v>
      </c>
      <c r="K1182" t="s">
        <v>48</v>
      </c>
      <c r="L1182" s="3">
        <v>92999988</v>
      </c>
      <c r="M1182" s="4">
        <v>77999988</v>
      </c>
      <c r="N1182" s="4">
        <v>15000000</v>
      </c>
      <c r="O1182" t="s">
        <v>1514</v>
      </c>
      <c r="P1182" t="s">
        <v>2083</v>
      </c>
      <c r="Q1182" t="s">
        <v>587</v>
      </c>
      <c r="R1182">
        <v>23</v>
      </c>
      <c r="S1182">
        <v>0</v>
      </c>
      <c r="T1182">
        <v>0</v>
      </c>
      <c r="U1182">
        <v>0</v>
      </c>
      <c r="V1182">
        <v>0</v>
      </c>
      <c r="W1182">
        <v>0</v>
      </c>
      <c r="X1182">
        <v>943</v>
      </c>
      <c r="Y1182">
        <v>129</v>
      </c>
      <c r="Z1182" t="s">
        <v>65</v>
      </c>
      <c r="AA1182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92999988</v>
      </c>
      <c r="AB1182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77999988</v>
      </c>
      <c r="AC1182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15000000</v>
      </c>
      <c r="AD1182" s="5">
        <f>VALUE(FIXED((SLEP[[#This Row],[EjecutadoCLP]]/SLEP[[#This Row],[MontoCLP]]),4,TRUE))</f>
        <v>0.8387</v>
      </c>
      <c r="AE1182" s="1">
        <f>IF(SLEP[[#This Row],[Termino]]=0,DATE(1992,10,11),SLEP[[#This Row],[Termino]]-SLEP[[#This Row],[Días de vigencia]])</f>
        <v>45063</v>
      </c>
      <c r="AF1182" s="1">
        <f>IF(SLEP[[#This Row],[Días restantes]]&lt;1,DATE(1992,10,11),DATE(2025,8,8)+SLEP[[#This Row],[Días restantes]])</f>
        <v>46006</v>
      </c>
      <c r="AG1182">
        <f ca="1">IF(SLEP[[#This Row],[Termino]]=0,0,SLEP[[#This Row],[Termino]]-TODAY())</f>
        <v>47</v>
      </c>
      <c r="AH1182" s="7" t="str">
        <f ca="1">IF(SLEP[[#This Row],[Dias]]&gt;0,"Vigente","Vencido")</f>
        <v>Vigente</v>
      </c>
      <c r="AI1182" t="str">
        <f>_xlfn.XLOOKUP(SLEP[[#This Row],[Source.Name]],Tabla3[Nombre archivo],Tabla3[BASESLEP],"N/A",0,1)</f>
        <v>Llanquihue</v>
      </c>
      <c r="AJ1182" t="s">
        <v>5743</v>
      </c>
    </row>
    <row r="1183" spans="1:36" x14ac:dyDescent="0.3">
      <c r="A1183" t="s">
        <v>4679</v>
      </c>
      <c r="B1183" t="s">
        <v>5237</v>
      </c>
      <c r="C1183" t="s">
        <v>5238</v>
      </c>
      <c r="D1183" t="s">
        <v>5239</v>
      </c>
      <c r="E1183" t="s">
        <v>5144</v>
      </c>
      <c r="F1183" t="s">
        <v>5145</v>
      </c>
      <c r="G1183" t="s">
        <v>44</v>
      </c>
      <c r="H1183" t="s">
        <v>45</v>
      </c>
      <c r="I1183" t="s">
        <v>46</v>
      </c>
      <c r="J1183" t="s">
        <v>4685</v>
      </c>
      <c r="K1183" t="s">
        <v>48</v>
      </c>
      <c r="L1183" s="3">
        <v>15376561</v>
      </c>
      <c r="M1183" s="4">
        <v>15376560</v>
      </c>
      <c r="N1183" s="4">
        <v>1</v>
      </c>
      <c r="O1183" t="s">
        <v>758</v>
      </c>
      <c r="P1183" t="s">
        <v>513</v>
      </c>
      <c r="Q1183" t="s">
        <v>51</v>
      </c>
      <c r="R1183">
        <v>2</v>
      </c>
      <c r="S1183">
        <v>0</v>
      </c>
      <c r="T1183">
        <v>0</v>
      </c>
      <c r="U1183">
        <v>0</v>
      </c>
      <c r="V1183">
        <v>0</v>
      </c>
      <c r="W1183">
        <v>0</v>
      </c>
      <c r="X1183">
        <v>515</v>
      </c>
      <c r="Y1183">
        <v>-1</v>
      </c>
      <c r="Z1183" t="s">
        <v>52</v>
      </c>
      <c r="AA1183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15376561</v>
      </c>
      <c r="AB1183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15376560</v>
      </c>
      <c r="AC1183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1</v>
      </c>
      <c r="AD1183" s="5">
        <f>VALUE(FIXED((SLEP[[#This Row],[EjecutadoCLP]]/SLEP[[#This Row],[MontoCLP]]),4,TRUE))</f>
        <v>1</v>
      </c>
      <c r="AE1183" s="1">
        <f>IF(SLEP[[#This Row],[Termino]]=0,DATE(1992,10,11),SLEP[[#This Row],[Termino]]-SLEP[[#This Row],[Días de vigencia]])</f>
        <v>33373</v>
      </c>
      <c r="AF1183" s="1">
        <f>IF(SLEP[[#This Row],[Días restantes]]&lt;1,DATE(1992,10,11),DATE(2025,8,8)+SLEP[[#This Row],[Días restantes]])</f>
        <v>33888</v>
      </c>
      <c r="AG1183">
        <f ca="1">IF(SLEP[[#This Row],[Termino]]=0,0,SLEP[[#This Row],[Termino]]-TODAY())</f>
        <v>-12071</v>
      </c>
      <c r="AH1183" s="7" t="str">
        <f ca="1">IF(SLEP[[#This Row],[Dias]]&gt;0,"Vigente","Vencido")</f>
        <v>Vencido</v>
      </c>
      <c r="AI1183" t="str">
        <f>_xlfn.XLOOKUP(SLEP[[#This Row],[Source.Name]],Tabla3[Nombre archivo],Tabla3[BASESLEP],"N/A",0,1)</f>
        <v>Llanquihue</v>
      </c>
      <c r="AJ1183" t="s">
        <v>5745</v>
      </c>
    </row>
    <row r="1184" spans="1:36" x14ac:dyDescent="0.3">
      <c r="A1184" t="s">
        <v>4679</v>
      </c>
      <c r="B1184" t="s">
        <v>5241</v>
      </c>
      <c r="C1184" t="s">
        <v>5242</v>
      </c>
      <c r="D1184" t="s">
        <v>5243</v>
      </c>
      <c r="E1184" t="s">
        <v>5244</v>
      </c>
      <c r="F1184" t="s">
        <v>5245</v>
      </c>
      <c r="G1184" t="s">
        <v>44</v>
      </c>
      <c r="H1184" t="s">
        <v>45</v>
      </c>
      <c r="I1184" t="s">
        <v>60</v>
      </c>
      <c r="J1184" t="s">
        <v>4685</v>
      </c>
      <c r="K1184" t="s">
        <v>48</v>
      </c>
      <c r="L1184" s="3">
        <v>11999960</v>
      </c>
      <c r="M1184" s="4">
        <v>11999960</v>
      </c>
      <c r="N1184" s="4">
        <v>0</v>
      </c>
      <c r="O1184" t="s">
        <v>764</v>
      </c>
      <c r="P1184" t="s">
        <v>758</v>
      </c>
      <c r="Q1184" t="s">
        <v>51</v>
      </c>
      <c r="R1184">
        <v>1</v>
      </c>
      <c r="S1184">
        <v>0</v>
      </c>
      <c r="T1184">
        <v>0</v>
      </c>
      <c r="U1184">
        <v>0</v>
      </c>
      <c r="V1184">
        <v>0</v>
      </c>
      <c r="W1184">
        <v>0</v>
      </c>
      <c r="X1184">
        <v>63</v>
      </c>
      <c r="Y1184">
        <v>-20</v>
      </c>
      <c r="Z1184" t="s">
        <v>65</v>
      </c>
      <c r="AA1184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11999960</v>
      </c>
      <c r="AB1184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11999960</v>
      </c>
      <c r="AC1184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0</v>
      </c>
      <c r="AD1184" s="5">
        <f>VALUE(FIXED((SLEP[[#This Row],[EjecutadoCLP]]/SLEP[[#This Row],[MontoCLP]]),4,TRUE))</f>
        <v>1</v>
      </c>
      <c r="AE1184" s="1">
        <f>IF(SLEP[[#This Row],[Termino]]=0,DATE(1992,10,11),SLEP[[#This Row],[Termino]]-SLEP[[#This Row],[Días de vigencia]])</f>
        <v>33825</v>
      </c>
      <c r="AF1184" s="1">
        <f>IF(SLEP[[#This Row],[Días restantes]]&lt;1,DATE(1992,10,11),DATE(2025,8,8)+SLEP[[#This Row],[Días restantes]])</f>
        <v>33888</v>
      </c>
      <c r="AG1184">
        <f ca="1">IF(SLEP[[#This Row],[Termino]]=0,0,SLEP[[#This Row],[Termino]]-TODAY())</f>
        <v>-12071</v>
      </c>
      <c r="AH1184" s="7" t="str">
        <f ca="1">IF(SLEP[[#This Row],[Dias]]&gt;0,"Vigente","Vencido")</f>
        <v>Vencido</v>
      </c>
      <c r="AI1184" t="str">
        <f>_xlfn.XLOOKUP(SLEP[[#This Row],[Source.Name]],Tabla3[Nombre archivo],Tabla3[BASESLEP],"N/A",0,1)</f>
        <v>Llanquihue</v>
      </c>
      <c r="AJ1184" t="s">
        <v>5751</v>
      </c>
    </row>
    <row r="1185" spans="1:36" x14ac:dyDescent="0.3">
      <c r="A1185" t="s">
        <v>4679</v>
      </c>
      <c r="B1185" t="s">
        <v>5247</v>
      </c>
      <c r="C1185" t="s">
        <v>5248</v>
      </c>
      <c r="D1185" t="s">
        <v>5249</v>
      </c>
      <c r="E1185" t="s">
        <v>4733</v>
      </c>
      <c r="F1185" t="s">
        <v>4734</v>
      </c>
      <c r="G1185" t="s">
        <v>44</v>
      </c>
      <c r="H1185" t="s">
        <v>45</v>
      </c>
      <c r="I1185" t="s">
        <v>46</v>
      </c>
      <c r="J1185" t="s">
        <v>4685</v>
      </c>
      <c r="K1185" t="s">
        <v>48</v>
      </c>
      <c r="L1185" s="3">
        <v>18612000</v>
      </c>
      <c r="M1185" s="4">
        <v>18396000</v>
      </c>
      <c r="N1185" s="4">
        <v>216000</v>
      </c>
      <c r="O1185" t="s">
        <v>950</v>
      </c>
      <c r="P1185" t="s">
        <v>907</v>
      </c>
      <c r="Q1185" t="s">
        <v>51</v>
      </c>
      <c r="R1185">
        <v>11</v>
      </c>
      <c r="S1185">
        <v>0</v>
      </c>
      <c r="T1185">
        <v>0</v>
      </c>
      <c r="U1185">
        <v>0</v>
      </c>
      <c r="V1185">
        <v>0</v>
      </c>
      <c r="W1185">
        <v>0</v>
      </c>
      <c r="X1185">
        <v>152</v>
      </c>
      <c r="Y1185">
        <v>-9</v>
      </c>
      <c r="Z1185" t="s">
        <v>52</v>
      </c>
      <c r="AA1185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18612000</v>
      </c>
      <c r="AB1185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18396000</v>
      </c>
      <c r="AC1185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216000</v>
      </c>
      <c r="AD1185" s="5">
        <f>VALUE(FIXED((SLEP[[#This Row],[EjecutadoCLP]]/SLEP[[#This Row],[MontoCLP]]),4,TRUE))</f>
        <v>0.98839999999999995</v>
      </c>
      <c r="AE1185" s="1">
        <f>IF(SLEP[[#This Row],[Termino]]=0,DATE(1992,10,11),SLEP[[#This Row],[Termino]]-SLEP[[#This Row],[Días de vigencia]])</f>
        <v>33736</v>
      </c>
      <c r="AF1185" s="1">
        <f>IF(SLEP[[#This Row],[Días restantes]]&lt;1,DATE(1992,10,11),DATE(2025,8,8)+SLEP[[#This Row],[Días restantes]])</f>
        <v>33888</v>
      </c>
      <c r="AG1185">
        <f ca="1">IF(SLEP[[#This Row],[Termino]]=0,0,SLEP[[#This Row],[Termino]]-TODAY())</f>
        <v>-12071</v>
      </c>
      <c r="AH1185" s="7" t="str">
        <f ca="1">IF(SLEP[[#This Row],[Dias]]&gt;0,"Vigente","Vencido")</f>
        <v>Vencido</v>
      </c>
      <c r="AI1185" t="str">
        <f>_xlfn.XLOOKUP(SLEP[[#This Row],[Source.Name]],Tabla3[Nombre archivo],Tabla3[BASESLEP],"N/A",0,1)</f>
        <v>Llanquihue</v>
      </c>
      <c r="AJ1185" t="s">
        <v>5755</v>
      </c>
    </row>
    <row r="1186" spans="1:36" x14ac:dyDescent="0.3">
      <c r="A1186" t="s">
        <v>4679</v>
      </c>
      <c r="B1186" t="s">
        <v>5251</v>
      </c>
      <c r="C1186" t="s">
        <v>5248</v>
      </c>
      <c r="D1186" t="s">
        <v>5249</v>
      </c>
      <c r="E1186" t="s">
        <v>4788</v>
      </c>
      <c r="F1186" t="s">
        <v>4789</v>
      </c>
      <c r="G1186" t="s">
        <v>44</v>
      </c>
      <c r="H1186" t="s">
        <v>45</v>
      </c>
      <c r="I1186" t="s">
        <v>60</v>
      </c>
      <c r="J1186" t="s">
        <v>4685</v>
      </c>
      <c r="K1186" t="s">
        <v>48</v>
      </c>
      <c r="L1186" s="3">
        <v>4455000</v>
      </c>
      <c r="M1186" s="4">
        <v>4095000</v>
      </c>
      <c r="N1186" s="4">
        <v>360000</v>
      </c>
      <c r="O1186" t="s">
        <v>950</v>
      </c>
      <c r="P1186" t="s">
        <v>907</v>
      </c>
      <c r="Q1186" t="s">
        <v>51</v>
      </c>
      <c r="R1186">
        <v>5</v>
      </c>
      <c r="S1186">
        <v>0</v>
      </c>
      <c r="T1186">
        <v>0</v>
      </c>
      <c r="U1186">
        <v>0</v>
      </c>
      <c r="V1186">
        <v>0</v>
      </c>
      <c r="W1186">
        <v>0</v>
      </c>
      <c r="X1186">
        <v>152</v>
      </c>
      <c r="Y1186">
        <v>-9</v>
      </c>
      <c r="Z1186" t="s">
        <v>52</v>
      </c>
      <c r="AA1186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4455000</v>
      </c>
      <c r="AB1186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4095000</v>
      </c>
      <c r="AC1186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360000</v>
      </c>
      <c r="AD1186" s="5">
        <f>VALUE(FIXED((SLEP[[#This Row],[EjecutadoCLP]]/SLEP[[#This Row],[MontoCLP]]),4,TRUE))</f>
        <v>0.91920000000000002</v>
      </c>
      <c r="AE1186" s="1">
        <f>IF(SLEP[[#This Row],[Termino]]=0,DATE(1992,10,11),SLEP[[#This Row],[Termino]]-SLEP[[#This Row],[Días de vigencia]])</f>
        <v>33736</v>
      </c>
      <c r="AF1186" s="1">
        <f>IF(SLEP[[#This Row],[Días restantes]]&lt;1,DATE(1992,10,11),DATE(2025,8,8)+SLEP[[#This Row],[Días restantes]])</f>
        <v>33888</v>
      </c>
      <c r="AG1186">
        <f ca="1">IF(SLEP[[#This Row],[Termino]]=0,0,SLEP[[#This Row],[Termino]]-TODAY())</f>
        <v>-12071</v>
      </c>
      <c r="AH1186" s="7" t="str">
        <f ca="1">IF(SLEP[[#This Row],[Dias]]&gt;0,"Vigente","Vencido")</f>
        <v>Vencido</v>
      </c>
      <c r="AI1186" t="str">
        <f>_xlfn.XLOOKUP(SLEP[[#This Row],[Source.Name]],Tabla3[Nombre archivo],Tabla3[BASESLEP],"N/A",0,1)</f>
        <v>Llanquihue</v>
      </c>
      <c r="AJ1186" t="s">
        <v>5759</v>
      </c>
    </row>
    <row r="1187" spans="1:36" x14ac:dyDescent="0.3">
      <c r="A1187" t="s">
        <v>4679</v>
      </c>
      <c r="B1187" t="s">
        <v>5253</v>
      </c>
      <c r="C1187" t="s">
        <v>5248</v>
      </c>
      <c r="D1187" t="s">
        <v>5249</v>
      </c>
      <c r="E1187" t="s">
        <v>4798</v>
      </c>
      <c r="F1187" t="s">
        <v>4799</v>
      </c>
      <c r="G1187" t="s">
        <v>44</v>
      </c>
      <c r="H1187" t="s">
        <v>45</v>
      </c>
      <c r="I1187" t="s">
        <v>60</v>
      </c>
      <c r="J1187" t="s">
        <v>4685</v>
      </c>
      <c r="K1187" t="s">
        <v>48</v>
      </c>
      <c r="L1187" s="3">
        <v>7484400</v>
      </c>
      <c r="M1187" s="4">
        <v>7408800</v>
      </c>
      <c r="N1187" s="4">
        <v>75600</v>
      </c>
      <c r="O1187" t="s">
        <v>822</v>
      </c>
      <c r="P1187" t="s">
        <v>907</v>
      </c>
      <c r="Q1187" t="s">
        <v>51</v>
      </c>
      <c r="R1187">
        <v>5</v>
      </c>
      <c r="S1187">
        <v>0</v>
      </c>
      <c r="T1187">
        <v>0</v>
      </c>
      <c r="U1187">
        <v>0</v>
      </c>
      <c r="V1187">
        <v>0</v>
      </c>
      <c r="W1187">
        <v>0</v>
      </c>
      <c r="X1187">
        <v>159</v>
      </c>
      <c r="Y1187">
        <v>-9</v>
      </c>
      <c r="Z1187" t="s">
        <v>52</v>
      </c>
      <c r="AA1187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7484400</v>
      </c>
      <c r="AB1187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7408800</v>
      </c>
      <c r="AC1187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75600</v>
      </c>
      <c r="AD1187" s="5">
        <f>VALUE(FIXED((SLEP[[#This Row],[EjecutadoCLP]]/SLEP[[#This Row],[MontoCLP]]),4,TRUE))</f>
        <v>0.9899</v>
      </c>
      <c r="AE1187" s="1">
        <f>IF(SLEP[[#This Row],[Termino]]=0,DATE(1992,10,11),SLEP[[#This Row],[Termino]]-SLEP[[#This Row],[Días de vigencia]])</f>
        <v>33729</v>
      </c>
      <c r="AF1187" s="1">
        <f>IF(SLEP[[#This Row],[Días restantes]]&lt;1,DATE(1992,10,11),DATE(2025,8,8)+SLEP[[#This Row],[Días restantes]])</f>
        <v>33888</v>
      </c>
      <c r="AG1187">
        <f ca="1">IF(SLEP[[#This Row],[Termino]]=0,0,SLEP[[#This Row],[Termino]]-TODAY())</f>
        <v>-12071</v>
      </c>
      <c r="AH1187" s="7" t="str">
        <f ca="1">IF(SLEP[[#This Row],[Dias]]&gt;0,"Vigente","Vencido")</f>
        <v>Vencido</v>
      </c>
      <c r="AI1187" t="str">
        <f>_xlfn.XLOOKUP(SLEP[[#This Row],[Source.Name]],Tabla3[Nombre archivo],Tabla3[BASESLEP],"N/A",0,1)</f>
        <v>Llanquihue</v>
      </c>
      <c r="AJ1187" t="s">
        <v>5764</v>
      </c>
    </row>
    <row r="1188" spans="1:36" x14ac:dyDescent="0.3">
      <c r="A1188" t="s">
        <v>4679</v>
      </c>
      <c r="B1188" t="s">
        <v>5255</v>
      </c>
      <c r="C1188" t="s">
        <v>5248</v>
      </c>
      <c r="D1188" t="s">
        <v>5249</v>
      </c>
      <c r="E1188" t="s">
        <v>4758</v>
      </c>
      <c r="F1188" t="s">
        <v>4759</v>
      </c>
      <c r="G1188" t="s">
        <v>44</v>
      </c>
      <c r="H1188" t="s">
        <v>45</v>
      </c>
      <c r="I1188" t="s">
        <v>60</v>
      </c>
      <c r="J1188" t="s">
        <v>4685</v>
      </c>
      <c r="K1188" t="s">
        <v>48</v>
      </c>
      <c r="L1188" s="3">
        <v>12177000</v>
      </c>
      <c r="M1188" s="4">
        <v>12177000</v>
      </c>
      <c r="N1188" s="4">
        <v>0</v>
      </c>
      <c r="O1188" t="s">
        <v>804</v>
      </c>
      <c r="P1188" t="s">
        <v>907</v>
      </c>
      <c r="Q1188" t="s">
        <v>51</v>
      </c>
      <c r="R1188">
        <v>10</v>
      </c>
      <c r="S1188">
        <v>0</v>
      </c>
      <c r="T1188">
        <v>0</v>
      </c>
      <c r="U1188">
        <v>0</v>
      </c>
      <c r="V1188">
        <v>0</v>
      </c>
      <c r="W1188">
        <v>0</v>
      </c>
      <c r="X1188">
        <v>163</v>
      </c>
      <c r="Y1188">
        <v>-9</v>
      </c>
      <c r="Z1188" t="s">
        <v>52</v>
      </c>
      <c r="AA1188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12177000</v>
      </c>
      <c r="AB1188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12177000</v>
      </c>
      <c r="AC1188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0</v>
      </c>
      <c r="AD1188" s="5">
        <f>VALUE(FIXED((SLEP[[#This Row],[EjecutadoCLP]]/SLEP[[#This Row],[MontoCLP]]),4,TRUE))</f>
        <v>1</v>
      </c>
      <c r="AE1188" s="1">
        <f>IF(SLEP[[#This Row],[Termino]]=0,DATE(1992,10,11),SLEP[[#This Row],[Termino]]-SLEP[[#This Row],[Días de vigencia]])</f>
        <v>33725</v>
      </c>
      <c r="AF1188" s="1">
        <f>IF(SLEP[[#This Row],[Días restantes]]&lt;1,DATE(1992,10,11),DATE(2025,8,8)+SLEP[[#This Row],[Días restantes]])</f>
        <v>33888</v>
      </c>
      <c r="AG1188">
        <f ca="1">IF(SLEP[[#This Row],[Termino]]=0,0,SLEP[[#This Row],[Termino]]-TODAY())</f>
        <v>-12071</v>
      </c>
      <c r="AH1188" s="7" t="str">
        <f ca="1">IF(SLEP[[#This Row],[Dias]]&gt;0,"Vigente","Vencido")</f>
        <v>Vencido</v>
      </c>
      <c r="AI1188" t="str">
        <f>_xlfn.XLOOKUP(SLEP[[#This Row],[Source.Name]],Tabla3[Nombre archivo],Tabla3[BASESLEP],"N/A",0,1)</f>
        <v>Llanquihue</v>
      </c>
      <c r="AJ1188" t="s">
        <v>5766</v>
      </c>
    </row>
    <row r="1189" spans="1:36" x14ac:dyDescent="0.3">
      <c r="A1189" t="s">
        <v>4679</v>
      </c>
      <c r="B1189" t="s">
        <v>5263</v>
      </c>
      <c r="C1189" t="s">
        <v>5264</v>
      </c>
      <c r="D1189" t="s">
        <v>5265</v>
      </c>
      <c r="E1189" t="s">
        <v>5266</v>
      </c>
      <c r="F1189" t="s">
        <v>5267</v>
      </c>
      <c r="G1189" t="s">
        <v>44</v>
      </c>
      <c r="H1189" t="s">
        <v>45</v>
      </c>
      <c r="I1189" t="s">
        <v>46</v>
      </c>
      <c r="J1189" t="s">
        <v>4685</v>
      </c>
      <c r="K1189" t="s">
        <v>48</v>
      </c>
      <c r="L1189" s="3">
        <v>58899462</v>
      </c>
      <c r="M1189" s="4">
        <v>58899462</v>
      </c>
      <c r="N1189" s="4">
        <v>0</v>
      </c>
      <c r="O1189" t="s">
        <v>831</v>
      </c>
      <c r="P1189" t="s">
        <v>263</v>
      </c>
      <c r="Q1189" t="s">
        <v>51</v>
      </c>
      <c r="R1189">
        <v>1</v>
      </c>
      <c r="S1189">
        <v>0</v>
      </c>
      <c r="T1189">
        <v>0</v>
      </c>
      <c r="U1189">
        <v>0</v>
      </c>
      <c r="V1189">
        <v>0</v>
      </c>
      <c r="W1189">
        <v>0</v>
      </c>
      <c r="X1189">
        <v>543</v>
      </c>
      <c r="Y1189">
        <v>-1</v>
      </c>
      <c r="Z1189" t="s">
        <v>52</v>
      </c>
      <c r="AA1189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58899462</v>
      </c>
      <c r="AB1189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58899462</v>
      </c>
      <c r="AC1189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0</v>
      </c>
      <c r="AD1189" s="5">
        <f>VALUE(FIXED((SLEP[[#This Row],[EjecutadoCLP]]/SLEP[[#This Row],[MontoCLP]]),4,TRUE))</f>
        <v>1</v>
      </c>
      <c r="AE1189" s="1">
        <f>IF(SLEP[[#This Row],[Termino]]=0,DATE(1992,10,11),SLEP[[#This Row],[Termino]]-SLEP[[#This Row],[Días de vigencia]])</f>
        <v>33345</v>
      </c>
      <c r="AF1189" s="1">
        <f>IF(SLEP[[#This Row],[Días restantes]]&lt;1,DATE(1992,10,11),DATE(2025,8,8)+SLEP[[#This Row],[Días restantes]])</f>
        <v>33888</v>
      </c>
      <c r="AG1189">
        <f ca="1">IF(SLEP[[#This Row],[Termino]]=0,0,SLEP[[#This Row],[Termino]]-TODAY())</f>
        <v>-12071</v>
      </c>
      <c r="AH1189" s="7" t="str">
        <f ca="1">IF(SLEP[[#This Row],[Dias]]&gt;0,"Vigente","Vencido")</f>
        <v>Vencido</v>
      </c>
      <c r="AI1189" t="str">
        <f>_xlfn.XLOOKUP(SLEP[[#This Row],[Source.Name]],Tabla3[Nombre archivo],Tabla3[BASESLEP],"N/A",0,1)</f>
        <v>Llanquihue</v>
      </c>
      <c r="AJ1189" t="s">
        <v>5768</v>
      </c>
    </row>
    <row r="1190" spans="1:36" x14ac:dyDescent="0.3">
      <c r="A1190" t="s">
        <v>4679</v>
      </c>
      <c r="B1190" t="s">
        <v>5269</v>
      </c>
      <c r="C1190" t="s">
        <v>5264</v>
      </c>
      <c r="D1190" t="s">
        <v>5265</v>
      </c>
      <c r="E1190" t="s">
        <v>5270</v>
      </c>
      <c r="F1190" t="s">
        <v>5271</v>
      </c>
      <c r="G1190" t="s">
        <v>44</v>
      </c>
      <c r="H1190" t="s">
        <v>45</v>
      </c>
      <c r="I1190" t="s">
        <v>46</v>
      </c>
      <c r="J1190" t="s">
        <v>4685</v>
      </c>
      <c r="K1190" t="s">
        <v>48</v>
      </c>
      <c r="L1190" s="3">
        <v>20787696</v>
      </c>
      <c r="M1190" s="4">
        <v>20787696</v>
      </c>
      <c r="N1190" s="4">
        <v>0</v>
      </c>
      <c r="O1190" t="s">
        <v>831</v>
      </c>
      <c r="P1190" t="s">
        <v>263</v>
      </c>
      <c r="Q1190" t="s">
        <v>51</v>
      </c>
      <c r="R1190">
        <v>1</v>
      </c>
      <c r="S1190">
        <v>0</v>
      </c>
      <c r="T1190">
        <v>0</v>
      </c>
      <c r="U1190">
        <v>0</v>
      </c>
      <c r="V1190">
        <v>0</v>
      </c>
      <c r="W1190">
        <v>0</v>
      </c>
      <c r="X1190">
        <v>482</v>
      </c>
      <c r="Y1190">
        <v>-1</v>
      </c>
      <c r="Z1190" t="s">
        <v>52</v>
      </c>
      <c r="AA1190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20787696</v>
      </c>
      <c r="AB1190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20787696</v>
      </c>
      <c r="AC1190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0</v>
      </c>
      <c r="AD1190" s="5">
        <f>VALUE(FIXED((SLEP[[#This Row],[EjecutadoCLP]]/SLEP[[#This Row],[MontoCLP]]),4,TRUE))</f>
        <v>1</v>
      </c>
      <c r="AE1190" s="1">
        <f>IF(SLEP[[#This Row],[Termino]]=0,DATE(1992,10,11),SLEP[[#This Row],[Termino]]-SLEP[[#This Row],[Días de vigencia]])</f>
        <v>33406</v>
      </c>
      <c r="AF1190" s="1">
        <f>IF(SLEP[[#This Row],[Días restantes]]&lt;1,DATE(1992,10,11),DATE(2025,8,8)+SLEP[[#This Row],[Días restantes]])</f>
        <v>33888</v>
      </c>
      <c r="AG1190">
        <f ca="1">IF(SLEP[[#This Row],[Termino]]=0,0,SLEP[[#This Row],[Termino]]-TODAY())</f>
        <v>-12071</v>
      </c>
      <c r="AH1190" s="7" t="str">
        <f ca="1">IF(SLEP[[#This Row],[Dias]]&gt;0,"Vigente","Vencido")</f>
        <v>Vencido</v>
      </c>
      <c r="AI1190" t="str">
        <f>_xlfn.XLOOKUP(SLEP[[#This Row],[Source.Name]],Tabla3[Nombre archivo],Tabla3[BASESLEP],"N/A",0,1)</f>
        <v>Llanquihue</v>
      </c>
      <c r="AJ1190" t="s">
        <v>5777</v>
      </c>
    </row>
    <row r="1191" spans="1:36" x14ac:dyDescent="0.3">
      <c r="A1191" t="s">
        <v>4679</v>
      </c>
      <c r="B1191" t="s">
        <v>5257</v>
      </c>
      <c r="C1191" t="s">
        <v>5258</v>
      </c>
      <c r="D1191" t="s">
        <v>5259</v>
      </c>
      <c r="E1191" t="s">
        <v>5260</v>
      </c>
      <c r="F1191" t="s">
        <v>5261</v>
      </c>
      <c r="G1191" t="s">
        <v>44</v>
      </c>
      <c r="H1191" t="s">
        <v>45</v>
      </c>
      <c r="I1191" t="s">
        <v>207</v>
      </c>
      <c r="J1191" t="s">
        <v>4685</v>
      </c>
      <c r="K1191" t="s">
        <v>48</v>
      </c>
      <c r="L1191" s="3">
        <v>44437500</v>
      </c>
      <c r="M1191" s="4">
        <v>52880625</v>
      </c>
      <c r="N1191" s="4">
        <v>-8443125</v>
      </c>
      <c r="O1191" t="s">
        <v>831</v>
      </c>
      <c r="P1191" t="s">
        <v>907</v>
      </c>
      <c r="Q1191" t="s">
        <v>51</v>
      </c>
      <c r="R1191">
        <v>58</v>
      </c>
      <c r="S1191">
        <v>0</v>
      </c>
      <c r="T1191">
        <v>0</v>
      </c>
      <c r="U1191">
        <v>0</v>
      </c>
      <c r="V1191">
        <v>0</v>
      </c>
      <c r="W1191">
        <v>0</v>
      </c>
      <c r="X1191">
        <v>55</v>
      </c>
      <c r="Y1191">
        <v>-1</v>
      </c>
      <c r="Z1191" t="s">
        <v>65</v>
      </c>
      <c r="AA1191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44437500</v>
      </c>
      <c r="AB1191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52880625</v>
      </c>
      <c r="AC1191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-8443125</v>
      </c>
      <c r="AD1191" s="5">
        <f>VALUE(FIXED((SLEP[[#This Row],[EjecutadoCLP]]/SLEP[[#This Row],[MontoCLP]]),4,TRUE))</f>
        <v>1.19</v>
      </c>
      <c r="AE1191" s="1">
        <f>IF(SLEP[[#This Row],[Termino]]=0,DATE(1992,10,11),SLEP[[#This Row],[Termino]]-SLEP[[#This Row],[Días de vigencia]])</f>
        <v>33833</v>
      </c>
      <c r="AF1191" s="1">
        <f>IF(SLEP[[#This Row],[Días restantes]]&lt;1,DATE(1992,10,11),DATE(2025,8,8)+SLEP[[#This Row],[Días restantes]])</f>
        <v>33888</v>
      </c>
      <c r="AG1191">
        <f ca="1">IF(SLEP[[#This Row],[Termino]]=0,0,SLEP[[#This Row],[Termino]]-TODAY())</f>
        <v>-12071</v>
      </c>
      <c r="AH1191" s="7" t="str">
        <f ca="1">IF(SLEP[[#This Row],[Dias]]&gt;0,"Vigente","Vencido")</f>
        <v>Vencido</v>
      </c>
      <c r="AI1191" t="str">
        <f>_xlfn.XLOOKUP(SLEP[[#This Row],[Source.Name]],Tabla3[Nombre archivo],Tabla3[BASESLEP],"N/A",0,1)</f>
        <v>Llanquihue</v>
      </c>
      <c r="AJ1191" t="s">
        <v>5784</v>
      </c>
    </row>
    <row r="1192" spans="1:36" x14ac:dyDescent="0.3">
      <c r="A1192" t="s">
        <v>4679</v>
      </c>
      <c r="B1192" t="s">
        <v>5273</v>
      </c>
      <c r="C1192" t="s">
        <v>5274</v>
      </c>
      <c r="D1192" t="s">
        <v>5275</v>
      </c>
      <c r="E1192" t="s">
        <v>5276</v>
      </c>
      <c r="F1192" t="s">
        <v>5277</v>
      </c>
      <c r="G1192" t="s">
        <v>44</v>
      </c>
      <c r="H1192" t="s">
        <v>45</v>
      </c>
      <c r="I1192" t="s">
        <v>46</v>
      </c>
      <c r="J1192" t="s">
        <v>4685</v>
      </c>
      <c r="K1192" t="s">
        <v>48</v>
      </c>
      <c r="L1192" s="3">
        <v>39959248</v>
      </c>
      <c r="M1192" s="4">
        <v>46291343</v>
      </c>
      <c r="N1192" s="4">
        <v>-6332095</v>
      </c>
      <c r="O1192" t="s">
        <v>896</v>
      </c>
      <c r="P1192" t="s">
        <v>526</v>
      </c>
      <c r="Q1192" t="s">
        <v>51</v>
      </c>
      <c r="R1192">
        <v>3</v>
      </c>
      <c r="S1192">
        <v>0</v>
      </c>
      <c r="T1192">
        <v>0</v>
      </c>
      <c r="U1192">
        <v>0</v>
      </c>
      <c r="V1192">
        <v>0</v>
      </c>
      <c r="W1192">
        <v>0</v>
      </c>
      <c r="X1192">
        <v>335</v>
      </c>
      <c r="Y1192">
        <v>-1</v>
      </c>
      <c r="Z1192" t="s">
        <v>52</v>
      </c>
      <c r="AA1192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39959248</v>
      </c>
      <c r="AB1192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46291343</v>
      </c>
      <c r="AC1192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-6332095</v>
      </c>
      <c r="AD1192" s="5">
        <f>VALUE(FIXED((SLEP[[#This Row],[EjecutadoCLP]]/SLEP[[#This Row],[MontoCLP]]),4,TRUE))</f>
        <v>1.1585000000000001</v>
      </c>
      <c r="AE1192" s="1">
        <f>IF(SLEP[[#This Row],[Termino]]=0,DATE(1992,10,11),SLEP[[#This Row],[Termino]]-SLEP[[#This Row],[Días de vigencia]])</f>
        <v>33553</v>
      </c>
      <c r="AF1192" s="1">
        <f>IF(SLEP[[#This Row],[Días restantes]]&lt;1,DATE(1992,10,11),DATE(2025,8,8)+SLEP[[#This Row],[Días restantes]])</f>
        <v>33888</v>
      </c>
      <c r="AG1192">
        <f ca="1">IF(SLEP[[#This Row],[Termino]]=0,0,SLEP[[#This Row],[Termino]]-TODAY())</f>
        <v>-12071</v>
      </c>
      <c r="AH1192" s="7" t="str">
        <f ca="1">IF(SLEP[[#This Row],[Dias]]&gt;0,"Vigente","Vencido")</f>
        <v>Vencido</v>
      </c>
      <c r="AI1192" t="str">
        <f>_xlfn.XLOOKUP(SLEP[[#This Row],[Source.Name]],Tabla3[Nombre archivo],Tabla3[BASESLEP],"N/A",0,1)</f>
        <v>Llanquihue</v>
      </c>
      <c r="AJ1192" t="s">
        <v>5790</v>
      </c>
    </row>
    <row r="1193" spans="1:36" x14ac:dyDescent="0.3">
      <c r="A1193" t="s">
        <v>4679</v>
      </c>
      <c r="B1193" t="s">
        <v>5279</v>
      </c>
      <c r="C1193" t="s">
        <v>5280</v>
      </c>
      <c r="D1193" t="s">
        <v>5281</v>
      </c>
      <c r="E1193" t="s">
        <v>87</v>
      </c>
      <c r="F1193" t="s">
        <v>88</v>
      </c>
      <c r="G1193" t="s">
        <v>74</v>
      </c>
      <c r="H1193" t="s">
        <v>45</v>
      </c>
      <c r="I1193" t="s">
        <v>89</v>
      </c>
      <c r="J1193" t="s">
        <v>4685</v>
      </c>
      <c r="K1193" t="s">
        <v>48</v>
      </c>
      <c r="L1193" s="3">
        <v>18550000</v>
      </c>
      <c r="M1193" s="4">
        <v>18526200</v>
      </c>
      <c r="N1193" s="4">
        <v>23800</v>
      </c>
      <c r="O1193" t="s">
        <v>2241</v>
      </c>
      <c r="P1193" t="s">
        <v>896</v>
      </c>
      <c r="Q1193" t="s">
        <v>51</v>
      </c>
      <c r="R1193">
        <v>1</v>
      </c>
      <c r="S1193">
        <v>0</v>
      </c>
      <c r="T1193">
        <v>0</v>
      </c>
      <c r="U1193">
        <v>0</v>
      </c>
      <c r="V1193">
        <v>0</v>
      </c>
      <c r="W1193">
        <v>0</v>
      </c>
      <c r="X1193">
        <v>67</v>
      </c>
      <c r="Y1193">
        <v>-1</v>
      </c>
      <c r="Z1193" t="s">
        <v>52</v>
      </c>
      <c r="AA1193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18550000</v>
      </c>
      <c r="AB1193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18526200</v>
      </c>
      <c r="AC1193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23800</v>
      </c>
      <c r="AD1193" s="5">
        <f>VALUE(FIXED((SLEP[[#This Row],[EjecutadoCLP]]/SLEP[[#This Row],[MontoCLP]]),4,TRUE))</f>
        <v>0.99870000000000003</v>
      </c>
      <c r="AE1193" s="1">
        <f>IF(SLEP[[#This Row],[Termino]]=0,DATE(1992,10,11),SLEP[[#This Row],[Termino]]-SLEP[[#This Row],[Días de vigencia]])</f>
        <v>33821</v>
      </c>
      <c r="AF1193" s="1">
        <f>IF(SLEP[[#This Row],[Días restantes]]&lt;1,DATE(1992,10,11),DATE(2025,8,8)+SLEP[[#This Row],[Días restantes]])</f>
        <v>33888</v>
      </c>
      <c r="AG1193">
        <f ca="1">IF(SLEP[[#This Row],[Termino]]=0,0,SLEP[[#This Row],[Termino]]-TODAY())</f>
        <v>-12071</v>
      </c>
      <c r="AH1193" s="7" t="str">
        <f ca="1">IF(SLEP[[#This Row],[Dias]]&gt;0,"Vigente","Vencido")</f>
        <v>Vencido</v>
      </c>
      <c r="AI1193" t="str">
        <f>_xlfn.XLOOKUP(SLEP[[#This Row],[Source.Name]],Tabla3[Nombre archivo],Tabla3[BASESLEP],"N/A",0,1)</f>
        <v>Llanquihue</v>
      </c>
      <c r="AJ1193" t="s">
        <v>5799</v>
      </c>
    </row>
    <row r="1194" spans="1:36" x14ac:dyDescent="0.3">
      <c r="A1194" t="s">
        <v>4679</v>
      </c>
      <c r="B1194" t="s">
        <v>5283</v>
      </c>
      <c r="C1194" t="s">
        <v>5280</v>
      </c>
      <c r="D1194" t="s">
        <v>5281</v>
      </c>
      <c r="E1194" t="s">
        <v>349</v>
      </c>
      <c r="F1194" t="s">
        <v>350</v>
      </c>
      <c r="G1194" t="s">
        <v>74</v>
      </c>
      <c r="H1194" t="s">
        <v>45</v>
      </c>
      <c r="I1194" t="s">
        <v>89</v>
      </c>
      <c r="J1194" t="s">
        <v>4685</v>
      </c>
      <c r="K1194" t="s">
        <v>48</v>
      </c>
      <c r="L1194" s="3">
        <v>44370000</v>
      </c>
      <c r="M1194" s="4">
        <v>39097500</v>
      </c>
      <c r="N1194" s="4">
        <v>5272500</v>
      </c>
      <c r="O1194" t="s">
        <v>1643</v>
      </c>
      <c r="P1194" t="s">
        <v>867</v>
      </c>
      <c r="Q1194" t="s">
        <v>51</v>
      </c>
      <c r="R1194">
        <v>0</v>
      </c>
      <c r="S1194">
        <v>0</v>
      </c>
      <c r="T1194">
        <v>0</v>
      </c>
      <c r="U1194">
        <v>0</v>
      </c>
      <c r="V1194">
        <v>0</v>
      </c>
      <c r="W1194">
        <v>0</v>
      </c>
      <c r="X1194">
        <v>30</v>
      </c>
      <c r="Y1194">
        <v>-1</v>
      </c>
      <c r="Z1194" t="s">
        <v>52</v>
      </c>
      <c r="AA1194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44370000</v>
      </c>
      <c r="AB1194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39097500</v>
      </c>
      <c r="AC1194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5272500</v>
      </c>
      <c r="AD1194" s="5">
        <f>VALUE(FIXED((SLEP[[#This Row],[EjecutadoCLP]]/SLEP[[#This Row],[MontoCLP]]),4,TRUE))</f>
        <v>0.88119999999999998</v>
      </c>
      <c r="AE1194" s="1">
        <f>IF(SLEP[[#This Row],[Termino]]=0,DATE(1992,10,11),SLEP[[#This Row],[Termino]]-SLEP[[#This Row],[Días de vigencia]])</f>
        <v>33858</v>
      </c>
      <c r="AF1194" s="1">
        <f>IF(SLEP[[#This Row],[Días restantes]]&lt;1,DATE(1992,10,11),DATE(2025,8,8)+SLEP[[#This Row],[Días restantes]])</f>
        <v>33888</v>
      </c>
      <c r="AG1194">
        <f ca="1">IF(SLEP[[#This Row],[Termino]]=0,0,SLEP[[#This Row],[Termino]]-TODAY())</f>
        <v>-12071</v>
      </c>
      <c r="AH1194" s="7" t="str">
        <f ca="1">IF(SLEP[[#This Row],[Dias]]&gt;0,"Vigente","Vencido")</f>
        <v>Vencido</v>
      </c>
      <c r="AI1194" t="str">
        <f>_xlfn.XLOOKUP(SLEP[[#This Row],[Source.Name]],Tabla3[Nombre archivo],Tabla3[BASESLEP],"N/A",0,1)</f>
        <v>Llanquihue</v>
      </c>
      <c r="AJ1194" t="s">
        <v>5803</v>
      </c>
    </row>
    <row r="1195" spans="1:36" x14ac:dyDescent="0.3">
      <c r="A1195" t="s">
        <v>4679</v>
      </c>
      <c r="B1195" t="s">
        <v>5295</v>
      </c>
      <c r="C1195" t="s">
        <v>5286</v>
      </c>
      <c r="D1195" t="s">
        <v>5287</v>
      </c>
      <c r="E1195" t="s">
        <v>5081</v>
      </c>
      <c r="F1195" t="s">
        <v>5296</v>
      </c>
      <c r="G1195" t="s">
        <v>44</v>
      </c>
      <c r="H1195" t="s">
        <v>45</v>
      </c>
      <c r="I1195" t="s">
        <v>207</v>
      </c>
      <c r="J1195" t="s">
        <v>4685</v>
      </c>
      <c r="K1195" t="s">
        <v>48</v>
      </c>
      <c r="L1195" s="3">
        <v>17280000</v>
      </c>
      <c r="M1195" s="4">
        <v>16200000</v>
      </c>
      <c r="N1195" s="4">
        <v>1080000</v>
      </c>
      <c r="O1195" t="s">
        <v>950</v>
      </c>
      <c r="P1195" t="s">
        <v>907</v>
      </c>
      <c r="Q1195" t="s">
        <v>51</v>
      </c>
      <c r="R1195">
        <v>9</v>
      </c>
      <c r="S1195">
        <v>0</v>
      </c>
      <c r="T1195">
        <v>0</v>
      </c>
      <c r="U1195">
        <v>0</v>
      </c>
      <c r="V1195">
        <v>0</v>
      </c>
      <c r="W1195">
        <v>0</v>
      </c>
      <c r="X1195">
        <v>274</v>
      </c>
      <c r="Y1195">
        <v>-1</v>
      </c>
      <c r="Z1195" t="s">
        <v>52</v>
      </c>
      <c r="AA1195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17280000</v>
      </c>
      <c r="AB1195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16200000</v>
      </c>
      <c r="AC1195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1080000</v>
      </c>
      <c r="AD1195" s="5">
        <f>VALUE(FIXED((SLEP[[#This Row],[EjecutadoCLP]]/SLEP[[#This Row],[MontoCLP]]),4,TRUE))</f>
        <v>0.9375</v>
      </c>
      <c r="AE1195" s="1">
        <f>IF(SLEP[[#This Row],[Termino]]=0,DATE(1992,10,11),SLEP[[#This Row],[Termino]]-SLEP[[#This Row],[Días de vigencia]])</f>
        <v>33614</v>
      </c>
      <c r="AF1195" s="1">
        <f>IF(SLEP[[#This Row],[Días restantes]]&lt;1,DATE(1992,10,11),DATE(2025,8,8)+SLEP[[#This Row],[Días restantes]])</f>
        <v>33888</v>
      </c>
      <c r="AG1195">
        <f ca="1">IF(SLEP[[#This Row],[Termino]]=0,0,SLEP[[#This Row],[Termino]]-TODAY())</f>
        <v>-12071</v>
      </c>
      <c r="AH1195" s="7" t="str">
        <f ca="1">IF(SLEP[[#This Row],[Dias]]&gt;0,"Vigente","Vencido")</f>
        <v>Vencido</v>
      </c>
      <c r="AI1195" t="str">
        <f>_xlfn.XLOOKUP(SLEP[[#This Row],[Source.Name]],Tabla3[Nombre archivo],Tabla3[BASESLEP],"N/A",0,1)</f>
        <v>Llanquihue</v>
      </c>
      <c r="AJ1195" t="s">
        <v>5809</v>
      </c>
    </row>
    <row r="1196" spans="1:36" x14ac:dyDescent="0.3">
      <c r="A1196" t="s">
        <v>4679</v>
      </c>
      <c r="B1196" t="s">
        <v>5298</v>
      </c>
      <c r="C1196" t="s">
        <v>5286</v>
      </c>
      <c r="D1196" t="s">
        <v>5287</v>
      </c>
      <c r="E1196" t="s">
        <v>4778</v>
      </c>
      <c r="F1196" t="s">
        <v>4779</v>
      </c>
      <c r="G1196" t="s">
        <v>44</v>
      </c>
      <c r="H1196" t="s">
        <v>45</v>
      </c>
      <c r="I1196" t="s">
        <v>207</v>
      </c>
      <c r="J1196" t="s">
        <v>4685</v>
      </c>
      <c r="K1196" t="s">
        <v>48</v>
      </c>
      <c r="L1196" s="3">
        <v>31404800</v>
      </c>
      <c r="M1196" s="4">
        <v>29245720</v>
      </c>
      <c r="N1196" s="4">
        <v>2159080</v>
      </c>
      <c r="O1196" t="s">
        <v>950</v>
      </c>
      <c r="P1196" t="s">
        <v>907</v>
      </c>
      <c r="Q1196" t="s">
        <v>51</v>
      </c>
      <c r="R1196">
        <v>24</v>
      </c>
      <c r="S1196">
        <v>0</v>
      </c>
      <c r="T1196">
        <v>0</v>
      </c>
      <c r="U1196">
        <v>0</v>
      </c>
      <c r="V1196">
        <v>0</v>
      </c>
      <c r="W1196">
        <v>0</v>
      </c>
      <c r="X1196">
        <v>274</v>
      </c>
      <c r="Y1196">
        <v>-1</v>
      </c>
      <c r="Z1196" t="s">
        <v>52</v>
      </c>
      <c r="AA1196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31404800</v>
      </c>
      <c r="AB1196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29245720</v>
      </c>
      <c r="AC1196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2159080</v>
      </c>
      <c r="AD1196" s="5">
        <f>VALUE(FIXED((SLEP[[#This Row],[EjecutadoCLP]]/SLEP[[#This Row],[MontoCLP]]),4,TRUE))</f>
        <v>0.93130000000000002</v>
      </c>
      <c r="AE1196" s="1">
        <f>IF(SLEP[[#This Row],[Termino]]=0,DATE(1992,10,11),SLEP[[#This Row],[Termino]]-SLEP[[#This Row],[Días de vigencia]])</f>
        <v>33614</v>
      </c>
      <c r="AF1196" s="1">
        <f>IF(SLEP[[#This Row],[Días restantes]]&lt;1,DATE(1992,10,11),DATE(2025,8,8)+SLEP[[#This Row],[Días restantes]])</f>
        <v>33888</v>
      </c>
      <c r="AG1196">
        <f ca="1">IF(SLEP[[#This Row],[Termino]]=0,0,SLEP[[#This Row],[Termino]]-TODAY())</f>
        <v>-12071</v>
      </c>
      <c r="AH1196" s="7" t="str">
        <f ca="1">IF(SLEP[[#This Row],[Dias]]&gt;0,"Vigente","Vencido")</f>
        <v>Vencido</v>
      </c>
      <c r="AI1196" t="str">
        <f>_xlfn.XLOOKUP(SLEP[[#This Row],[Source.Name]],Tabla3[Nombre archivo],Tabla3[BASESLEP],"N/A",0,1)</f>
        <v>Llanquihue</v>
      </c>
      <c r="AJ1196" t="s">
        <v>5815</v>
      </c>
    </row>
    <row r="1197" spans="1:36" x14ac:dyDescent="0.3">
      <c r="A1197" t="s">
        <v>4679</v>
      </c>
      <c r="B1197" t="s">
        <v>5300</v>
      </c>
      <c r="C1197" t="s">
        <v>5286</v>
      </c>
      <c r="D1197" t="s">
        <v>5287</v>
      </c>
      <c r="E1197" t="s">
        <v>4773</v>
      </c>
      <c r="F1197" t="s">
        <v>4774</v>
      </c>
      <c r="G1197" t="s">
        <v>44</v>
      </c>
      <c r="H1197" t="s">
        <v>45</v>
      </c>
      <c r="I1197" t="s">
        <v>207</v>
      </c>
      <c r="J1197" t="s">
        <v>4685</v>
      </c>
      <c r="K1197" t="s">
        <v>48</v>
      </c>
      <c r="L1197" s="3">
        <v>25120000</v>
      </c>
      <c r="M1197" s="4">
        <v>25120000</v>
      </c>
      <c r="N1197" s="4">
        <v>0</v>
      </c>
      <c r="O1197" t="s">
        <v>950</v>
      </c>
      <c r="P1197" t="s">
        <v>907</v>
      </c>
      <c r="Q1197" t="s">
        <v>51</v>
      </c>
      <c r="R1197">
        <v>8</v>
      </c>
      <c r="S1197">
        <v>0</v>
      </c>
      <c r="T1197">
        <v>0</v>
      </c>
      <c r="U1197">
        <v>0</v>
      </c>
      <c r="V1197">
        <v>0</v>
      </c>
      <c r="W1197">
        <v>0</v>
      </c>
      <c r="X1197">
        <v>274</v>
      </c>
      <c r="Y1197">
        <v>-1</v>
      </c>
      <c r="Z1197" t="s">
        <v>52</v>
      </c>
      <c r="AA1197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25120000</v>
      </c>
      <c r="AB1197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25120000</v>
      </c>
      <c r="AC1197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0</v>
      </c>
      <c r="AD1197" s="5">
        <f>VALUE(FIXED((SLEP[[#This Row],[EjecutadoCLP]]/SLEP[[#This Row],[MontoCLP]]),4,TRUE))</f>
        <v>1</v>
      </c>
      <c r="AE1197" s="1">
        <f>IF(SLEP[[#This Row],[Termino]]=0,DATE(1992,10,11),SLEP[[#This Row],[Termino]]-SLEP[[#This Row],[Días de vigencia]])</f>
        <v>33614</v>
      </c>
      <c r="AF1197" s="1">
        <f>IF(SLEP[[#This Row],[Días restantes]]&lt;1,DATE(1992,10,11),DATE(2025,8,8)+SLEP[[#This Row],[Días restantes]])</f>
        <v>33888</v>
      </c>
      <c r="AG1197">
        <f ca="1">IF(SLEP[[#This Row],[Termino]]=0,0,SLEP[[#This Row],[Termino]]-TODAY())</f>
        <v>-12071</v>
      </c>
      <c r="AH1197" s="7" t="str">
        <f ca="1">IF(SLEP[[#This Row],[Dias]]&gt;0,"Vigente","Vencido")</f>
        <v>Vencido</v>
      </c>
      <c r="AI1197" t="str">
        <f>_xlfn.XLOOKUP(SLEP[[#This Row],[Source.Name]],Tabla3[Nombre archivo],Tabla3[BASESLEP],"N/A",0,1)</f>
        <v>Llanquihue</v>
      </c>
      <c r="AJ1197" t="s">
        <v>5821</v>
      </c>
    </row>
    <row r="1198" spans="1:36" x14ac:dyDescent="0.3">
      <c r="A1198" t="s">
        <v>4679</v>
      </c>
      <c r="B1198" t="s">
        <v>5302</v>
      </c>
      <c r="C1198" t="s">
        <v>5286</v>
      </c>
      <c r="D1198" t="s">
        <v>5287</v>
      </c>
      <c r="E1198" t="s">
        <v>4788</v>
      </c>
      <c r="F1198" t="s">
        <v>4789</v>
      </c>
      <c r="G1198" t="s">
        <v>44</v>
      </c>
      <c r="H1198" t="s">
        <v>45</v>
      </c>
      <c r="I1198" t="s">
        <v>207</v>
      </c>
      <c r="J1198" t="s">
        <v>4685</v>
      </c>
      <c r="K1198" t="s">
        <v>48</v>
      </c>
      <c r="L1198" s="3">
        <v>64960000</v>
      </c>
      <c r="M1198" s="4">
        <v>61574000</v>
      </c>
      <c r="N1198" s="4">
        <v>3386000</v>
      </c>
      <c r="O1198" t="s">
        <v>950</v>
      </c>
      <c r="P1198" t="s">
        <v>907</v>
      </c>
      <c r="Q1198" t="s">
        <v>51</v>
      </c>
      <c r="R1198">
        <v>34</v>
      </c>
      <c r="S1198">
        <v>0</v>
      </c>
      <c r="T1198">
        <v>0</v>
      </c>
      <c r="U1198">
        <v>0</v>
      </c>
      <c r="V1198">
        <v>0</v>
      </c>
      <c r="W1198">
        <v>0</v>
      </c>
      <c r="X1198">
        <v>274</v>
      </c>
      <c r="Y1198">
        <v>-1</v>
      </c>
      <c r="Z1198" t="s">
        <v>52</v>
      </c>
      <c r="AA1198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64960000</v>
      </c>
      <c r="AB1198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61574000</v>
      </c>
      <c r="AC1198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3386000</v>
      </c>
      <c r="AD1198" s="5">
        <f>VALUE(FIXED((SLEP[[#This Row],[EjecutadoCLP]]/SLEP[[#This Row],[MontoCLP]]),4,TRUE))</f>
        <v>0.94789999999999996</v>
      </c>
      <c r="AE1198" s="1">
        <f>IF(SLEP[[#This Row],[Termino]]=0,DATE(1992,10,11),SLEP[[#This Row],[Termino]]-SLEP[[#This Row],[Días de vigencia]])</f>
        <v>33614</v>
      </c>
      <c r="AF1198" s="1">
        <f>IF(SLEP[[#This Row],[Días restantes]]&lt;1,DATE(1992,10,11),DATE(2025,8,8)+SLEP[[#This Row],[Días restantes]])</f>
        <v>33888</v>
      </c>
      <c r="AG1198">
        <f ca="1">IF(SLEP[[#This Row],[Termino]]=0,0,SLEP[[#This Row],[Termino]]-TODAY())</f>
        <v>-12071</v>
      </c>
      <c r="AH1198" s="7" t="str">
        <f ca="1">IF(SLEP[[#This Row],[Dias]]&gt;0,"Vigente","Vencido")</f>
        <v>Vencido</v>
      </c>
      <c r="AI1198" t="str">
        <f>_xlfn.XLOOKUP(SLEP[[#This Row],[Source.Name]],Tabla3[Nombre archivo],Tabla3[BASESLEP],"N/A",0,1)</f>
        <v>Llanquihue</v>
      </c>
      <c r="AJ1198" t="s">
        <v>5825</v>
      </c>
    </row>
    <row r="1199" spans="1:36" x14ac:dyDescent="0.3">
      <c r="A1199" t="s">
        <v>4679</v>
      </c>
      <c r="B1199" t="s">
        <v>5304</v>
      </c>
      <c r="C1199" t="s">
        <v>5286</v>
      </c>
      <c r="D1199" t="s">
        <v>5287</v>
      </c>
      <c r="E1199" t="s">
        <v>4783</v>
      </c>
      <c r="F1199" t="s">
        <v>4784</v>
      </c>
      <c r="G1199" t="s">
        <v>44</v>
      </c>
      <c r="H1199" t="s">
        <v>45</v>
      </c>
      <c r="I1199" t="s">
        <v>207</v>
      </c>
      <c r="J1199" t="s">
        <v>4685</v>
      </c>
      <c r="K1199" t="s">
        <v>48</v>
      </c>
      <c r="L1199" s="3">
        <v>4800000</v>
      </c>
      <c r="M1199" s="4">
        <v>4680000</v>
      </c>
      <c r="N1199" s="4">
        <v>120000</v>
      </c>
      <c r="O1199" t="s">
        <v>950</v>
      </c>
      <c r="P1199" t="s">
        <v>896</v>
      </c>
      <c r="Q1199" t="s">
        <v>51</v>
      </c>
      <c r="R1199">
        <v>8</v>
      </c>
      <c r="S1199">
        <v>0</v>
      </c>
      <c r="T1199">
        <v>0</v>
      </c>
      <c r="U1199">
        <v>0</v>
      </c>
      <c r="V1199">
        <v>0</v>
      </c>
      <c r="W1199">
        <v>0</v>
      </c>
      <c r="X1199">
        <v>59</v>
      </c>
      <c r="Y1199">
        <v>-1</v>
      </c>
      <c r="Z1199" t="s">
        <v>52</v>
      </c>
      <c r="AA1199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4800000</v>
      </c>
      <c r="AB1199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4680000</v>
      </c>
      <c r="AC1199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120000</v>
      </c>
      <c r="AD1199" s="5">
        <f>VALUE(FIXED((SLEP[[#This Row],[EjecutadoCLP]]/SLEP[[#This Row],[MontoCLP]]),4,TRUE))</f>
        <v>0.97499999999999998</v>
      </c>
      <c r="AE1199" s="1">
        <f>IF(SLEP[[#This Row],[Termino]]=0,DATE(1992,10,11),SLEP[[#This Row],[Termino]]-SLEP[[#This Row],[Días de vigencia]])</f>
        <v>33829</v>
      </c>
      <c r="AF1199" s="1">
        <f>IF(SLEP[[#This Row],[Días restantes]]&lt;1,DATE(1992,10,11),DATE(2025,8,8)+SLEP[[#This Row],[Días restantes]])</f>
        <v>33888</v>
      </c>
      <c r="AG1199">
        <f ca="1">IF(SLEP[[#This Row],[Termino]]=0,0,SLEP[[#This Row],[Termino]]-TODAY())</f>
        <v>-12071</v>
      </c>
      <c r="AH1199" s="7" t="str">
        <f ca="1">IF(SLEP[[#This Row],[Dias]]&gt;0,"Vigente","Vencido")</f>
        <v>Vencido</v>
      </c>
      <c r="AI1199" t="str">
        <f>_xlfn.XLOOKUP(SLEP[[#This Row],[Source.Name]],Tabla3[Nombre archivo],Tabla3[BASESLEP],"N/A",0,1)</f>
        <v>Llanquihue</v>
      </c>
      <c r="AJ1199" t="s">
        <v>5829</v>
      </c>
    </row>
    <row r="1200" spans="1:36" x14ac:dyDescent="0.3">
      <c r="A1200" t="s">
        <v>4679</v>
      </c>
      <c r="B1200" t="s">
        <v>5326</v>
      </c>
      <c r="C1200" t="s">
        <v>5286</v>
      </c>
      <c r="D1200" t="s">
        <v>5287</v>
      </c>
      <c r="E1200" t="s">
        <v>4803</v>
      </c>
      <c r="F1200" t="s">
        <v>4804</v>
      </c>
      <c r="G1200" t="s">
        <v>44</v>
      </c>
      <c r="H1200" t="s">
        <v>45</v>
      </c>
      <c r="I1200" t="s">
        <v>207</v>
      </c>
      <c r="J1200" t="s">
        <v>4685</v>
      </c>
      <c r="K1200" t="s">
        <v>48</v>
      </c>
      <c r="L1200" s="3">
        <v>21347200</v>
      </c>
      <c r="M1200" s="4">
        <v>20923800</v>
      </c>
      <c r="N1200" s="4">
        <v>423400</v>
      </c>
      <c r="O1200" t="s">
        <v>950</v>
      </c>
      <c r="P1200" t="s">
        <v>907</v>
      </c>
      <c r="Q1200" t="s">
        <v>51</v>
      </c>
      <c r="R1200">
        <v>7</v>
      </c>
      <c r="S1200">
        <v>0</v>
      </c>
      <c r="T1200">
        <v>0</v>
      </c>
      <c r="U1200">
        <v>0</v>
      </c>
      <c r="V1200">
        <v>0</v>
      </c>
      <c r="W1200">
        <v>0</v>
      </c>
      <c r="X1200">
        <v>274</v>
      </c>
      <c r="Y1200">
        <v>-1</v>
      </c>
      <c r="Z1200" t="s">
        <v>52</v>
      </c>
      <c r="AA1200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21347200</v>
      </c>
      <c r="AB1200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20923800</v>
      </c>
      <c r="AC1200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423400</v>
      </c>
      <c r="AD1200" s="5">
        <f>VALUE(FIXED((SLEP[[#This Row],[EjecutadoCLP]]/SLEP[[#This Row],[MontoCLP]]),4,TRUE))</f>
        <v>0.98019999999999996</v>
      </c>
      <c r="AE1200" s="1">
        <f>IF(SLEP[[#This Row],[Termino]]=0,DATE(1992,10,11),SLEP[[#This Row],[Termino]]-SLEP[[#This Row],[Días de vigencia]])</f>
        <v>33614</v>
      </c>
      <c r="AF1200" s="1">
        <f>IF(SLEP[[#This Row],[Días restantes]]&lt;1,DATE(1992,10,11),DATE(2025,8,8)+SLEP[[#This Row],[Días restantes]])</f>
        <v>33888</v>
      </c>
      <c r="AG1200">
        <f ca="1">IF(SLEP[[#This Row],[Termino]]=0,0,SLEP[[#This Row],[Termino]]-TODAY())</f>
        <v>-12071</v>
      </c>
      <c r="AH1200" s="7" t="str">
        <f ca="1">IF(SLEP[[#This Row],[Dias]]&gt;0,"Vigente","Vencido")</f>
        <v>Vencido</v>
      </c>
      <c r="AI1200" t="str">
        <f>_xlfn.XLOOKUP(SLEP[[#This Row],[Source.Name]],Tabla3[Nombre archivo],Tabla3[BASESLEP],"N/A",0,1)</f>
        <v>Llanquihue</v>
      </c>
      <c r="AJ1200" t="s">
        <v>5833</v>
      </c>
    </row>
    <row r="1201" spans="1:36" x14ac:dyDescent="0.3">
      <c r="A1201" t="s">
        <v>4679</v>
      </c>
      <c r="B1201" t="s">
        <v>5328</v>
      </c>
      <c r="C1201" t="s">
        <v>5286</v>
      </c>
      <c r="D1201" t="s">
        <v>5287</v>
      </c>
      <c r="E1201" t="s">
        <v>5329</v>
      </c>
      <c r="F1201" t="s">
        <v>5330</v>
      </c>
      <c r="G1201" t="s">
        <v>44</v>
      </c>
      <c r="H1201" t="s">
        <v>45</v>
      </c>
      <c r="I1201" t="s">
        <v>207</v>
      </c>
      <c r="J1201" t="s">
        <v>4685</v>
      </c>
      <c r="K1201" t="s">
        <v>48</v>
      </c>
      <c r="L1201" s="3">
        <v>8320000</v>
      </c>
      <c r="M1201" s="4">
        <v>7494000</v>
      </c>
      <c r="N1201" s="4">
        <v>826000</v>
      </c>
      <c r="O1201" t="s">
        <v>950</v>
      </c>
      <c r="P1201" t="s">
        <v>907</v>
      </c>
      <c r="Q1201" t="s">
        <v>51</v>
      </c>
      <c r="R1201">
        <v>8</v>
      </c>
      <c r="S1201">
        <v>0</v>
      </c>
      <c r="T1201">
        <v>0</v>
      </c>
      <c r="U1201">
        <v>0</v>
      </c>
      <c r="V1201">
        <v>0</v>
      </c>
      <c r="W1201">
        <v>0</v>
      </c>
      <c r="X1201">
        <v>274</v>
      </c>
      <c r="Y1201">
        <v>-1</v>
      </c>
      <c r="Z1201" t="s">
        <v>52</v>
      </c>
      <c r="AA1201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8320000</v>
      </c>
      <c r="AB1201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7494000</v>
      </c>
      <c r="AC1201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826000</v>
      </c>
      <c r="AD1201" s="5">
        <f>VALUE(FIXED((SLEP[[#This Row],[EjecutadoCLP]]/SLEP[[#This Row],[MontoCLP]]),4,TRUE))</f>
        <v>0.90069999999999995</v>
      </c>
      <c r="AE1201" s="1">
        <f>IF(SLEP[[#This Row],[Termino]]=0,DATE(1992,10,11),SLEP[[#This Row],[Termino]]-SLEP[[#This Row],[Días de vigencia]])</f>
        <v>33614</v>
      </c>
      <c r="AF1201" s="1">
        <f>IF(SLEP[[#This Row],[Días restantes]]&lt;1,DATE(1992,10,11),DATE(2025,8,8)+SLEP[[#This Row],[Días restantes]])</f>
        <v>33888</v>
      </c>
      <c r="AG1201">
        <f ca="1">IF(SLEP[[#This Row],[Termino]]=0,0,SLEP[[#This Row],[Termino]]-TODAY())</f>
        <v>-12071</v>
      </c>
      <c r="AH1201" s="7" t="str">
        <f ca="1">IF(SLEP[[#This Row],[Dias]]&gt;0,"Vigente","Vencido")</f>
        <v>Vencido</v>
      </c>
      <c r="AI1201" t="str">
        <f>_xlfn.XLOOKUP(SLEP[[#This Row],[Source.Name]],Tabla3[Nombre archivo],Tabla3[BASESLEP],"N/A",0,1)</f>
        <v>Llanquihue</v>
      </c>
      <c r="AJ1201" t="s">
        <v>5839</v>
      </c>
    </row>
    <row r="1202" spans="1:36" x14ac:dyDescent="0.3">
      <c r="A1202" t="s">
        <v>4679</v>
      </c>
      <c r="B1202" t="s">
        <v>5332</v>
      </c>
      <c r="C1202" t="s">
        <v>5286</v>
      </c>
      <c r="D1202" t="s">
        <v>5287</v>
      </c>
      <c r="E1202" t="s">
        <v>4793</v>
      </c>
      <c r="F1202" t="s">
        <v>4794</v>
      </c>
      <c r="G1202" t="s">
        <v>44</v>
      </c>
      <c r="H1202" t="s">
        <v>45</v>
      </c>
      <c r="I1202" t="s">
        <v>207</v>
      </c>
      <c r="J1202" t="s">
        <v>4685</v>
      </c>
      <c r="K1202" t="s">
        <v>48</v>
      </c>
      <c r="L1202" s="3">
        <v>79739200</v>
      </c>
      <c r="M1202" s="4">
        <v>66550460</v>
      </c>
      <c r="N1202" s="4">
        <v>13188740</v>
      </c>
      <c r="O1202" t="s">
        <v>950</v>
      </c>
      <c r="P1202" t="s">
        <v>907</v>
      </c>
      <c r="Q1202" t="s">
        <v>51</v>
      </c>
      <c r="R1202">
        <v>9</v>
      </c>
      <c r="S1202">
        <v>0</v>
      </c>
      <c r="T1202">
        <v>0</v>
      </c>
      <c r="U1202">
        <v>0</v>
      </c>
      <c r="V1202">
        <v>0</v>
      </c>
      <c r="W1202">
        <v>0</v>
      </c>
      <c r="X1202">
        <v>274</v>
      </c>
      <c r="Y1202">
        <v>-1</v>
      </c>
      <c r="Z1202" t="s">
        <v>52</v>
      </c>
      <c r="AA1202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79739200</v>
      </c>
      <c r="AB1202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66550460</v>
      </c>
      <c r="AC1202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13188740</v>
      </c>
      <c r="AD1202" s="5">
        <f>VALUE(FIXED((SLEP[[#This Row],[EjecutadoCLP]]/SLEP[[#This Row],[MontoCLP]]),4,TRUE))</f>
        <v>0.83460000000000001</v>
      </c>
      <c r="AE1202" s="1">
        <f>IF(SLEP[[#This Row],[Termino]]=0,DATE(1992,10,11),SLEP[[#This Row],[Termino]]-SLEP[[#This Row],[Días de vigencia]])</f>
        <v>33614</v>
      </c>
      <c r="AF1202" s="1">
        <f>IF(SLEP[[#This Row],[Días restantes]]&lt;1,DATE(1992,10,11),DATE(2025,8,8)+SLEP[[#This Row],[Días restantes]])</f>
        <v>33888</v>
      </c>
      <c r="AG1202">
        <f ca="1">IF(SLEP[[#This Row],[Termino]]=0,0,SLEP[[#This Row],[Termino]]-TODAY())</f>
        <v>-12071</v>
      </c>
      <c r="AH1202" s="7" t="str">
        <f ca="1">IF(SLEP[[#This Row],[Dias]]&gt;0,"Vigente","Vencido")</f>
        <v>Vencido</v>
      </c>
      <c r="AI1202" t="str">
        <f>_xlfn.XLOOKUP(SLEP[[#This Row],[Source.Name]],Tabla3[Nombre archivo],Tabla3[BASESLEP],"N/A",0,1)</f>
        <v>Llanquihue</v>
      </c>
      <c r="AJ1202" t="s">
        <v>5843</v>
      </c>
    </row>
    <row r="1203" spans="1:36" x14ac:dyDescent="0.3">
      <c r="A1203" t="s">
        <v>4679</v>
      </c>
      <c r="B1203" t="s">
        <v>5334</v>
      </c>
      <c r="C1203" t="s">
        <v>5286</v>
      </c>
      <c r="D1203" t="s">
        <v>5287</v>
      </c>
      <c r="E1203" t="s">
        <v>5335</v>
      </c>
      <c r="F1203" t="s">
        <v>5336</v>
      </c>
      <c r="G1203" t="s">
        <v>44</v>
      </c>
      <c r="H1203" t="s">
        <v>45</v>
      </c>
      <c r="I1203" t="s">
        <v>207</v>
      </c>
      <c r="J1203" t="s">
        <v>4685</v>
      </c>
      <c r="K1203" t="s">
        <v>48</v>
      </c>
      <c r="L1203" s="3">
        <v>82400000</v>
      </c>
      <c r="M1203" s="4">
        <v>80079000</v>
      </c>
      <c r="N1203" s="4">
        <v>2321000</v>
      </c>
      <c r="O1203" t="s">
        <v>950</v>
      </c>
      <c r="P1203" t="s">
        <v>907</v>
      </c>
      <c r="Q1203" t="s">
        <v>51</v>
      </c>
      <c r="R1203">
        <v>27</v>
      </c>
      <c r="S1203">
        <v>0</v>
      </c>
      <c r="T1203">
        <v>0</v>
      </c>
      <c r="U1203">
        <v>0</v>
      </c>
      <c r="V1203">
        <v>0</v>
      </c>
      <c r="W1203">
        <v>0</v>
      </c>
      <c r="X1203">
        <v>274</v>
      </c>
      <c r="Y1203">
        <v>-1</v>
      </c>
      <c r="Z1203" t="s">
        <v>52</v>
      </c>
      <c r="AA1203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82400000</v>
      </c>
      <c r="AB1203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80079000</v>
      </c>
      <c r="AC1203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2321000</v>
      </c>
      <c r="AD1203" s="5">
        <f>VALUE(FIXED((SLEP[[#This Row],[EjecutadoCLP]]/SLEP[[#This Row],[MontoCLP]]),4,TRUE))</f>
        <v>0.9718</v>
      </c>
      <c r="AE1203" s="1">
        <f>IF(SLEP[[#This Row],[Termino]]=0,DATE(1992,10,11),SLEP[[#This Row],[Termino]]-SLEP[[#This Row],[Días de vigencia]])</f>
        <v>33614</v>
      </c>
      <c r="AF1203" s="1">
        <f>IF(SLEP[[#This Row],[Días restantes]]&lt;1,DATE(1992,10,11),DATE(2025,8,8)+SLEP[[#This Row],[Días restantes]])</f>
        <v>33888</v>
      </c>
      <c r="AG1203">
        <f ca="1">IF(SLEP[[#This Row],[Termino]]=0,0,SLEP[[#This Row],[Termino]]-TODAY())</f>
        <v>-12071</v>
      </c>
      <c r="AH1203" s="7" t="str">
        <f ca="1">IF(SLEP[[#This Row],[Dias]]&gt;0,"Vigente","Vencido")</f>
        <v>Vencido</v>
      </c>
      <c r="AI1203" t="str">
        <f>_xlfn.XLOOKUP(SLEP[[#This Row],[Source.Name]],Tabla3[Nombre archivo],Tabla3[BASESLEP],"N/A",0,1)</f>
        <v>Llanquihue</v>
      </c>
      <c r="AJ1203" t="s">
        <v>5849</v>
      </c>
    </row>
    <row r="1204" spans="1:36" x14ac:dyDescent="0.3">
      <c r="A1204" t="s">
        <v>4679</v>
      </c>
      <c r="B1204" t="s">
        <v>5338</v>
      </c>
      <c r="C1204" t="s">
        <v>5286</v>
      </c>
      <c r="D1204" t="s">
        <v>5287</v>
      </c>
      <c r="E1204" t="s">
        <v>5339</v>
      </c>
      <c r="F1204" t="s">
        <v>5340</v>
      </c>
      <c r="G1204" t="s">
        <v>44</v>
      </c>
      <c r="H1204" t="s">
        <v>45</v>
      </c>
      <c r="I1204" t="s">
        <v>207</v>
      </c>
      <c r="J1204" t="s">
        <v>4685</v>
      </c>
      <c r="K1204" t="s">
        <v>48</v>
      </c>
      <c r="L1204" s="3">
        <v>26076800</v>
      </c>
      <c r="M1204" s="4">
        <v>24330020</v>
      </c>
      <c r="N1204" s="4">
        <v>1746780</v>
      </c>
      <c r="O1204" t="s">
        <v>950</v>
      </c>
      <c r="P1204" t="s">
        <v>907</v>
      </c>
      <c r="Q1204" t="s">
        <v>51</v>
      </c>
      <c r="R1204">
        <v>9</v>
      </c>
      <c r="S1204">
        <v>0</v>
      </c>
      <c r="T1204">
        <v>0</v>
      </c>
      <c r="U1204">
        <v>0</v>
      </c>
      <c r="V1204">
        <v>0</v>
      </c>
      <c r="W1204">
        <v>0</v>
      </c>
      <c r="X1204">
        <v>274</v>
      </c>
      <c r="Y1204">
        <v>-1</v>
      </c>
      <c r="Z1204" t="s">
        <v>52</v>
      </c>
      <c r="AA1204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26076800</v>
      </c>
      <c r="AB1204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24330020</v>
      </c>
      <c r="AC1204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1746780</v>
      </c>
      <c r="AD1204" s="5">
        <f>VALUE(FIXED((SLEP[[#This Row],[EjecutadoCLP]]/SLEP[[#This Row],[MontoCLP]]),4,TRUE))</f>
        <v>0.93300000000000005</v>
      </c>
      <c r="AE1204" s="1">
        <f>IF(SLEP[[#This Row],[Termino]]=0,DATE(1992,10,11),SLEP[[#This Row],[Termino]]-SLEP[[#This Row],[Días de vigencia]])</f>
        <v>33614</v>
      </c>
      <c r="AF1204" s="1">
        <f>IF(SLEP[[#This Row],[Días restantes]]&lt;1,DATE(1992,10,11),DATE(2025,8,8)+SLEP[[#This Row],[Días restantes]])</f>
        <v>33888</v>
      </c>
      <c r="AG1204">
        <f ca="1">IF(SLEP[[#This Row],[Termino]]=0,0,SLEP[[#This Row],[Termino]]-TODAY())</f>
        <v>-12071</v>
      </c>
      <c r="AH1204" s="7" t="str">
        <f ca="1">IF(SLEP[[#This Row],[Dias]]&gt;0,"Vigente","Vencido")</f>
        <v>Vencido</v>
      </c>
      <c r="AI1204" t="str">
        <f>_xlfn.XLOOKUP(SLEP[[#This Row],[Source.Name]],Tabla3[Nombre archivo],Tabla3[BASESLEP],"N/A",0,1)</f>
        <v>Llanquihue</v>
      </c>
      <c r="AJ1204" t="s">
        <v>5855</v>
      </c>
    </row>
    <row r="1205" spans="1:36" x14ac:dyDescent="0.3">
      <c r="A1205" t="s">
        <v>4679</v>
      </c>
      <c r="B1205" t="s">
        <v>5342</v>
      </c>
      <c r="C1205" t="s">
        <v>5286</v>
      </c>
      <c r="D1205" t="s">
        <v>5287</v>
      </c>
      <c r="E1205" t="s">
        <v>4748</v>
      </c>
      <c r="F1205" t="s">
        <v>4749</v>
      </c>
      <c r="G1205" t="s">
        <v>44</v>
      </c>
      <c r="H1205" t="s">
        <v>45</v>
      </c>
      <c r="I1205" t="s">
        <v>207</v>
      </c>
      <c r="J1205" t="s">
        <v>4685</v>
      </c>
      <c r="K1205" t="s">
        <v>48</v>
      </c>
      <c r="L1205" s="3">
        <v>35840000</v>
      </c>
      <c r="M1205" s="4">
        <v>35329000</v>
      </c>
      <c r="N1205" s="4">
        <v>511000</v>
      </c>
      <c r="O1205" t="s">
        <v>950</v>
      </c>
      <c r="P1205" t="s">
        <v>907</v>
      </c>
      <c r="Q1205" t="s">
        <v>51</v>
      </c>
      <c r="R1205">
        <v>32</v>
      </c>
      <c r="S1205">
        <v>0</v>
      </c>
      <c r="T1205">
        <v>0</v>
      </c>
      <c r="U1205">
        <v>0</v>
      </c>
      <c r="V1205">
        <v>0</v>
      </c>
      <c r="W1205">
        <v>0</v>
      </c>
      <c r="X1205">
        <v>274</v>
      </c>
      <c r="Y1205">
        <v>-1</v>
      </c>
      <c r="Z1205" t="s">
        <v>52</v>
      </c>
      <c r="AA1205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35840000</v>
      </c>
      <c r="AB1205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35329000</v>
      </c>
      <c r="AC1205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511000</v>
      </c>
      <c r="AD1205" s="5">
        <f>VALUE(FIXED((SLEP[[#This Row],[EjecutadoCLP]]/SLEP[[#This Row],[MontoCLP]]),4,TRUE))</f>
        <v>0.98570000000000002</v>
      </c>
      <c r="AE1205" s="1">
        <f>IF(SLEP[[#This Row],[Termino]]=0,DATE(1992,10,11),SLEP[[#This Row],[Termino]]-SLEP[[#This Row],[Días de vigencia]])</f>
        <v>33614</v>
      </c>
      <c r="AF1205" s="1">
        <f>IF(SLEP[[#This Row],[Días restantes]]&lt;1,DATE(1992,10,11),DATE(2025,8,8)+SLEP[[#This Row],[Días restantes]])</f>
        <v>33888</v>
      </c>
      <c r="AG1205">
        <f ca="1">IF(SLEP[[#This Row],[Termino]]=0,0,SLEP[[#This Row],[Termino]]-TODAY())</f>
        <v>-12071</v>
      </c>
      <c r="AH1205" s="7" t="str">
        <f ca="1">IF(SLEP[[#This Row],[Dias]]&gt;0,"Vigente","Vencido")</f>
        <v>Vencido</v>
      </c>
      <c r="AI1205" t="str">
        <f>_xlfn.XLOOKUP(SLEP[[#This Row],[Source.Name]],Tabla3[Nombre archivo],Tabla3[BASESLEP],"N/A",0,1)</f>
        <v>Llanquihue</v>
      </c>
      <c r="AJ1205" t="s">
        <v>5861</v>
      </c>
    </row>
    <row r="1206" spans="1:36" x14ac:dyDescent="0.3">
      <c r="A1206" t="s">
        <v>4679</v>
      </c>
      <c r="B1206" t="s">
        <v>5344</v>
      </c>
      <c r="C1206" t="s">
        <v>5286</v>
      </c>
      <c r="D1206" t="s">
        <v>5287</v>
      </c>
      <c r="E1206" t="s">
        <v>4753</v>
      </c>
      <c r="F1206" t="s">
        <v>4754</v>
      </c>
      <c r="G1206" t="s">
        <v>44</v>
      </c>
      <c r="H1206" t="s">
        <v>45</v>
      </c>
      <c r="I1206" t="s">
        <v>207</v>
      </c>
      <c r="J1206" t="s">
        <v>4685</v>
      </c>
      <c r="K1206" t="s">
        <v>48</v>
      </c>
      <c r="L1206" s="3">
        <v>33872000</v>
      </c>
      <c r="M1206" s="4">
        <v>33721200</v>
      </c>
      <c r="N1206" s="4">
        <v>150800</v>
      </c>
      <c r="O1206" t="s">
        <v>950</v>
      </c>
      <c r="P1206" t="s">
        <v>907</v>
      </c>
      <c r="Q1206" t="s">
        <v>51</v>
      </c>
      <c r="R1206">
        <v>15</v>
      </c>
      <c r="S1206">
        <v>0</v>
      </c>
      <c r="T1206">
        <v>0</v>
      </c>
      <c r="U1206">
        <v>0</v>
      </c>
      <c r="V1206">
        <v>0</v>
      </c>
      <c r="W1206">
        <v>0</v>
      </c>
      <c r="X1206">
        <v>274</v>
      </c>
      <c r="Y1206">
        <v>-1</v>
      </c>
      <c r="Z1206" t="s">
        <v>52</v>
      </c>
      <c r="AA1206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33872000</v>
      </c>
      <c r="AB1206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33721200</v>
      </c>
      <c r="AC1206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150800</v>
      </c>
      <c r="AD1206" s="5">
        <f>VALUE(FIXED((SLEP[[#This Row],[EjecutadoCLP]]/SLEP[[#This Row],[MontoCLP]]),4,TRUE))</f>
        <v>0.99550000000000005</v>
      </c>
      <c r="AE1206" s="1">
        <f>IF(SLEP[[#This Row],[Termino]]=0,DATE(1992,10,11),SLEP[[#This Row],[Termino]]-SLEP[[#This Row],[Días de vigencia]])</f>
        <v>33614</v>
      </c>
      <c r="AF1206" s="1">
        <f>IF(SLEP[[#This Row],[Días restantes]]&lt;1,DATE(1992,10,11),DATE(2025,8,8)+SLEP[[#This Row],[Días restantes]])</f>
        <v>33888</v>
      </c>
      <c r="AG1206">
        <f ca="1">IF(SLEP[[#This Row],[Termino]]=0,0,SLEP[[#This Row],[Termino]]-TODAY())</f>
        <v>-12071</v>
      </c>
      <c r="AH1206" s="7" t="str">
        <f ca="1">IF(SLEP[[#This Row],[Dias]]&gt;0,"Vigente","Vencido")</f>
        <v>Vencido</v>
      </c>
      <c r="AI1206" t="str">
        <f>_xlfn.XLOOKUP(SLEP[[#This Row],[Source.Name]],Tabla3[Nombre archivo],Tabla3[BASESLEP],"N/A",0,1)</f>
        <v>Llanquihue</v>
      </c>
      <c r="AJ1206" t="s">
        <v>5867</v>
      </c>
    </row>
    <row r="1207" spans="1:36" x14ac:dyDescent="0.3">
      <c r="A1207" t="s">
        <v>4679</v>
      </c>
      <c r="B1207" t="s">
        <v>5346</v>
      </c>
      <c r="C1207" t="s">
        <v>5286</v>
      </c>
      <c r="D1207" t="s">
        <v>5287</v>
      </c>
      <c r="E1207" t="s">
        <v>4758</v>
      </c>
      <c r="F1207" t="s">
        <v>4759</v>
      </c>
      <c r="G1207" t="s">
        <v>44</v>
      </c>
      <c r="H1207" t="s">
        <v>45</v>
      </c>
      <c r="I1207" t="s">
        <v>207</v>
      </c>
      <c r="J1207" t="s">
        <v>4685</v>
      </c>
      <c r="K1207" t="s">
        <v>48</v>
      </c>
      <c r="L1207" s="3">
        <v>19200000</v>
      </c>
      <c r="M1207" s="4">
        <v>18600000</v>
      </c>
      <c r="N1207" s="4">
        <v>600000</v>
      </c>
      <c r="O1207" t="s">
        <v>950</v>
      </c>
      <c r="P1207" t="s">
        <v>907</v>
      </c>
      <c r="Q1207" t="s">
        <v>51</v>
      </c>
      <c r="R1207">
        <v>16</v>
      </c>
      <c r="S1207">
        <v>0</v>
      </c>
      <c r="T1207">
        <v>0</v>
      </c>
      <c r="U1207">
        <v>0</v>
      </c>
      <c r="V1207">
        <v>0</v>
      </c>
      <c r="W1207">
        <v>0</v>
      </c>
      <c r="X1207">
        <v>274</v>
      </c>
      <c r="Y1207">
        <v>-1</v>
      </c>
      <c r="Z1207" t="s">
        <v>52</v>
      </c>
      <c r="AA1207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19200000</v>
      </c>
      <c r="AB1207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18600000</v>
      </c>
      <c r="AC1207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600000</v>
      </c>
      <c r="AD1207" s="5">
        <f>VALUE(FIXED((SLEP[[#This Row],[EjecutadoCLP]]/SLEP[[#This Row],[MontoCLP]]),4,TRUE))</f>
        <v>0.96879999999999999</v>
      </c>
      <c r="AE1207" s="1">
        <f>IF(SLEP[[#This Row],[Termino]]=0,DATE(1992,10,11),SLEP[[#This Row],[Termino]]-SLEP[[#This Row],[Días de vigencia]])</f>
        <v>33614</v>
      </c>
      <c r="AF1207" s="1">
        <f>IF(SLEP[[#This Row],[Días restantes]]&lt;1,DATE(1992,10,11),DATE(2025,8,8)+SLEP[[#This Row],[Días restantes]])</f>
        <v>33888</v>
      </c>
      <c r="AG1207">
        <f ca="1">IF(SLEP[[#This Row],[Termino]]=0,0,SLEP[[#This Row],[Termino]]-TODAY())</f>
        <v>-12071</v>
      </c>
      <c r="AH1207" s="7" t="str">
        <f ca="1">IF(SLEP[[#This Row],[Dias]]&gt;0,"Vigente","Vencido")</f>
        <v>Vencido</v>
      </c>
      <c r="AI1207" t="str">
        <f>_xlfn.XLOOKUP(SLEP[[#This Row],[Source.Name]],Tabla3[Nombre archivo],Tabla3[BASESLEP],"N/A",0,1)</f>
        <v>Llanquihue</v>
      </c>
      <c r="AJ1207" t="s">
        <v>5873</v>
      </c>
    </row>
    <row r="1208" spans="1:36" x14ac:dyDescent="0.3">
      <c r="A1208" t="s">
        <v>4679</v>
      </c>
      <c r="B1208" t="s">
        <v>5348</v>
      </c>
      <c r="C1208" t="s">
        <v>5286</v>
      </c>
      <c r="D1208" t="s">
        <v>5287</v>
      </c>
      <c r="E1208" t="s">
        <v>4768</v>
      </c>
      <c r="F1208" t="s">
        <v>4769</v>
      </c>
      <c r="G1208" t="s">
        <v>44</v>
      </c>
      <c r="H1208" t="s">
        <v>45</v>
      </c>
      <c r="I1208" t="s">
        <v>207</v>
      </c>
      <c r="J1208" t="s">
        <v>4685</v>
      </c>
      <c r="K1208" t="s">
        <v>48</v>
      </c>
      <c r="L1208" s="3">
        <v>48928800</v>
      </c>
      <c r="M1208" s="4">
        <v>48928800</v>
      </c>
      <c r="N1208" s="4">
        <v>0</v>
      </c>
      <c r="O1208" t="s">
        <v>950</v>
      </c>
      <c r="P1208" t="s">
        <v>907</v>
      </c>
      <c r="Q1208" t="s">
        <v>51</v>
      </c>
      <c r="R1208">
        <v>7</v>
      </c>
      <c r="S1208">
        <v>0</v>
      </c>
      <c r="T1208">
        <v>0</v>
      </c>
      <c r="U1208">
        <v>0</v>
      </c>
      <c r="V1208">
        <v>0</v>
      </c>
      <c r="W1208">
        <v>0</v>
      </c>
      <c r="X1208">
        <v>274</v>
      </c>
      <c r="Y1208">
        <v>-1</v>
      </c>
      <c r="Z1208" t="s">
        <v>52</v>
      </c>
      <c r="AA1208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48928800</v>
      </c>
      <c r="AB1208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48928800</v>
      </c>
      <c r="AC1208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0</v>
      </c>
      <c r="AD1208" s="5">
        <f>VALUE(FIXED((SLEP[[#This Row],[EjecutadoCLP]]/SLEP[[#This Row],[MontoCLP]]),4,TRUE))</f>
        <v>1</v>
      </c>
      <c r="AE1208" s="1">
        <f>IF(SLEP[[#This Row],[Termino]]=0,DATE(1992,10,11),SLEP[[#This Row],[Termino]]-SLEP[[#This Row],[Días de vigencia]])</f>
        <v>33614</v>
      </c>
      <c r="AF1208" s="1">
        <f>IF(SLEP[[#This Row],[Días restantes]]&lt;1,DATE(1992,10,11),DATE(2025,8,8)+SLEP[[#This Row],[Días restantes]])</f>
        <v>33888</v>
      </c>
      <c r="AG1208">
        <f ca="1">IF(SLEP[[#This Row],[Termino]]=0,0,SLEP[[#This Row],[Termino]]-TODAY())</f>
        <v>-12071</v>
      </c>
      <c r="AH1208" s="7" t="str">
        <f ca="1">IF(SLEP[[#This Row],[Dias]]&gt;0,"Vigente","Vencido")</f>
        <v>Vencido</v>
      </c>
      <c r="AI1208" t="str">
        <f>_xlfn.XLOOKUP(SLEP[[#This Row],[Source.Name]],Tabla3[Nombre archivo],Tabla3[BASESLEP],"N/A",0,1)</f>
        <v>Llanquihue</v>
      </c>
      <c r="AJ1208" t="s">
        <v>5879</v>
      </c>
    </row>
    <row r="1209" spans="1:36" x14ac:dyDescent="0.3">
      <c r="A1209" t="s">
        <v>4679</v>
      </c>
      <c r="B1209" t="s">
        <v>5314</v>
      </c>
      <c r="C1209" t="s">
        <v>5286</v>
      </c>
      <c r="D1209" t="s">
        <v>5287</v>
      </c>
      <c r="E1209" t="s">
        <v>5105</v>
      </c>
      <c r="F1209" t="s">
        <v>5106</v>
      </c>
      <c r="G1209" t="s">
        <v>44</v>
      </c>
      <c r="H1209" t="s">
        <v>45</v>
      </c>
      <c r="I1209" t="s">
        <v>207</v>
      </c>
      <c r="J1209" t="s">
        <v>4685</v>
      </c>
      <c r="K1209" t="s">
        <v>48</v>
      </c>
      <c r="L1209" s="3">
        <v>30608000</v>
      </c>
      <c r="M1209" s="4">
        <v>28331500</v>
      </c>
      <c r="N1209" s="4">
        <v>2276500</v>
      </c>
      <c r="O1209" t="s">
        <v>950</v>
      </c>
      <c r="P1209" t="s">
        <v>907</v>
      </c>
      <c r="Q1209" t="s">
        <v>51</v>
      </c>
      <c r="R1209">
        <v>16</v>
      </c>
      <c r="S1209">
        <v>0</v>
      </c>
      <c r="T1209">
        <v>0</v>
      </c>
      <c r="U1209">
        <v>0</v>
      </c>
      <c r="V1209">
        <v>0</v>
      </c>
      <c r="W1209">
        <v>0</v>
      </c>
      <c r="X1209">
        <v>274</v>
      </c>
      <c r="Y1209">
        <v>-1</v>
      </c>
      <c r="Z1209" t="s">
        <v>52</v>
      </c>
      <c r="AA1209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30608000</v>
      </c>
      <c r="AB1209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28331500</v>
      </c>
      <c r="AC1209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2276500</v>
      </c>
      <c r="AD1209" s="5">
        <f>VALUE(FIXED((SLEP[[#This Row],[EjecutadoCLP]]/SLEP[[#This Row],[MontoCLP]]),4,TRUE))</f>
        <v>0.92559999999999998</v>
      </c>
      <c r="AE1209" s="1">
        <f>IF(SLEP[[#This Row],[Termino]]=0,DATE(1992,10,11),SLEP[[#This Row],[Termino]]-SLEP[[#This Row],[Días de vigencia]])</f>
        <v>33614</v>
      </c>
      <c r="AF1209" s="1">
        <f>IF(SLEP[[#This Row],[Días restantes]]&lt;1,DATE(1992,10,11),DATE(2025,8,8)+SLEP[[#This Row],[Días restantes]])</f>
        <v>33888</v>
      </c>
      <c r="AG1209">
        <f ca="1">IF(SLEP[[#This Row],[Termino]]=0,0,SLEP[[#This Row],[Termino]]-TODAY())</f>
        <v>-12071</v>
      </c>
      <c r="AH1209" s="7" t="str">
        <f ca="1">IF(SLEP[[#This Row],[Dias]]&gt;0,"Vigente","Vencido")</f>
        <v>Vencido</v>
      </c>
      <c r="AI1209" t="str">
        <f>_xlfn.XLOOKUP(SLEP[[#This Row],[Source.Name]],Tabla3[Nombre archivo],Tabla3[BASESLEP],"N/A",0,1)</f>
        <v>Llanquihue</v>
      </c>
      <c r="AJ1209" t="s">
        <v>5885</v>
      </c>
    </row>
    <row r="1210" spans="1:36" x14ac:dyDescent="0.3">
      <c r="A1210" t="s">
        <v>4679</v>
      </c>
      <c r="B1210" t="s">
        <v>5306</v>
      </c>
      <c r="C1210" t="s">
        <v>5286</v>
      </c>
      <c r="D1210" t="s">
        <v>5287</v>
      </c>
      <c r="E1210" t="s">
        <v>5307</v>
      </c>
      <c r="F1210" t="s">
        <v>5308</v>
      </c>
      <c r="G1210" t="s">
        <v>44</v>
      </c>
      <c r="H1210" t="s">
        <v>45</v>
      </c>
      <c r="I1210" t="s">
        <v>207</v>
      </c>
      <c r="J1210" t="s">
        <v>4685</v>
      </c>
      <c r="K1210" t="s">
        <v>48</v>
      </c>
      <c r="L1210" s="3">
        <v>11728000</v>
      </c>
      <c r="M1210" s="4">
        <v>9822200</v>
      </c>
      <c r="N1210" s="4">
        <v>1905800</v>
      </c>
      <c r="O1210" t="s">
        <v>950</v>
      </c>
      <c r="P1210" t="s">
        <v>907</v>
      </c>
      <c r="Q1210" t="s">
        <v>51</v>
      </c>
      <c r="R1210">
        <v>6</v>
      </c>
      <c r="S1210">
        <v>0</v>
      </c>
      <c r="T1210">
        <v>0</v>
      </c>
      <c r="U1210">
        <v>0</v>
      </c>
      <c r="V1210">
        <v>0</v>
      </c>
      <c r="W1210">
        <v>0</v>
      </c>
      <c r="X1210">
        <v>274</v>
      </c>
      <c r="Y1210">
        <v>-1</v>
      </c>
      <c r="Z1210" t="s">
        <v>52</v>
      </c>
      <c r="AA1210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11728000</v>
      </c>
      <c r="AB1210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9822200</v>
      </c>
      <c r="AC1210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1905800</v>
      </c>
      <c r="AD1210" s="5">
        <f>VALUE(FIXED((SLEP[[#This Row],[EjecutadoCLP]]/SLEP[[#This Row],[MontoCLP]]),4,TRUE))</f>
        <v>0.83750000000000002</v>
      </c>
      <c r="AE1210" s="1">
        <f>IF(SLEP[[#This Row],[Termino]]=0,DATE(1992,10,11),SLEP[[#This Row],[Termino]]-SLEP[[#This Row],[Días de vigencia]])</f>
        <v>33614</v>
      </c>
      <c r="AF1210" s="1">
        <f>IF(SLEP[[#This Row],[Días restantes]]&lt;1,DATE(1992,10,11),DATE(2025,8,8)+SLEP[[#This Row],[Días restantes]])</f>
        <v>33888</v>
      </c>
      <c r="AG1210">
        <f ca="1">IF(SLEP[[#This Row],[Termino]]=0,0,SLEP[[#This Row],[Termino]]-TODAY())</f>
        <v>-12071</v>
      </c>
      <c r="AH1210" s="7" t="str">
        <f ca="1">IF(SLEP[[#This Row],[Dias]]&gt;0,"Vigente","Vencido")</f>
        <v>Vencido</v>
      </c>
      <c r="AI1210" t="str">
        <f>_xlfn.XLOOKUP(SLEP[[#This Row],[Source.Name]],Tabla3[Nombre archivo],Tabla3[BASESLEP],"N/A",0,1)</f>
        <v>Llanquihue</v>
      </c>
      <c r="AJ1210" s="2" t="s">
        <v>5889</v>
      </c>
    </row>
    <row r="1211" spans="1:36" x14ac:dyDescent="0.3">
      <c r="A1211" t="s">
        <v>4679</v>
      </c>
      <c r="B1211" t="s">
        <v>5310</v>
      </c>
      <c r="C1211" t="s">
        <v>5286</v>
      </c>
      <c r="D1211" t="s">
        <v>5287</v>
      </c>
      <c r="E1211" t="s">
        <v>4903</v>
      </c>
      <c r="F1211" t="s">
        <v>4904</v>
      </c>
      <c r="G1211" t="s">
        <v>44</v>
      </c>
      <c r="H1211" t="s">
        <v>45</v>
      </c>
      <c r="I1211" t="s">
        <v>207</v>
      </c>
      <c r="J1211" t="s">
        <v>4685</v>
      </c>
      <c r="K1211" t="s">
        <v>48</v>
      </c>
      <c r="L1211" s="3">
        <v>23360000</v>
      </c>
      <c r="M1211" s="4">
        <v>21462000</v>
      </c>
      <c r="N1211" s="4">
        <v>1898000</v>
      </c>
      <c r="O1211" t="s">
        <v>950</v>
      </c>
      <c r="P1211" t="s">
        <v>907</v>
      </c>
      <c r="Q1211" t="s">
        <v>51</v>
      </c>
      <c r="R1211">
        <v>18</v>
      </c>
      <c r="S1211">
        <v>0</v>
      </c>
      <c r="T1211">
        <v>0</v>
      </c>
      <c r="U1211">
        <v>0</v>
      </c>
      <c r="V1211">
        <v>0</v>
      </c>
      <c r="W1211">
        <v>0</v>
      </c>
      <c r="X1211">
        <v>274</v>
      </c>
      <c r="Y1211">
        <v>-1</v>
      </c>
      <c r="Z1211" t="s">
        <v>52</v>
      </c>
      <c r="AA1211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23360000</v>
      </c>
      <c r="AB1211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21462000</v>
      </c>
      <c r="AC1211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1898000</v>
      </c>
      <c r="AD1211" s="5">
        <f>VALUE(FIXED((SLEP[[#This Row],[EjecutadoCLP]]/SLEP[[#This Row],[MontoCLP]]),4,TRUE))</f>
        <v>0.91879999999999995</v>
      </c>
      <c r="AE1211" s="1">
        <f>IF(SLEP[[#This Row],[Termino]]=0,DATE(1992,10,11),SLEP[[#This Row],[Termino]]-SLEP[[#This Row],[Días de vigencia]])</f>
        <v>33614</v>
      </c>
      <c r="AF1211" s="1">
        <f>IF(SLEP[[#This Row],[Días restantes]]&lt;1,DATE(1992,10,11),DATE(2025,8,8)+SLEP[[#This Row],[Días restantes]])</f>
        <v>33888</v>
      </c>
      <c r="AG1211">
        <f ca="1">IF(SLEP[[#This Row],[Termino]]=0,0,SLEP[[#This Row],[Termino]]-TODAY())</f>
        <v>-12071</v>
      </c>
      <c r="AH1211" s="7" t="str">
        <f ca="1">IF(SLEP[[#This Row],[Dias]]&gt;0,"Vigente","Vencido")</f>
        <v>Vencido</v>
      </c>
      <c r="AI1211" t="str">
        <f>_xlfn.XLOOKUP(SLEP[[#This Row],[Source.Name]],Tabla3[Nombre archivo],Tabla3[BASESLEP],"N/A",0,1)</f>
        <v>Llanquihue</v>
      </c>
      <c r="AJ1211" t="s">
        <v>5895</v>
      </c>
    </row>
    <row r="1212" spans="1:36" x14ac:dyDescent="0.3">
      <c r="A1212" t="s">
        <v>4679</v>
      </c>
      <c r="B1212" t="s">
        <v>5312</v>
      </c>
      <c r="C1212" t="s">
        <v>5286</v>
      </c>
      <c r="D1212" t="s">
        <v>5287</v>
      </c>
      <c r="E1212" t="s">
        <v>4743</v>
      </c>
      <c r="F1212" t="s">
        <v>4744</v>
      </c>
      <c r="G1212" t="s">
        <v>44</v>
      </c>
      <c r="H1212" t="s">
        <v>45</v>
      </c>
      <c r="I1212" t="s">
        <v>207</v>
      </c>
      <c r="J1212" t="s">
        <v>4685</v>
      </c>
      <c r="K1212" t="s">
        <v>48</v>
      </c>
      <c r="L1212" s="3">
        <v>109273600</v>
      </c>
      <c r="M1212" s="4">
        <v>108950640</v>
      </c>
      <c r="N1212" s="4">
        <v>322960</v>
      </c>
      <c r="O1212" t="s">
        <v>950</v>
      </c>
      <c r="P1212" t="s">
        <v>907</v>
      </c>
      <c r="Q1212" t="s">
        <v>51</v>
      </c>
      <c r="R1212">
        <v>9</v>
      </c>
      <c r="S1212">
        <v>0</v>
      </c>
      <c r="T1212">
        <v>0</v>
      </c>
      <c r="U1212">
        <v>0</v>
      </c>
      <c r="V1212">
        <v>0</v>
      </c>
      <c r="W1212">
        <v>0</v>
      </c>
      <c r="X1212">
        <v>274</v>
      </c>
      <c r="Y1212">
        <v>-1</v>
      </c>
      <c r="Z1212" t="s">
        <v>52</v>
      </c>
      <c r="AA1212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109273600</v>
      </c>
      <c r="AB1212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108950640</v>
      </c>
      <c r="AC1212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322960</v>
      </c>
      <c r="AD1212" s="5">
        <f>VALUE(FIXED((SLEP[[#This Row],[EjecutadoCLP]]/SLEP[[#This Row],[MontoCLP]]),4,TRUE))</f>
        <v>0.997</v>
      </c>
      <c r="AE1212" s="1">
        <f>IF(SLEP[[#This Row],[Termino]]=0,DATE(1992,10,11),SLEP[[#This Row],[Termino]]-SLEP[[#This Row],[Días de vigencia]])</f>
        <v>33614</v>
      </c>
      <c r="AF1212" s="1">
        <f>IF(SLEP[[#This Row],[Días restantes]]&lt;1,DATE(1992,10,11),DATE(2025,8,8)+SLEP[[#This Row],[Días restantes]])</f>
        <v>33888</v>
      </c>
      <c r="AG1212">
        <f ca="1">IF(SLEP[[#This Row],[Termino]]=0,0,SLEP[[#This Row],[Termino]]-TODAY())</f>
        <v>-12071</v>
      </c>
      <c r="AH1212" s="7" t="str">
        <f ca="1">IF(SLEP[[#This Row],[Dias]]&gt;0,"Vigente","Vencido")</f>
        <v>Vencido</v>
      </c>
      <c r="AI1212" t="str">
        <f>_xlfn.XLOOKUP(SLEP[[#This Row],[Source.Name]],Tabla3[Nombre archivo],Tabla3[BASESLEP],"N/A",0,1)</f>
        <v>Llanquihue</v>
      </c>
      <c r="AJ1212" t="s">
        <v>5899</v>
      </c>
    </row>
    <row r="1213" spans="1:36" x14ac:dyDescent="0.3">
      <c r="A1213" t="s">
        <v>4679</v>
      </c>
      <c r="B1213" t="s">
        <v>5318</v>
      </c>
      <c r="C1213" t="s">
        <v>5286</v>
      </c>
      <c r="D1213" t="s">
        <v>5287</v>
      </c>
      <c r="E1213" t="s">
        <v>5319</v>
      </c>
      <c r="F1213" t="s">
        <v>5320</v>
      </c>
      <c r="G1213" t="s">
        <v>44</v>
      </c>
      <c r="H1213" t="s">
        <v>45</v>
      </c>
      <c r="I1213" t="s">
        <v>207</v>
      </c>
      <c r="J1213" t="s">
        <v>4685</v>
      </c>
      <c r="K1213" t="s">
        <v>48</v>
      </c>
      <c r="L1213" s="3">
        <v>25834400</v>
      </c>
      <c r="M1213" s="4">
        <v>25419420</v>
      </c>
      <c r="N1213" s="4">
        <v>414980</v>
      </c>
      <c r="O1213" t="s">
        <v>950</v>
      </c>
      <c r="P1213" t="s">
        <v>907</v>
      </c>
      <c r="Q1213" t="s">
        <v>51</v>
      </c>
      <c r="R1213">
        <v>15</v>
      </c>
      <c r="S1213">
        <v>0</v>
      </c>
      <c r="T1213">
        <v>0</v>
      </c>
      <c r="U1213">
        <v>0</v>
      </c>
      <c r="V1213">
        <v>0</v>
      </c>
      <c r="W1213">
        <v>0</v>
      </c>
      <c r="X1213">
        <v>274</v>
      </c>
      <c r="Y1213">
        <v>-1</v>
      </c>
      <c r="Z1213" t="s">
        <v>52</v>
      </c>
      <c r="AA1213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25834400</v>
      </c>
      <c r="AB1213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25419420</v>
      </c>
      <c r="AC1213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414980</v>
      </c>
      <c r="AD1213" s="5">
        <f>VALUE(FIXED((SLEP[[#This Row],[EjecutadoCLP]]/SLEP[[#This Row],[MontoCLP]]),4,TRUE))</f>
        <v>0.9839</v>
      </c>
      <c r="AE1213" s="1">
        <f>IF(SLEP[[#This Row],[Termino]]=0,DATE(1992,10,11),SLEP[[#This Row],[Termino]]-SLEP[[#This Row],[Días de vigencia]])</f>
        <v>33614</v>
      </c>
      <c r="AF1213" s="1">
        <f>IF(SLEP[[#This Row],[Días restantes]]&lt;1,DATE(1992,10,11),DATE(2025,8,8)+SLEP[[#This Row],[Días restantes]])</f>
        <v>33888</v>
      </c>
      <c r="AG1213">
        <f ca="1">IF(SLEP[[#This Row],[Termino]]=0,0,SLEP[[#This Row],[Termino]]-TODAY())</f>
        <v>-12071</v>
      </c>
      <c r="AH1213" s="7" t="str">
        <f ca="1">IF(SLEP[[#This Row],[Dias]]&gt;0,"Vigente","Vencido")</f>
        <v>Vencido</v>
      </c>
      <c r="AI1213" t="str">
        <f>_xlfn.XLOOKUP(SLEP[[#This Row],[Source.Name]],Tabla3[Nombre archivo],Tabla3[BASESLEP],"N/A",0,1)</f>
        <v>Llanquihue</v>
      </c>
      <c r="AJ1213" t="s">
        <v>5905</v>
      </c>
    </row>
    <row r="1214" spans="1:36" x14ac:dyDescent="0.3">
      <c r="A1214" t="s">
        <v>4679</v>
      </c>
      <c r="B1214" t="s">
        <v>5322</v>
      </c>
      <c r="C1214" t="s">
        <v>5286</v>
      </c>
      <c r="D1214" t="s">
        <v>5287</v>
      </c>
      <c r="E1214" t="s">
        <v>4763</v>
      </c>
      <c r="F1214" t="s">
        <v>4764</v>
      </c>
      <c r="G1214" t="s">
        <v>44</v>
      </c>
      <c r="H1214" t="s">
        <v>45</v>
      </c>
      <c r="I1214" t="s">
        <v>207</v>
      </c>
      <c r="J1214" t="s">
        <v>4685</v>
      </c>
      <c r="K1214" t="s">
        <v>48</v>
      </c>
      <c r="L1214" s="3">
        <v>53440000</v>
      </c>
      <c r="M1214" s="4">
        <v>50784000</v>
      </c>
      <c r="N1214" s="4">
        <v>2656000</v>
      </c>
      <c r="O1214" t="s">
        <v>950</v>
      </c>
      <c r="P1214" t="s">
        <v>907</v>
      </c>
      <c r="Q1214" t="s">
        <v>51</v>
      </c>
      <c r="R1214">
        <v>9</v>
      </c>
      <c r="S1214">
        <v>0</v>
      </c>
      <c r="T1214">
        <v>0</v>
      </c>
      <c r="U1214">
        <v>0</v>
      </c>
      <c r="V1214">
        <v>0</v>
      </c>
      <c r="W1214">
        <v>0</v>
      </c>
      <c r="X1214">
        <v>274</v>
      </c>
      <c r="Y1214">
        <v>-1</v>
      </c>
      <c r="Z1214" t="s">
        <v>52</v>
      </c>
      <c r="AA1214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53440000</v>
      </c>
      <c r="AB1214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50784000</v>
      </c>
      <c r="AC1214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2656000</v>
      </c>
      <c r="AD1214" s="5">
        <f>VALUE(FIXED((SLEP[[#This Row],[EjecutadoCLP]]/SLEP[[#This Row],[MontoCLP]]),4,TRUE))</f>
        <v>0.95030000000000003</v>
      </c>
      <c r="AE1214" s="1">
        <f>IF(SLEP[[#This Row],[Termino]]=0,DATE(1992,10,11),SLEP[[#This Row],[Termino]]-SLEP[[#This Row],[Días de vigencia]])</f>
        <v>33614</v>
      </c>
      <c r="AF1214" s="1">
        <f>IF(SLEP[[#This Row],[Días restantes]]&lt;1,DATE(1992,10,11),DATE(2025,8,8)+SLEP[[#This Row],[Días restantes]])</f>
        <v>33888</v>
      </c>
      <c r="AG1214">
        <f ca="1">IF(SLEP[[#This Row],[Termino]]=0,0,SLEP[[#This Row],[Termino]]-TODAY())</f>
        <v>-12071</v>
      </c>
      <c r="AH1214" s="7" t="str">
        <f ca="1">IF(SLEP[[#This Row],[Dias]]&gt;0,"Vigente","Vencido")</f>
        <v>Vencido</v>
      </c>
      <c r="AI1214" t="str">
        <f>_xlfn.XLOOKUP(SLEP[[#This Row],[Source.Name]],Tabla3[Nombre archivo],Tabla3[BASESLEP],"N/A",0,1)</f>
        <v>Llanquihue</v>
      </c>
      <c r="AJ1214" t="s">
        <v>5911</v>
      </c>
    </row>
    <row r="1215" spans="1:36" x14ac:dyDescent="0.3">
      <c r="A1215" t="s">
        <v>4679</v>
      </c>
      <c r="B1215" t="s">
        <v>5324</v>
      </c>
      <c r="C1215" t="s">
        <v>5286</v>
      </c>
      <c r="D1215" t="s">
        <v>5287</v>
      </c>
      <c r="E1215" t="s">
        <v>5033</v>
      </c>
      <c r="F1215" t="s">
        <v>5034</v>
      </c>
      <c r="G1215" t="s">
        <v>44</v>
      </c>
      <c r="H1215" t="s">
        <v>45</v>
      </c>
      <c r="I1215" t="s">
        <v>207</v>
      </c>
      <c r="J1215" t="s">
        <v>4685</v>
      </c>
      <c r="K1215" t="s">
        <v>48</v>
      </c>
      <c r="L1215" s="3">
        <v>12611200</v>
      </c>
      <c r="M1215" s="4">
        <v>11586540</v>
      </c>
      <c r="N1215" s="4">
        <v>1024660</v>
      </c>
      <c r="O1215" t="s">
        <v>950</v>
      </c>
      <c r="P1215" t="s">
        <v>907</v>
      </c>
      <c r="Q1215" t="s">
        <v>51</v>
      </c>
      <c r="R1215">
        <v>5</v>
      </c>
      <c r="S1215">
        <v>0</v>
      </c>
      <c r="T1215">
        <v>0</v>
      </c>
      <c r="U1215">
        <v>0</v>
      </c>
      <c r="V1215">
        <v>0</v>
      </c>
      <c r="W1215">
        <v>0</v>
      </c>
      <c r="X1215">
        <v>274</v>
      </c>
      <c r="Y1215">
        <v>-1</v>
      </c>
      <c r="Z1215" t="s">
        <v>52</v>
      </c>
      <c r="AA1215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12611200</v>
      </c>
      <c r="AB1215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11586540</v>
      </c>
      <c r="AC1215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1024660</v>
      </c>
      <c r="AD1215" s="5">
        <f>VALUE(FIXED((SLEP[[#This Row],[EjecutadoCLP]]/SLEP[[#This Row],[MontoCLP]]),4,TRUE))</f>
        <v>0.91879999999999995</v>
      </c>
      <c r="AE1215" s="1">
        <f>IF(SLEP[[#This Row],[Termino]]=0,DATE(1992,10,11),SLEP[[#This Row],[Termino]]-SLEP[[#This Row],[Días de vigencia]])</f>
        <v>33614</v>
      </c>
      <c r="AF1215" s="1">
        <f>IF(SLEP[[#This Row],[Días restantes]]&lt;1,DATE(1992,10,11),DATE(2025,8,8)+SLEP[[#This Row],[Días restantes]])</f>
        <v>33888</v>
      </c>
      <c r="AG1215">
        <f ca="1">IF(SLEP[[#This Row],[Termino]]=0,0,SLEP[[#This Row],[Termino]]-TODAY())</f>
        <v>-12071</v>
      </c>
      <c r="AH1215" s="7" t="str">
        <f ca="1">IF(SLEP[[#This Row],[Dias]]&gt;0,"Vigente","Vencido")</f>
        <v>Vencido</v>
      </c>
      <c r="AI1215" t="str">
        <f>_xlfn.XLOOKUP(SLEP[[#This Row],[Source.Name]],Tabla3[Nombre archivo],Tabla3[BASESLEP],"N/A",0,1)</f>
        <v>Llanquihue</v>
      </c>
      <c r="AJ1215" t="s">
        <v>5917</v>
      </c>
    </row>
    <row r="1216" spans="1:36" x14ac:dyDescent="0.3">
      <c r="A1216" t="s">
        <v>4679</v>
      </c>
      <c r="B1216" t="s">
        <v>5316</v>
      </c>
      <c r="C1216" t="s">
        <v>5286</v>
      </c>
      <c r="D1216" t="s">
        <v>5287</v>
      </c>
      <c r="E1216" t="s">
        <v>4798</v>
      </c>
      <c r="F1216" t="s">
        <v>4799</v>
      </c>
      <c r="G1216" t="s">
        <v>44</v>
      </c>
      <c r="H1216" t="s">
        <v>45</v>
      </c>
      <c r="I1216" t="s">
        <v>207</v>
      </c>
      <c r="J1216" t="s">
        <v>4685</v>
      </c>
      <c r="K1216" t="s">
        <v>48</v>
      </c>
      <c r="L1216" s="3">
        <v>25267200</v>
      </c>
      <c r="M1216" s="4">
        <v>24348660</v>
      </c>
      <c r="N1216" s="4">
        <v>918540</v>
      </c>
      <c r="O1216" t="s">
        <v>950</v>
      </c>
      <c r="P1216" t="s">
        <v>907</v>
      </c>
      <c r="Q1216" t="s">
        <v>51</v>
      </c>
      <c r="R1216">
        <v>7</v>
      </c>
      <c r="S1216">
        <v>0</v>
      </c>
      <c r="T1216">
        <v>0</v>
      </c>
      <c r="U1216">
        <v>0</v>
      </c>
      <c r="V1216">
        <v>0</v>
      </c>
      <c r="W1216">
        <v>0</v>
      </c>
      <c r="X1216">
        <v>274</v>
      </c>
      <c r="Y1216">
        <v>-1</v>
      </c>
      <c r="Z1216" t="s">
        <v>52</v>
      </c>
      <c r="AA1216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25267200</v>
      </c>
      <c r="AB1216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24348660</v>
      </c>
      <c r="AC1216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918540</v>
      </c>
      <c r="AD1216" s="5">
        <f>VALUE(FIXED((SLEP[[#This Row],[EjecutadoCLP]]/SLEP[[#This Row],[MontoCLP]]),4,TRUE))</f>
        <v>0.96360000000000001</v>
      </c>
      <c r="AE1216" s="1">
        <f>IF(SLEP[[#This Row],[Termino]]=0,DATE(1992,10,11),SLEP[[#This Row],[Termino]]-SLEP[[#This Row],[Días de vigencia]])</f>
        <v>33614</v>
      </c>
      <c r="AF1216" s="1">
        <f>IF(SLEP[[#This Row],[Días restantes]]&lt;1,DATE(1992,10,11),DATE(2025,8,8)+SLEP[[#This Row],[Días restantes]])</f>
        <v>33888</v>
      </c>
      <c r="AG1216">
        <f ca="1">IF(SLEP[[#This Row],[Termino]]=0,0,SLEP[[#This Row],[Termino]]-TODAY())</f>
        <v>-12071</v>
      </c>
      <c r="AH1216" s="7" t="str">
        <f ca="1">IF(SLEP[[#This Row],[Dias]]&gt;0,"Vigente","Vencido")</f>
        <v>Vencido</v>
      </c>
      <c r="AI1216" t="str">
        <f>_xlfn.XLOOKUP(SLEP[[#This Row],[Source.Name]],Tabla3[Nombre archivo],Tabla3[BASESLEP],"N/A",0,1)</f>
        <v>Llanquihue</v>
      </c>
      <c r="AJ1216" s="2" t="s">
        <v>5923</v>
      </c>
    </row>
    <row r="1217" spans="1:36" x14ac:dyDescent="0.3">
      <c r="A1217" t="s">
        <v>4679</v>
      </c>
      <c r="B1217" t="s">
        <v>5285</v>
      </c>
      <c r="C1217" t="s">
        <v>5286</v>
      </c>
      <c r="D1217" t="s">
        <v>5287</v>
      </c>
      <c r="E1217" t="s">
        <v>4986</v>
      </c>
      <c r="F1217" t="s">
        <v>4987</v>
      </c>
      <c r="G1217" t="s">
        <v>44</v>
      </c>
      <c r="H1217" t="s">
        <v>45</v>
      </c>
      <c r="I1217" t="s">
        <v>207</v>
      </c>
      <c r="J1217" t="s">
        <v>4685</v>
      </c>
      <c r="K1217" t="s">
        <v>48</v>
      </c>
      <c r="L1217" s="3">
        <v>29120000</v>
      </c>
      <c r="M1217" s="4">
        <v>28390000</v>
      </c>
      <c r="N1217" s="4">
        <v>730000</v>
      </c>
      <c r="O1217" t="s">
        <v>950</v>
      </c>
      <c r="P1217" t="s">
        <v>907</v>
      </c>
      <c r="Q1217" t="s">
        <v>51</v>
      </c>
      <c r="R1217">
        <v>10</v>
      </c>
      <c r="S1217">
        <v>0</v>
      </c>
      <c r="T1217">
        <v>0</v>
      </c>
      <c r="U1217">
        <v>0</v>
      </c>
      <c r="V1217">
        <v>0</v>
      </c>
      <c r="W1217">
        <v>0</v>
      </c>
      <c r="X1217">
        <v>274</v>
      </c>
      <c r="Y1217">
        <v>-1</v>
      </c>
      <c r="Z1217" t="s">
        <v>52</v>
      </c>
      <c r="AA1217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29120000</v>
      </c>
      <c r="AB1217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28390000</v>
      </c>
      <c r="AC1217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730000</v>
      </c>
      <c r="AD1217" s="5">
        <f>VALUE(FIXED((SLEP[[#This Row],[EjecutadoCLP]]/SLEP[[#This Row],[MontoCLP]]),4,TRUE))</f>
        <v>0.97489999999999999</v>
      </c>
      <c r="AE1217" s="1">
        <f>IF(SLEP[[#This Row],[Termino]]=0,DATE(1992,10,11),SLEP[[#This Row],[Termino]]-SLEP[[#This Row],[Días de vigencia]])</f>
        <v>33614</v>
      </c>
      <c r="AF1217" s="1">
        <f>IF(SLEP[[#This Row],[Días restantes]]&lt;1,DATE(1992,10,11),DATE(2025,8,8)+SLEP[[#This Row],[Días restantes]])</f>
        <v>33888</v>
      </c>
      <c r="AG1217">
        <f ca="1">IF(SLEP[[#This Row],[Termino]]=0,0,SLEP[[#This Row],[Termino]]-TODAY())</f>
        <v>-12071</v>
      </c>
      <c r="AH1217" s="7" t="str">
        <f ca="1">IF(SLEP[[#This Row],[Dias]]&gt;0,"Vigente","Vencido")</f>
        <v>Vencido</v>
      </c>
      <c r="AI1217" t="str">
        <f>_xlfn.XLOOKUP(SLEP[[#This Row],[Source.Name]],Tabla3[Nombre archivo],Tabla3[BASESLEP],"N/A",0,1)</f>
        <v>Llanquihue</v>
      </c>
      <c r="AJ1217" t="s">
        <v>5929</v>
      </c>
    </row>
    <row r="1218" spans="1:36" x14ac:dyDescent="0.3">
      <c r="A1218" t="s">
        <v>4679</v>
      </c>
      <c r="B1218" t="s">
        <v>5289</v>
      </c>
      <c r="C1218" t="s">
        <v>5286</v>
      </c>
      <c r="D1218" t="s">
        <v>5287</v>
      </c>
      <c r="E1218" t="s">
        <v>5067</v>
      </c>
      <c r="F1218" t="s">
        <v>5068</v>
      </c>
      <c r="G1218" t="s">
        <v>44</v>
      </c>
      <c r="H1218" t="s">
        <v>45</v>
      </c>
      <c r="I1218" t="s">
        <v>207</v>
      </c>
      <c r="J1218" t="s">
        <v>4685</v>
      </c>
      <c r="K1218" t="s">
        <v>48</v>
      </c>
      <c r="L1218" s="3">
        <v>16000000</v>
      </c>
      <c r="M1218" s="4">
        <v>15000000</v>
      </c>
      <c r="N1218" s="4">
        <v>1000000</v>
      </c>
      <c r="O1218" t="s">
        <v>950</v>
      </c>
      <c r="P1218" t="s">
        <v>907</v>
      </c>
      <c r="Q1218" t="s">
        <v>51</v>
      </c>
      <c r="R1218">
        <v>6</v>
      </c>
      <c r="S1218">
        <v>0</v>
      </c>
      <c r="T1218">
        <v>0</v>
      </c>
      <c r="U1218">
        <v>0</v>
      </c>
      <c r="V1218">
        <v>0</v>
      </c>
      <c r="W1218">
        <v>0</v>
      </c>
      <c r="X1218">
        <v>274</v>
      </c>
      <c r="Y1218">
        <v>-1</v>
      </c>
      <c r="Z1218" t="s">
        <v>52</v>
      </c>
      <c r="AA1218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16000000</v>
      </c>
      <c r="AB1218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15000000</v>
      </c>
      <c r="AC1218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1000000</v>
      </c>
      <c r="AD1218" s="5">
        <f>VALUE(FIXED((SLEP[[#This Row],[EjecutadoCLP]]/SLEP[[#This Row],[MontoCLP]]),4,TRUE))</f>
        <v>0.9375</v>
      </c>
      <c r="AE1218" s="1">
        <f>IF(SLEP[[#This Row],[Termino]]=0,DATE(1992,10,11),SLEP[[#This Row],[Termino]]-SLEP[[#This Row],[Días de vigencia]])</f>
        <v>33614</v>
      </c>
      <c r="AF1218" s="1">
        <f>IF(SLEP[[#This Row],[Días restantes]]&lt;1,DATE(1992,10,11),DATE(2025,8,8)+SLEP[[#This Row],[Días restantes]])</f>
        <v>33888</v>
      </c>
      <c r="AG1218">
        <f ca="1">IF(SLEP[[#This Row],[Termino]]=0,0,SLEP[[#This Row],[Termino]]-TODAY())</f>
        <v>-12071</v>
      </c>
      <c r="AH1218" s="7" t="str">
        <f ca="1">IF(SLEP[[#This Row],[Dias]]&gt;0,"Vigente","Vencido")</f>
        <v>Vencido</v>
      </c>
      <c r="AI1218" t="str">
        <f>_xlfn.XLOOKUP(SLEP[[#This Row],[Source.Name]],Tabla3[Nombre archivo],Tabla3[BASESLEP],"N/A",0,1)</f>
        <v>Llanquihue</v>
      </c>
      <c r="AJ1218" t="s">
        <v>5933</v>
      </c>
    </row>
    <row r="1219" spans="1:36" x14ac:dyDescent="0.3">
      <c r="A1219" t="s">
        <v>4679</v>
      </c>
      <c r="B1219" t="s">
        <v>5291</v>
      </c>
      <c r="C1219" t="s">
        <v>5286</v>
      </c>
      <c r="D1219" t="s">
        <v>5287</v>
      </c>
      <c r="E1219" t="s">
        <v>5292</v>
      </c>
      <c r="F1219" t="s">
        <v>5293</v>
      </c>
      <c r="G1219" t="s">
        <v>44</v>
      </c>
      <c r="H1219" t="s">
        <v>45</v>
      </c>
      <c r="I1219" t="s">
        <v>207</v>
      </c>
      <c r="J1219" t="s">
        <v>4685</v>
      </c>
      <c r="K1219" t="s">
        <v>48</v>
      </c>
      <c r="L1219" s="3">
        <v>11680000</v>
      </c>
      <c r="M1219" s="4">
        <v>10585000</v>
      </c>
      <c r="N1219" s="4">
        <v>1095000</v>
      </c>
      <c r="O1219" t="s">
        <v>950</v>
      </c>
      <c r="P1219" t="s">
        <v>907</v>
      </c>
      <c r="Q1219" t="s">
        <v>51</v>
      </c>
      <c r="R1219">
        <v>8</v>
      </c>
      <c r="S1219">
        <v>0</v>
      </c>
      <c r="T1219">
        <v>0</v>
      </c>
      <c r="U1219">
        <v>0</v>
      </c>
      <c r="V1219">
        <v>0</v>
      </c>
      <c r="W1219">
        <v>0</v>
      </c>
      <c r="X1219">
        <v>274</v>
      </c>
      <c r="Y1219">
        <v>-1</v>
      </c>
      <c r="Z1219" t="s">
        <v>52</v>
      </c>
      <c r="AA1219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11680000</v>
      </c>
      <c r="AB1219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10585000</v>
      </c>
      <c r="AC1219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1095000</v>
      </c>
      <c r="AD1219" s="5">
        <f>VALUE(FIXED((SLEP[[#This Row],[EjecutadoCLP]]/SLEP[[#This Row],[MontoCLP]]),4,TRUE))</f>
        <v>0.90629999999999999</v>
      </c>
      <c r="AE1219" s="1">
        <f>IF(SLEP[[#This Row],[Termino]]=0,DATE(1992,10,11),SLEP[[#This Row],[Termino]]-SLEP[[#This Row],[Días de vigencia]])</f>
        <v>33614</v>
      </c>
      <c r="AF1219" s="1">
        <f>IF(SLEP[[#This Row],[Días restantes]]&lt;1,DATE(1992,10,11),DATE(2025,8,8)+SLEP[[#This Row],[Días restantes]])</f>
        <v>33888</v>
      </c>
      <c r="AG1219">
        <f ca="1">IF(SLEP[[#This Row],[Termino]]=0,0,SLEP[[#This Row],[Termino]]-TODAY())</f>
        <v>-12071</v>
      </c>
      <c r="AH1219" s="7" t="str">
        <f ca="1">IF(SLEP[[#This Row],[Dias]]&gt;0,"Vigente","Vencido")</f>
        <v>Vencido</v>
      </c>
      <c r="AI1219" t="str">
        <f>_xlfn.XLOOKUP(SLEP[[#This Row],[Source.Name]],Tabla3[Nombre archivo],Tabla3[BASESLEP],"N/A",0,1)</f>
        <v>Llanquihue</v>
      </c>
      <c r="AJ1219" t="s">
        <v>5937</v>
      </c>
    </row>
    <row r="1220" spans="1:36" x14ac:dyDescent="0.3">
      <c r="A1220" t="s">
        <v>4679</v>
      </c>
      <c r="B1220" t="s">
        <v>5359</v>
      </c>
      <c r="C1220" t="s">
        <v>5286</v>
      </c>
      <c r="D1220" t="s">
        <v>5287</v>
      </c>
      <c r="E1220" t="s">
        <v>5360</v>
      </c>
      <c r="F1220" t="s">
        <v>5361</v>
      </c>
      <c r="G1220" t="s">
        <v>44</v>
      </c>
      <c r="H1220" t="s">
        <v>45</v>
      </c>
      <c r="I1220" t="s">
        <v>207</v>
      </c>
      <c r="J1220" t="s">
        <v>4685</v>
      </c>
      <c r="K1220" t="s">
        <v>48</v>
      </c>
      <c r="L1220" s="3">
        <v>21280000</v>
      </c>
      <c r="M1220" s="4">
        <v>19991000</v>
      </c>
      <c r="N1220" s="4">
        <v>1289000</v>
      </c>
      <c r="O1220" t="s">
        <v>950</v>
      </c>
      <c r="P1220" t="s">
        <v>907</v>
      </c>
      <c r="Q1220" t="s">
        <v>51</v>
      </c>
      <c r="R1220">
        <v>15</v>
      </c>
      <c r="S1220">
        <v>0</v>
      </c>
      <c r="T1220">
        <v>0</v>
      </c>
      <c r="U1220">
        <v>0</v>
      </c>
      <c r="V1220">
        <v>0</v>
      </c>
      <c r="W1220">
        <v>0</v>
      </c>
      <c r="X1220">
        <v>274</v>
      </c>
      <c r="Y1220">
        <v>-1</v>
      </c>
      <c r="Z1220" t="s">
        <v>52</v>
      </c>
      <c r="AA1220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21280000</v>
      </c>
      <c r="AB1220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19991000</v>
      </c>
      <c r="AC1220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1289000</v>
      </c>
      <c r="AD1220" s="5">
        <f>VALUE(FIXED((SLEP[[#This Row],[EjecutadoCLP]]/SLEP[[#This Row],[MontoCLP]]),4,TRUE))</f>
        <v>0.93940000000000001</v>
      </c>
      <c r="AE1220" s="1">
        <f>IF(SLEP[[#This Row],[Termino]]=0,DATE(1992,10,11),SLEP[[#This Row],[Termino]]-SLEP[[#This Row],[Días de vigencia]])</f>
        <v>33614</v>
      </c>
      <c r="AF1220" s="1">
        <f>IF(SLEP[[#This Row],[Días restantes]]&lt;1,DATE(1992,10,11),DATE(2025,8,8)+SLEP[[#This Row],[Días restantes]])</f>
        <v>33888</v>
      </c>
      <c r="AG1220">
        <f ca="1">IF(SLEP[[#This Row],[Termino]]=0,0,SLEP[[#This Row],[Termino]]-TODAY())</f>
        <v>-12071</v>
      </c>
      <c r="AH1220" s="7" t="str">
        <f ca="1">IF(SLEP[[#This Row],[Dias]]&gt;0,"Vigente","Vencido")</f>
        <v>Vencido</v>
      </c>
      <c r="AI1220" t="str">
        <f>_xlfn.XLOOKUP(SLEP[[#This Row],[Source.Name]],Tabla3[Nombre archivo],Tabla3[BASESLEP],"N/A",0,1)</f>
        <v>Llanquihue</v>
      </c>
      <c r="AJ1220" t="s">
        <v>5941</v>
      </c>
    </row>
    <row r="1221" spans="1:36" x14ac:dyDescent="0.3">
      <c r="A1221" t="s">
        <v>4679</v>
      </c>
      <c r="B1221" t="s">
        <v>5350</v>
      </c>
      <c r="C1221" t="s">
        <v>5286</v>
      </c>
      <c r="D1221" t="s">
        <v>5287</v>
      </c>
      <c r="E1221" t="s">
        <v>4733</v>
      </c>
      <c r="F1221" t="s">
        <v>4734</v>
      </c>
      <c r="G1221" t="s">
        <v>44</v>
      </c>
      <c r="H1221" t="s">
        <v>45</v>
      </c>
      <c r="I1221" t="s">
        <v>207</v>
      </c>
      <c r="J1221" t="s">
        <v>4685</v>
      </c>
      <c r="K1221" t="s">
        <v>48</v>
      </c>
      <c r="L1221" s="3">
        <v>146280800</v>
      </c>
      <c r="M1221" s="4">
        <v>143076555</v>
      </c>
      <c r="N1221" s="4">
        <v>3204245</v>
      </c>
      <c r="O1221" t="s">
        <v>950</v>
      </c>
      <c r="P1221" t="s">
        <v>907</v>
      </c>
      <c r="Q1221" t="s">
        <v>51</v>
      </c>
      <c r="R1221">
        <v>76</v>
      </c>
      <c r="S1221">
        <v>0</v>
      </c>
      <c r="T1221">
        <v>0</v>
      </c>
      <c r="U1221">
        <v>0</v>
      </c>
      <c r="V1221">
        <v>0</v>
      </c>
      <c r="W1221">
        <v>0</v>
      </c>
      <c r="X1221">
        <v>274</v>
      </c>
      <c r="Y1221">
        <v>-1</v>
      </c>
      <c r="Z1221" t="s">
        <v>52</v>
      </c>
      <c r="AA1221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146280800</v>
      </c>
      <c r="AB1221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143076555</v>
      </c>
      <c r="AC1221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3204245</v>
      </c>
      <c r="AD1221" s="5">
        <f>VALUE(FIXED((SLEP[[#This Row],[EjecutadoCLP]]/SLEP[[#This Row],[MontoCLP]]),4,TRUE))</f>
        <v>0.97809999999999997</v>
      </c>
      <c r="AE1221" s="1">
        <f>IF(SLEP[[#This Row],[Termino]]=0,DATE(1992,10,11),SLEP[[#This Row],[Termino]]-SLEP[[#This Row],[Días de vigencia]])</f>
        <v>33614</v>
      </c>
      <c r="AF1221" s="1">
        <f>IF(SLEP[[#This Row],[Días restantes]]&lt;1,DATE(1992,10,11),DATE(2025,8,8)+SLEP[[#This Row],[Días restantes]])</f>
        <v>33888</v>
      </c>
      <c r="AG1221">
        <f ca="1">IF(SLEP[[#This Row],[Termino]]=0,0,SLEP[[#This Row],[Termino]]-TODAY())</f>
        <v>-12071</v>
      </c>
      <c r="AH1221" s="7" t="str">
        <f ca="1">IF(SLEP[[#This Row],[Dias]]&gt;0,"Vigente","Vencido")</f>
        <v>Vencido</v>
      </c>
      <c r="AI1221" t="str">
        <f>_xlfn.XLOOKUP(SLEP[[#This Row],[Source.Name]],Tabla3[Nombre archivo],Tabla3[BASESLEP],"N/A",0,1)</f>
        <v>Llanquihue</v>
      </c>
      <c r="AJ1221" t="s">
        <v>5947</v>
      </c>
    </row>
    <row r="1222" spans="1:36" x14ac:dyDescent="0.3">
      <c r="A1222" t="s">
        <v>4679</v>
      </c>
      <c r="B1222" t="s">
        <v>5352</v>
      </c>
      <c r="C1222" t="s">
        <v>5286</v>
      </c>
      <c r="D1222" t="s">
        <v>5287</v>
      </c>
      <c r="E1222" t="s">
        <v>4999</v>
      </c>
      <c r="F1222" t="s">
        <v>5000</v>
      </c>
      <c r="G1222" t="s">
        <v>44</v>
      </c>
      <c r="H1222" t="s">
        <v>45</v>
      </c>
      <c r="I1222" t="s">
        <v>207</v>
      </c>
      <c r="J1222" t="s">
        <v>4685</v>
      </c>
      <c r="K1222" t="s">
        <v>48</v>
      </c>
      <c r="L1222" s="3">
        <v>61120000</v>
      </c>
      <c r="M1222" s="4">
        <v>53682000</v>
      </c>
      <c r="N1222" s="4">
        <v>7438000</v>
      </c>
      <c r="O1222" t="s">
        <v>950</v>
      </c>
      <c r="P1222" t="s">
        <v>907</v>
      </c>
      <c r="Q1222" t="s">
        <v>51</v>
      </c>
      <c r="R1222">
        <v>9</v>
      </c>
      <c r="S1222">
        <v>0</v>
      </c>
      <c r="T1222">
        <v>0</v>
      </c>
      <c r="U1222">
        <v>0</v>
      </c>
      <c r="V1222">
        <v>0</v>
      </c>
      <c r="W1222">
        <v>0</v>
      </c>
      <c r="X1222">
        <v>274</v>
      </c>
      <c r="Y1222">
        <v>-1</v>
      </c>
      <c r="Z1222" t="s">
        <v>52</v>
      </c>
      <c r="AA1222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61120000</v>
      </c>
      <c r="AB1222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53682000</v>
      </c>
      <c r="AC1222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7438000</v>
      </c>
      <c r="AD1222" s="5">
        <f>VALUE(FIXED((SLEP[[#This Row],[EjecutadoCLP]]/SLEP[[#This Row],[MontoCLP]]),4,TRUE))</f>
        <v>0.87829999999999997</v>
      </c>
      <c r="AE1222" s="1">
        <f>IF(SLEP[[#This Row],[Termino]]=0,DATE(1992,10,11),SLEP[[#This Row],[Termino]]-SLEP[[#This Row],[Días de vigencia]])</f>
        <v>33614</v>
      </c>
      <c r="AF1222" s="1">
        <f>IF(SLEP[[#This Row],[Días restantes]]&lt;1,DATE(1992,10,11),DATE(2025,8,8)+SLEP[[#This Row],[Días restantes]])</f>
        <v>33888</v>
      </c>
      <c r="AG1222">
        <f ca="1">IF(SLEP[[#This Row],[Termino]]=0,0,SLEP[[#This Row],[Termino]]-TODAY())</f>
        <v>-12071</v>
      </c>
      <c r="AH1222" s="7" t="str">
        <f ca="1">IF(SLEP[[#This Row],[Dias]]&gt;0,"Vigente","Vencido")</f>
        <v>Vencido</v>
      </c>
      <c r="AI1222" t="str">
        <f>_xlfn.XLOOKUP(SLEP[[#This Row],[Source.Name]],Tabla3[Nombre archivo],Tabla3[BASESLEP],"N/A",0,1)</f>
        <v>Llanquihue</v>
      </c>
      <c r="AJ1222" t="s">
        <v>5951</v>
      </c>
    </row>
    <row r="1223" spans="1:36" x14ac:dyDescent="0.3">
      <c r="A1223" t="s">
        <v>4679</v>
      </c>
      <c r="B1223" t="s">
        <v>5354</v>
      </c>
      <c r="C1223" t="s">
        <v>5286</v>
      </c>
      <c r="D1223" t="s">
        <v>5287</v>
      </c>
      <c r="E1223" t="s">
        <v>4808</v>
      </c>
      <c r="F1223" t="s">
        <v>4809</v>
      </c>
      <c r="G1223" t="s">
        <v>44</v>
      </c>
      <c r="H1223" t="s">
        <v>45</v>
      </c>
      <c r="I1223" t="s">
        <v>207</v>
      </c>
      <c r="J1223" t="s">
        <v>4685</v>
      </c>
      <c r="K1223" t="s">
        <v>48</v>
      </c>
      <c r="L1223" s="3">
        <v>42399840</v>
      </c>
      <c r="M1223" s="4">
        <v>41339844</v>
      </c>
      <c r="N1223" s="4">
        <v>1059996</v>
      </c>
      <c r="O1223" t="s">
        <v>950</v>
      </c>
      <c r="P1223" t="s">
        <v>907</v>
      </c>
      <c r="Q1223" t="s">
        <v>51</v>
      </c>
      <c r="R1223">
        <v>8</v>
      </c>
      <c r="S1223">
        <v>0</v>
      </c>
      <c r="T1223">
        <v>0</v>
      </c>
      <c r="U1223">
        <v>0</v>
      </c>
      <c r="V1223">
        <v>0</v>
      </c>
      <c r="W1223">
        <v>0</v>
      </c>
      <c r="X1223">
        <v>274</v>
      </c>
      <c r="Y1223">
        <v>-1</v>
      </c>
      <c r="Z1223" t="s">
        <v>52</v>
      </c>
      <c r="AA1223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42399840</v>
      </c>
      <c r="AB1223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41339844</v>
      </c>
      <c r="AC1223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1059996</v>
      </c>
      <c r="AD1223" s="5">
        <f>VALUE(FIXED((SLEP[[#This Row],[EjecutadoCLP]]/SLEP[[#This Row],[MontoCLP]]),4,TRUE))</f>
        <v>0.97499999999999998</v>
      </c>
      <c r="AE1223" s="1">
        <f>IF(SLEP[[#This Row],[Termino]]=0,DATE(1992,10,11),SLEP[[#This Row],[Termino]]-SLEP[[#This Row],[Días de vigencia]])</f>
        <v>33614</v>
      </c>
      <c r="AF1223" s="1">
        <f>IF(SLEP[[#This Row],[Días restantes]]&lt;1,DATE(1992,10,11),DATE(2025,8,8)+SLEP[[#This Row],[Días restantes]])</f>
        <v>33888</v>
      </c>
      <c r="AG1223">
        <f ca="1">IF(SLEP[[#This Row],[Termino]]=0,0,SLEP[[#This Row],[Termino]]-TODAY())</f>
        <v>-12071</v>
      </c>
      <c r="AH1223" s="7" t="str">
        <f ca="1">IF(SLEP[[#This Row],[Dias]]&gt;0,"Vigente","Vencido")</f>
        <v>Vencido</v>
      </c>
      <c r="AI1223" t="str">
        <f>_xlfn.XLOOKUP(SLEP[[#This Row],[Source.Name]],Tabla3[Nombre archivo],Tabla3[BASESLEP],"N/A",0,1)</f>
        <v>Llanquihue</v>
      </c>
      <c r="AJ1223" t="s">
        <v>5957</v>
      </c>
    </row>
    <row r="1224" spans="1:36" x14ac:dyDescent="0.3">
      <c r="A1224" t="s">
        <v>4679</v>
      </c>
      <c r="B1224" t="s">
        <v>5356</v>
      </c>
      <c r="C1224" t="s">
        <v>5286</v>
      </c>
      <c r="D1224" t="s">
        <v>5287</v>
      </c>
      <c r="E1224" t="s">
        <v>5018</v>
      </c>
      <c r="F1224" t="s">
        <v>5357</v>
      </c>
      <c r="G1224" t="s">
        <v>44</v>
      </c>
      <c r="H1224" t="s">
        <v>45</v>
      </c>
      <c r="I1224" t="s">
        <v>207</v>
      </c>
      <c r="J1224" t="s">
        <v>4685</v>
      </c>
      <c r="K1224" t="s">
        <v>48</v>
      </c>
      <c r="L1224" s="3">
        <v>7976000</v>
      </c>
      <c r="M1224" s="4">
        <v>7577200</v>
      </c>
      <c r="N1224" s="4">
        <v>398800</v>
      </c>
      <c r="O1224" t="s">
        <v>950</v>
      </c>
      <c r="P1224" t="s">
        <v>907</v>
      </c>
      <c r="Q1224" t="s">
        <v>51</v>
      </c>
      <c r="R1224">
        <v>7</v>
      </c>
      <c r="S1224">
        <v>0</v>
      </c>
      <c r="T1224">
        <v>0</v>
      </c>
      <c r="U1224">
        <v>0</v>
      </c>
      <c r="V1224">
        <v>0</v>
      </c>
      <c r="W1224">
        <v>0</v>
      </c>
      <c r="X1224">
        <v>274</v>
      </c>
      <c r="Y1224">
        <v>-1</v>
      </c>
      <c r="Z1224" t="s">
        <v>52</v>
      </c>
      <c r="AA1224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7976000</v>
      </c>
      <c r="AB1224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7577200</v>
      </c>
      <c r="AC1224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398800</v>
      </c>
      <c r="AD1224" s="5">
        <f>VALUE(FIXED((SLEP[[#This Row],[EjecutadoCLP]]/SLEP[[#This Row],[MontoCLP]]),4,TRUE))</f>
        <v>0.95</v>
      </c>
      <c r="AE1224" s="1">
        <f>IF(SLEP[[#This Row],[Termino]]=0,DATE(1992,10,11),SLEP[[#This Row],[Termino]]-SLEP[[#This Row],[Días de vigencia]])</f>
        <v>33614</v>
      </c>
      <c r="AF1224" s="1">
        <f>IF(SLEP[[#This Row],[Días restantes]]&lt;1,DATE(1992,10,11),DATE(2025,8,8)+SLEP[[#This Row],[Días restantes]])</f>
        <v>33888</v>
      </c>
      <c r="AG1224">
        <f ca="1">IF(SLEP[[#This Row],[Termino]]=0,0,SLEP[[#This Row],[Termino]]-TODAY())</f>
        <v>-12071</v>
      </c>
      <c r="AH1224" s="7" t="str">
        <f ca="1">IF(SLEP[[#This Row],[Dias]]&gt;0,"Vigente","Vencido")</f>
        <v>Vencido</v>
      </c>
      <c r="AI1224" t="str">
        <f>_xlfn.XLOOKUP(SLEP[[#This Row],[Source.Name]],Tabla3[Nombre archivo],Tabla3[BASESLEP],"N/A",0,1)</f>
        <v>Llanquihue</v>
      </c>
      <c r="AJ1224" t="s">
        <v>5962</v>
      </c>
    </row>
    <row r="1225" spans="1:36" x14ac:dyDescent="0.3">
      <c r="A1225" t="s">
        <v>4679</v>
      </c>
      <c r="B1225" t="s">
        <v>5363</v>
      </c>
      <c r="C1225" t="s">
        <v>5364</v>
      </c>
      <c r="D1225" t="s">
        <v>5365</v>
      </c>
      <c r="E1225" t="s">
        <v>4872</v>
      </c>
      <c r="F1225" t="s">
        <v>4873</v>
      </c>
      <c r="G1225" t="s">
        <v>44</v>
      </c>
      <c r="H1225" t="s">
        <v>178</v>
      </c>
      <c r="I1225" t="s">
        <v>207</v>
      </c>
      <c r="J1225" t="s">
        <v>4685</v>
      </c>
      <c r="K1225" t="s">
        <v>48</v>
      </c>
      <c r="L1225" s="3">
        <v>100000000</v>
      </c>
      <c r="M1225" s="4">
        <v>146647.62</v>
      </c>
      <c r="N1225" s="4">
        <v>99853352.379999995</v>
      </c>
      <c r="O1225" t="s">
        <v>2241</v>
      </c>
      <c r="P1225" t="s">
        <v>907</v>
      </c>
      <c r="Q1225" t="s">
        <v>51</v>
      </c>
      <c r="R1225">
        <v>0</v>
      </c>
      <c r="S1225">
        <v>0</v>
      </c>
      <c r="T1225">
        <v>0</v>
      </c>
      <c r="U1225">
        <v>0</v>
      </c>
      <c r="V1225">
        <v>0</v>
      </c>
      <c r="W1225">
        <v>0</v>
      </c>
      <c r="X1225">
        <v>282</v>
      </c>
      <c r="Y1225">
        <v>-1</v>
      </c>
      <c r="Z1225" t="s">
        <v>52</v>
      </c>
      <c r="AA1225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100000000</v>
      </c>
      <c r="AB1225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146648</v>
      </c>
      <c r="AC1225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99853352</v>
      </c>
      <c r="AD1225" s="5">
        <f>VALUE(FIXED((SLEP[[#This Row],[EjecutadoCLP]]/SLEP[[#This Row],[MontoCLP]]),4,TRUE))</f>
        <v>1.5E-3</v>
      </c>
      <c r="AE1225" s="1">
        <f>IF(SLEP[[#This Row],[Termino]]=0,DATE(1992,10,11),SLEP[[#This Row],[Termino]]-SLEP[[#This Row],[Días de vigencia]])</f>
        <v>33606</v>
      </c>
      <c r="AF1225" s="1">
        <f>IF(SLEP[[#This Row],[Días restantes]]&lt;1,DATE(1992,10,11),DATE(2025,8,8)+SLEP[[#This Row],[Días restantes]])</f>
        <v>33888</v>
      </c>
      <c r="AG1225">
        <f ca="1">IF(SLEP[[#This Row],[Termino]]=0,0,SLEP[[#This Row],[Termino]]-TODAY())</f>
        <v>-12071</v>
      </c>
      <c r="AH1225" s="7" t="str">
        <f ca="1">IF(SLEP[[#This Row],[Dias]]&gt;0,"Vigente","Vencido")</f>
        <v>Vencido</v>
      </c>
      <c r="AI1225" t="str">
        <f>_xlfn.XLOOKUP(SLEP[[#This Row],[Source.Name]],Tabla3[Nombre archivo],Tabla3[BASESLEP],"N/A",0,1)</f>
        <v>Llanquihue</v>
      </c>
      <c r="AJ1225" t="s">
        <v>5966</v>
      </c>
    </row>
    <row r="1226" spans="1:36" x14ac:dyDescent="0.3">
      <c r="A1226" t="s">
        <v>4679</v>
      </c>
      <c r="B1226" t="s">
        <v>5367</v>
      </c>
      <c r="C1226" t="s">
        <v>5368</v>
      </c>
      <c r="D1226" t="s">
        <v>5369</v>
      </c>
      <c r="E1226" t="s">
        <v>95</v>
      </c>
      <c r="F1226" t="s">
        <v>96</v>
      </c>
      <c r="G1226" t="s">
        <v>44</v>
      </c>
      <c r="H1226" t="s">
        <v>45</v>
      </c>
      <c r="I1226" t="s">
        <v>1655</v>
      </c>
      <c r="J1226" t="s">
        <v>4685</v>
      </c>
      <c r="K1226" t="s">
        <v>48</v>
      </c>
      <c r="L1226" s="3">
        <v>84500000</v>
      </c>
      <c r="M1226" s="4">
        <v>83046521</v>
      </c>
      <c r="N1226" s="4">
        <v>1453479</v>
      </c>
      <c r="O1226" t="s">
        <v>1552</v>
      </c>
      <c r="P1226" t="s">
        <v>513</v>
      </c>
      <c r="Q1226" t="s">
        <v>51</v>
      </c>
      <c r="R1226">
        <v>251</v>
      </c>
      <c r="S1226">
        <v>0</v>
      </c>
      <c r="T1226">
        <v>0</v>
      </c>
      <c r="U1226">
        <v>0</v>
      </c>
      <c r="V1226">
        <v>0</v>
      </c>
      <c r="W1226">
        <v>0</v>
      </c>
      <c r="X1226">
        <v>655</v>
      </c>
      <c r="Y1226">
        <v>-1</v>
      </c>
      <c r="Z1226" t="s">
        <v>52</v>
      </c>
      <c r="AA1226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84500000</v>
      </c>
      <c r="AB1226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83046521</v>
      </c>
      <c r="AC1226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1453479</v>
      </c>
      <c r="AD1226" s="5">
        <f>VALUE(FIXED((SLEP[[#This Row],[EjecutadoCLP]]/SLEP[[#This Row],[MontoCLP]]),4,TRUE))</f>
        <v>0.98280000000000001</v>
      </c>
      <c r="AE1226" s="1">
        <f>IF(SLEP[[#This Row],[Termino]]=0,DATE(1992,10,11),SLEP[[#This Row],[Termino]]-SLEP[[#This Row],[Días de vigencia]])</f>
        <v>33233</v>
      </c>
      <c r="AF1226" s="1">
        <f>IF(SLEP[[#This Row],[Días restantes]]&lt;1,DATE(1992,10,11),DATE(2025,8,8)+SLEP[[#This Row],[Días restantes]])</f>
        <v>33888</v>
      </c>
      <c r="AG1226">
        <f ca="1">IF(SLEP[[#This Row],[Termino]]=0,0,SLEP[[#This Row],[Termino]]-TODAY())</f>
        <v>-12071</v>
      </c>
      <c r="AH1226" s="7" t="str">
        <f ca="1">IF(SLEP[[#This Row],[Dias]]&gt;0,"Vigente","Vencido")</f>
        <v>Vencido</v>
      </c>
      <c r="AI1226" t="str">
        <f>_xlfn.XLOOKUP(SLEP[[#This Row],[Source.Name]],Tabla3[Nombre archivo],Tabla3[BASESLEP],"N/A",0,1)</f>
        <v>Llanquihue</v>
      </c>
      <c r="AJ1226" t="s">
        <v>5970</v>
      </c>
    </row>
    <row r="1227" spans="1:36" x14ac:dyDescent="0.3">
      <c r="A1227" t="s">
        <v>4679</v>
      </c>
      <c r="B1227" t="s">
        <v>5371</v>
      </c>
      <c r="C1227" t="s">
        <v>5372</v>
      </c>
      <c r="D1227" t="s">
        <v>5373</v>
      </c>
      <c r="E1227" t="s">
        <v>5374</v>
      </c>
      <c r="F1227" t="s">
        <v>5375</v>
      </c>
      <c r="G1227" t="s">
        <v>44</v>
      </c>
      <c r="H1227" t="s">
        <v>45</v>
      </c>
      <c r="I1227" t="s">
        <v>46</v>
      </c>
      <c r="J1227" t="s">
        <v>4685</v>
      </c>
      <c r="K1227" t="s">
        <v>48</v>
      </c>
      <c r="L1227" s="3">
        <v>14919625</v>
      </c>
      <c r="M1227" s="4">
        <v>14919625</v>
      </c>
      <c r="N1227" s="4">
        <v>0</v>
      </c>
      <c r="O1227" t="s">
        <v>1514</v>
      </c>
      <c r="P1227" t="s">
        <v>1552</v>
      </c>
      <c r="Q1227" t="s">
        <v>51</v>
      </c>
      <c r="R1227">
        <v>1</v>
      </c>
      <c r="S1227">
        <v>0</v>
      </c>
      <c r="T1227">
        <v>0</v>
      </c>
      <c r="U1227">
        <v>0</v>
      </c>
      <c r="V1227">
        <v>0</v>
      </c>
      <c r="W1227">
        <v>0</v>
      </c>
      <c r="X1227">
        <v>224</v>
      </c>
      <c r="Y1227">
        <v>-7</v>
      </c>
      <c r="Z1227" t="s">
        <v>52</v>
      </c>
      <c r="AA1227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14919625</v>
      </c>
      <c r="AB1227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14919625</v>
      </c>
      <c r="AC1227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0</v>
      </c>
      <c r="AD1227" s="5">
        <f>VALUE(FIXED((SLEP[[#This Row],[EjecutadoCLP]]/SLEP[[#This Row],[MontoCLP]]),4,TRUE))</f>
        <v>1</v>
      </c>
      <c r="AE1227" s="1">
        <f>IF(SLEP[[#This Row],[Termino]]=0,DATE(1992,10,11),SLEP[[#This Row],[Termino]]-SLEP[[#This Row],[Días de vigencia]])</f>
        <v>33664</v>
      </c>
      <c r="AF1227" s="1">
        <f>IF(SLEP[[#This Row],[Días restantes]]&lt;1,DATE(1992,10,11),DATE(2025,8,8)+SLEP[[#This Row],[Días restantes]])</f>
        <v>33888</v>
      </c>
      <c r="AG1227">
        <f ca="1">IF(SLEP[[#This Row],[Termino]]=0,0,SLEP[[#This Row],[Termino]]-TODAY())</f>
        <v>-12071</v>
      </c>
      <c r="AH1227" s="7" t="str">
        <f ca="1">IF(SLEP[[#This Row],[Dias]]&gt;0,"Vigente","Vencido")</f>
        <v>Vencido</v>
      </c>
      <c r="AI1227" t="str">
        <f>_xlfn.XLOOKUP(SLEP[[#This Row],[Source.Name]],Tabla3[Nombre archivo],Tabla3[BASESLEP],"N/A",0,1)</f>
        <v>Llanquihue</v>
      </c>
      <c r="AJ1227" t="s">
        <v>5976</v>
      </c>
    </row>
    <row r="1228" spans="1:36" x14ac:dyDescent="0.3">
      <c r="A1228" t="s">
        <v>4679</v>
      </c>
      <c r="B1228" t="s">
        <v>5377</v>
      </c>
      <c r="C1228" t="s">
        <v>5378</v>
      </c>
      <c r="D1228" t="s">
        <v>5379</v>
      </c>
      <c r="E1228" t="s">
        <v>4727</v>
      </c>
      <c r="F1228" t="s">
        <v>5380</v>
      </c>
      <c r="G1228" t="s">
        <v>44</v>
      </c>
      <c r="H1228" t="s">
        <v>45</v>
      </c>
      <c r="I1228" t="s">
        <v>1655</v>
      </c>
      <c r="J1228" t="s">
        <v>4685</v>
      </c>
      <c r="K1228" t="s">
        <v>48</v>
      </c>
      <c r="L1228" s="3">
        <v>51492538</v>
      </c>
      <c r="M1228" s="4">
        <v>58656717</v>
      </c>
      <c r="N1228" s="4">
        <v>-7164179</v>
      </c>
      <c r="O1228" t="s">
        <v>906</v>
      </c>
      <c r="P1228" t="s">
        <v>891</v>
      </c>
      <c r="Q1228" t="s">
        <v>51</v>
      </c>
      <c r="R1228">
        <v>6</v>
      </c>
      <c r="S1228">
        <v>0</v>
      </c>
      <c r="T1228">
        <v>0</v>
      </c>
      <c r="U1228">
        <v>0</v>
      </c>
      <c r="V1228">
        <v>0</v>
      </c>
      <c r="W1228">
        <v>0</v>
      </c>
      <c r="X1228">
        <v>112</v>
      </c>
      <c r="Y1228">
        <v>-210</v>
      </c>
      <c r="Z1228" t="s">
        <v>52</v>
      </c>
      <c r="AA1228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51492538</v>
      </c>
      <c r="AB1228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58656717</v>
      </c>
      <c r="AC1228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-7164179</v>
      </c>
      <c r="AD1228" s="5">
        <f>VALUE(FIXED((SLEP[[#This Row],[EjecutadoCLP]]/SLEP[[#This Row],[MontoCLP]]),4,TRUE))</f>
        <v>1.1391</v>
      </c>
      <c r="AE1228" s="1">
        <f>IF(SLEP[[#This Row],[Termino]]=0,DATE(1992,10,11),SLEP[[#This Row],[Termino]]-SLEP[[#This Row],[Días de vigencia]])</f>
        <v>33776</v>
      </c>
      <c r="AF1228" s="1">
        <f>IF(SLEP[[#This Row],[Días restantes]]&lt;1,DATE(1992,10,11),DATE(2025,8,8)+SLEP[[#This Row],[Días restantes]])</f>
        <v>33888</v>
      </c>
      <c r="AG1228">
        <f ca="1">IF(SLEP[[#This Row],[Termino]]=0,0,SLEP[[#This Row],[Termino]]-TODAY())</f>
        <v>-12071</v>
      </c>
      <c r="AH1228" s="7" t="str">
        <f ca="1">IF(SLEP[[#This Row],[Dias]]&gt;0,"Vigente","Vencido")</f>
        <v>Vencido</v>
      </c>
      <c r="AI1228" t="str">
        <f>_xlfn.XLOOKUP(SLEP[[#This Row],[Source.Name]],Tabla3[Nombre archivo],Tabla3[BASESLEP],"N/A",0,1)</f>
        <v>Llanquihue</v>
      </c>
      <c r="AJ1228" t="s">
        <v>5982</v>
      </c>
    </row>
    <row r="1229" spans="1:36" x14ac:dyDescent="0.3">
      <c r="A1229" t="s">
        <v>4679</v>
      </c>
      <c r="B1229" t="s">
        <v>5382</v>
      </c>
      <c r="C1229" t="s">
        <v>5383</v>
      </c>
      <c r="D1229" t="s">
        <v>5384</v>
      </c>
      <c r="E1229" t="s">
        <v>4727</v>
      </c>
      <c r="F1229" t="s">
        <v>5380</v>
      </c>
      <c r="G1229" t="s">
        <v>44</v>
      </c>
      <c r="H1229" t="s">
        <v>45</v>
      </c>
      <c r="I1229" t="s">
        <v>46</v>
      </c>
      <c r="J1229" t="s">
        <v>4685</v>
      </c>
      <c r="K1229" t="s">
        <v>48</v>
      </c>
      <c r="L1229" s="3">
        <v>390000000</v>
      </c>
      <c r="M1229" s="4">
        <v>294393616</v>
      </c>
      <c r="N1229" s="4">
        <v>95606384</v>
      </c>
      <c r="O1229" t="s">
        <v>817</v>
      </c>
      <c r="P1229" t="s">
        <v>513</v>
      </c>
      <c r="Q1229" t="s">
        <v>51</v>
      </c>
      <c r="R1229">
        <v>22</v>
      </c>
      <c r="S1229">
        <v>0</v>
      </c>
      <c r="T1229">
        <v>0</v>
      </c>
      <c r="U1229">
        <v>0</v>
      </c>
      <c r="V1229">
        <v>0</v>
      </c>
      <c r="W1229">
        <v>0</v>
      </c>
      <c r="X1229">
        <v>672</v>
      </c>
      <c r="Y1229">
        <v>-1</v>
      </c>
      <c r="Z1229" t="s">
        <v>52</v>
      </c>
      <c r="AA1229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390000000</v>
      </c>
      <c r="AB1229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294393616</v>
      </c>
      <c r="AC1229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95606384</v>
      </c>
      <c r="AD1229" s="5">
        <f>VALUE(FIXED((SLEP[[#This Row],[EjecutadoCLP]]/SLEP[[#This Row],[MontoCLP]]),4,TRUE))</f>
        <v>0.75490000000000002</v>
      </c>
      <c r="AE1229" s="1">
        <f>IF(SLEP[[#This Row],[Termino]]=0,DATE(1992,10,11),SLEP[[#This Row],[Termino]]-SLEP[[#This Row],[Días de vigencia]])</f>
        <v>33216</v>
      </c>
      <c r="AF1229" s="1">
        <f>IF(SLEP[[#This Row],[Días restantes]]&lt;1,DATE(1992,10,11),DATE(2025,8,8)+SLEP[[#This Row],[Días restantes]])</f>
        <v>33888</v>
      </c>
      <c r="AG1229">
        <f ca="1">IF(SLEP[[#This Row],[Termino]]=0,0,SLEP[[#This Row],[Termino]]-TODAY())</f>
        <v>-12071</v>
      </c>
      <c r="AH1229" s="7" t="str">
        <f ca="1">IF(SLEP[[#This Row],[Dias]]&gt;0,"Vigente","Vencido")</f>
        <v>Vencido</v>
      </c>
      <c r="AI1229" t="str">
        <f>_xlfn.XLOOKUP(SLEP[[#This Row],[Source.Name]],Tabla3[Nombre archivo],Tabla3[BASESLEP],"N/A",0,1)</f>
        <v>Llanquihue</v>
      </c>
      <c r="AJ1229" t="s">
        <v>5986</v>
      </c>
    </row>
    <row r="1230" spans="1:36" x14ac:dyDescent="0.3">
      <c r="A1230" t="s">
        <v>4679</v>
      </c>
      <c r="B1230" t="s">
        <v>5386</v>
      </c>
      <c r="C1230" t="s">
        <v>5387</v>
      </c>
      <c r="D1230" t="s">
        <v>5388</v>
      </c>
      <c r="E1230" t="s">
        <v>5389</v>
      </c>
      <c r="F1230" t="s">
        <v>5390</v>
      </c>
      <c r="G1230" t="s">
        <v>44</v>
      </c>
      <c r="H1230" t="s">
        <v>45</v>
      </c>
      <c r="I1230" t="s">
        <v>46</v>
      </c>
      <c r="J1230" t="s">
        <v>4685</v>
      </c>
      <c r="K1230" t="s">
        <v>48</v>
      </c>
      <c r="L1230" s="3">
        <v>70741968</v>
      </c>
      <c r="M1230" s="4">
        <v>70741968</v>
      </c>
      <c r="N1230" s="4">
        <v>0</v>
      </c>
      <c r="O1230" t="s">
        <v>891</v>
      </c>
      <c r="P1230" t="s">
        <v>1552</v>
      </c>
      <c r="Q1230" t="s">
        <v>51</v>
      </c>
      <c r="R1230">
        <v>3</v>
      </c>
      <c r="S1230">
        <v>0</v>
      </c>
      <c r="T1230">
        <v>0</v>
      </c>
      <c r="U1230">
        <v>0</v>
      </c>
      <c r="V1230">
        <v>0</v>
      </c>
      <c r="W1230">
        <v>0</v>
      </c>
      <c r="X1230">
        <v>267</v>
      </c>
      <c r="Y1230">
        <v>-64</v>
      </c>
      <c r="Z1230" t="s">
        <v>52</v>
      </c>
      <c r="AA1230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70741968</v>
      </c>
      <c r="AB1230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70741968</v>
      </c>
      <c r="AC1230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0</v>
      </c>
      <c r="AD1230" s="5">
        <f>VALUE(FIXED((SLEP[[#This Row],[EjecutadoCLP]]/SLEP[[#This Row],[MontoCLP]]),4,TRUE))</f>
        <v>1</v>
      </c>
      <c r="AE1230" s="1">
        <f>IF(SLEP[[#This Row],[Termino]]=0,DATE(1992,10,11),SLEP[[#This Row],[Termino]]-SLEP[[#This Row],[Días de vigencia]])</f>
        <v>33621</v>
      </c>
      <c r="AF1230" s="1">
        <f>IF(SLEP[[#This Row],[Días restantes]]&lt;1,DATE(1992,10,11),DATE(2025,8,8)+SLEP[[#This Row],[Días restantes]])</f>
        <v>33888</v>
      </c>
      <c r="AG1230">
        <f ca="1">IF(SLEP[[#This Row],[Termino]]=0,0,SLEP[[#This Row],[Termino]]-TODAY())</f>
        <v>-12071</v>
      </c>
      <c r="AH1230" s="7" t="str">
        <f ca="1">IF(SLEP[[#This Row],[Dias]]&gt;0,"Vigente","Vencido")</f>
        <v>Vencido</v>
      </c>
      <c r="AI1230" t="str">
        <f>_xlfn.XLOOKUP(SLEP[[#This Row],[Source.Name]],Tabla3[Nombre archivo],Tabla3[BASESLEP],"N/A",0,1)</f>
        <v>Llanquihue</v>
      </c>
      <c r="AJ1230" t="s">
        <v>5990</v>
      </c>
    </row>
    <row r="1231" spans="1:36" x14ac:dyDescent="0.3">
      <c r="A1231" t="s">
        <v>4679</v>
      </c>
      <c r="B1231" t="s">
        <v>5392</v>
      </c>
      <c r="C1231" t="s">
        <v>5393</v>
      </c>
      <c r="D1231" t="s">
        <v>5394</v>
      </c>
      <c r="E1231" t="s">
        <v>786</v>
      </c>
      <c r="F1231" t="s">
        <v>787</v>
      </c>
      <c r="G1231" t="s">
        <v>74</v>
      </c>
      <c r="H1231" t="s">
        <v>45</v>
      </c>
      <c r="I1231" t="s">
        <v>3306</v>
      </c>
      <c r="J1231" t="s">
        <v>4685</v>
      </c>
      <c r="K1231" t="s">
        <v>48</v>
      </c>
      <c r="L1231" s="3">
        <v>71385125</v>
      </c>
      <c r="M1231" s="4">
        <v>71385125</v>
      </c>
      <c r="N1231" s="4">
        <v>0</v>
      </c>
      <c r="O1231" t="s">
        <v>799</v>
      </c>
      <c r="P1231" t="s">
        <v>896</v>
      </c>
      <c r="Q1231" t="s">
        <v>51</v>
      </c>
      <c r="R1231">
        <v>0</v>
      </c>
      <c r="S1231">
        <v>0</v>
      </c>
      <c r="T1231">
        <v>0</v>
      </c>
      <c r="U1231">
        <v>0</v>
      </c>
      <c r="V1231">
        <v>0</v>
      </c>
      <c r="W1231">
        <v>0</v>
      </c>
      <c r="X1231">
        <v>220</v>
      </c>
      <c r="Y1231">
        <v>-24</v>
      </c>
      <c r="Z1231" t="s">
        <v>52</v>
      </c>
      <c r="AA1231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71385125</v>
      </c>
      <c r="AB1231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71385125</v>
      </c>
      <c r="AC1231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0</v>
      </c>
      <c r="AD1231" s="5">
        <f>VALUE(FIXED((SLEP[[#This Row],[EjecutadoCLP]]/SLEP[[#This Row],[MontoCLP]]),4,TRUE))</f>
        <v>1</v>
      </c>
      <c r="AE1231" s="1">
        <f>IF(SLEP[[#This Row],[Termino]]=0,DATE(1992,10,11),SLEP[[#This Row],[Termino]]-SLEP[[#This Row],[Días de vigencia]])</f>
        <v>33668</v>
      </c>
      <c r="AF1231" s="1">
        <f>IF(SLEP[[#This Row],[Días restantes]]&lt;1,DATE(1992,10,11),DATE(2025,8,8)+SLEP[[#This Row],[Días restantes]])</f>
        <v>33888</v>
      </c>
      <c r="AG1231">
        <f ca="1">IF(SLEP[[#This Row],[Termino]]=0,0,SLEP[[#This Row],[Termino]]-TODAY())</f>
        <v>-12071</v>
      </c>
      <c r="AH1231" s="7" t="str">
        <f ca="1">IF(SLEP[[#This Row],[Dias]]&gt;0,"Vigente","Vencido")</f>
        <v>Vencido</v>
      </c>
      <c r="AI1231" t="str">
        <f>_xlfn.XLOOKUP(SLEP[[#This Row],[Source.Name]],Tabla3[Nombre archivo],Tabla3[BASESLEP],"N/A",0,1)</f>
        <v>Llanquihue</v>
      </c>
      <c r="AJ1231" t="s">
        <v>5994</v>
      </c>
    </row>
    <row r="1232" spans="1:36" x14ac:dyDescent="0.3">
      <c r="A1232" t="s">
        <v>4679</v>
      </c>
      <c r="B1232" t="s">
        <v>5396</v>
      </c>
      <c r="C1232" t="s">
        <v>5397</v>
      </c>
      <c r="D1232" t="s">
        <v>5398</v>
      </c>
      <c r="E1232" t="s">
        <v>4056</v>
      </c>
      <c r="F1232" t="s">
        <v>4057</v>
      </c>
      <c r="G1232" t="s">
        <v>44</v>
      </c>
      <c r="H1232" t="s">
        <v>45</v>
      </c>
      <c r="I1232" t="s">
        <v>60</v>
      </c>
      <c r="J1232" t="s">
        <v>4685</v>
      </c>
      <c r="K1232" t="s">
        <v>303</v>
      </c>
      <c r="L1232" s="3">
        <v>1152.99</v>
      </c>
      <c r="M1232" s="4">
        <v>1083.1396</v>
      </c>
      <c r="N1232" s="4">
        <v>69.850399999999993</v>
      </c>
      <c r="O1232" t="s">
        <v>799</v>
      </c>
      <c r="P1232" t="s">
        <v>566</v>
      </c>
      <c r="Q1232" t="s">
        <v>51</v>
      </c>
      <c r="R1232">
        <v>0</v>
      </c>
      <c r="S1232">
        <v>0</v>
      </c>
      <c r="T1232">
        <v>1</v>
      </c>
      <c r="U1232">
        <v>0</v>
      </c>
      <c r="V1232">
        <v>0</v>
      </c>
      <c r="W1232">
        <v>0</v>
      </c>
      <c r="X1232">
        <v>413</v>
      </c>
      <c r="Y1232">
        <v>-1</v>
      </c>
      <c r="Z1232" t="s">
        <v>52</v>
      </c>
      <c r="AA1232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45526560</v>
      </c>
      <c r="AB1232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42768471</v>
      </c>
      <c r="AC1232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2758088</v>
      </c>
      <c r="AD1232" s="5">
        <f>VALUE(FIXED((SLEP[[#This Row],[EjecutadoCLP]]/SLEP[[#This Row],[MontoCLP]]),4,TRUE))</f>
        <v>0.93940000000000001</v>
      </c>
      <c r="AE1232" s="1">
        <f>IF(SLEP[[#This Row],[Termino]]=0,DATE(1992,10,11),SLEP[[#This Row],[Termino]]-SLEP[[#This Row],[Días de vigencia]])</f>
        <v>33475</v>
      </c>
      <c r="AF1232" s="1">
        <f>IF(SLEP[[#This Row],[Días restantes]]&lt;1,DATE(1992,10,11),DATE(2025,8,8)+SLEP[[#This Row],[Días restantes]])</f>
        <v>33888</v>
      </c>
      <c r="AG1232">
        <f ca="1">IF(SLEP[[#This Row],[Termino]]=0,0,SLEP[[#This Row],[Termino]]-TODAY())</f>
        <v>-12071</v>
      </c>
      <c r="AH1232" s="7" t="str">
        <f ca="1">IF(SLEP[[#This Row],[Dias]]&gt;0,"Vigente","Vencido")</f>
        <v>Vencido</v>
      </c>
      <c r="AI1232" t="str">
        <f>_xlfn.XLOOKUP(SLEP[[#This Row],[Source.Name]],Tabla3[Nombre archivo],Tabla3[BASESLEP],"N/A",0,1)</f>
        <v>Llanquihue</v>
      </c>
      <c r="AJ1232" t="s">
        <v>5998</v>
      </c>
    </row>
    <row r="1233" spans="1:36" x14ac:dyDescent="0.3">
      <c r="A1233" t="s">
        <v>4679</v>
      </c>
      <c r="B1233" t="s">
        <v>5406</v>
      </c>
      <c r="C1233" t="s">
        <v>5407</v>
      </c>
      <c r="D1233" t="s">
        <v>5408</v>
      </c>
      <c r="E1233" t="s">
        <v>5409</v>
      </c>
      <c r="F1233" t="s">
        <v>5410</v>
      </c>
      <c r="G1233" t="s">
        <v>44</v>
      </c>
      <c r="H1233" t="s">
        <v>45</v>
      </c>
      <c r="I1233" t="s">
        <v>60</v>
      </c>
      <c r="J1233" t="s">
        <v>4685</v>
      </c>
      <c r="K1233" t="s">
        <v>48</v>
      </c>
      <c r="L1233" s="3">
        <v>57715000</v>
      </c>
      <c r="M1233" s="4">
        <v>57715000</v>
      </c>
      <c r="N1233" s="4">
        <v>0</v>
      </c>
      <c r="O1233" t="s">
        <v>867</v>
      </c>
      <c r="P1233" t="s">
        <v>907</v>
      </c>
      <c r="Q1233" t="s">
        <v>51</v>
      </c>
      <c r="R1233">
        <v>9</v>
      </c>
      <c r="S1233">
        <v>0</v>
      </c>
      <c r="T1233">
        <v>0</v>
      </c>
      <c r="U1233">
        <v>0</v>
      </c>
      <c r="V1233">
        <v>0</v>
      </c>
      <c r="W1233">
        <v>0</v>
      </c>
      <c r="X1233">
        <v>314</v>
      </c>
      <c r="Y1233">
        <v>-1</v>
      </c>
      <c r="Z1233" t="s">
        <v>52</v>
      </c>
      <c r="AA1233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57715000</v>
      </c>
      <c r="AB1233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57715000</v>
      </c>
      <c r="AC1233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0</v>
      </c>
      <c r="AD1233" s="5">
        <f>VALUE(FIXED((SLEP[[#This Row],[EjecutadoCLP]]/SLEP[[#This Row],[MontoCLP]]),4,TRUE))</f>
        <v>1</v>
      </c>
      <c r="AE1233" s="1">
        <f>IF(SLEP[[#This Row],[Termino]]=0,DATE(1992,10,11),SLEP[[#This Row],[Termino]]-SLEP[[#This Row],[Días de vigencia]])</f>
        <v>33574</v>
      </c>
      <c r="AF1233" s="1">
        <f>IF(SLEP[[#This Row],[Días restantes]]&lt;1,DATE(1992,10,11),DATE(2025,8,8)+SLEP[[#This Row],[Días restantes]])</f>
        <v>33888</v>
      </c>
      <c r="AG1233">
        <f ca="1">IF(SLEP[[#This Row],[Termino]]=0,0,SLEP[[#This Row],[Termino]]-TODAY())</f>
        <v>-12071</v>
      </c>
      <c r="AH1233" s="7" t="str">
        <f ca="1">IF(SLEP[[#This Row],[Dias]]&gt;0,"Vigente","Vencido")</f>
        <v>Vencido</v>
      </c>
      <c r="AI1233" t="str">
        <f>_xlfn.XLOOKUP(SLEP[[#This Row],[Source.Name]],Tabla3[Nombre archivo],Tabla3[BASESLEP],"N/A",0,1)</f>
        <v>Llanquihue</v>
      </c>
      <c r="AJ1233" t="s">
        <v>6004</v>
      </c>
    </row>
    <row r="1234" spans="1:36" x14ac:dyDescent="0.3">
      <c r="A1234" t="s">
        <v>4679</v>
      </c>
      <c r="B1234" t="s">
        <v>5400</v>
      </c>
      <c r="C1234" t="s">
        <v>5401</v>
      </c>
      <c r="D1234" t="s">
        <v>5402</v>
      </c>
      <c r="E1234" t="s">
        <v>5403</v>
      </c>
      <c r="F1234" t="s">
        <v>5404</v>
      </c>
      <c r="G1234" t="s">
        <v>44</v>
      </c>
      <c r="H1234" t="s">
        <v>178</v>
      </c>
      <c r="I1234" t="s">
        <v>207</v>
      </c>
      <c r="J1234" t="s">
        <v>4685</v>
      </c>
      <c r="K1234" t="s">
        <v>48</v>
      </c>
      <c r="L1234" s="3">
        <v>260000000</v>
      </c>
      <c r="M1234" s="4">
        <v>231963428</v>
      </c>
      <c r="N1234" s="4">
        <v>28036572</v>
      </c>
      <c r="O1234" t="s">
        <v>867</v>
      </c>
      <c r="P1234" t="s">
        <v>513</v>
      </c>
      <c r="Q1234" t="s">
        <v>51</v>
      </c>
      <c r="R1234">
        <v>17</v>
      </c>
      <c r="S1234">
        <v>0</v>
      </c>
      <c r="T1234">
        <v>1</v>
      </c>
      <c r="U1234">
        <v>0</v>
      </c>
      <c r="V1234">
        <v>0</v>
      </c>
      <c r="W1234">
        <v>0</v>
      </c>
      <c r="X1234">
        <v>680</v>
      </c>
      <c r="Y1234">
        <v>-1</v>
      </c>
      <c r="Z1234" t="s">
        <v>52</v>
      </c>
      <c r="AA1234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260000000</v>
      </c>
      <c r="AB1234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231963428</v>
      </c>
      <c r="AC1234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28036572</v>
      </c>
      <c r="AD1234" s="5">
        <f>VALUE(FIXED((SLEP[[#This Row],[EjecutadoCLP]]/SLEP[[#This Row],[MontoCLP]]),4,TRUE))</f>
        <v>0.89219999999999999</v>
      </c>
      <c r="AE1234" s="1">
        <f>IF(SLEP[[#This Row],[Termino]]=0,DATE(1992,10,11),SLEP[[#This Row],[Termino]]-SLEP[[#This Row],[Días de vigencia]])</f>
        <v>33208</v>
      </c>
      <c r="AF1234" s="1">
        <f>IF(SLEP[[#This Row],[Días restantes]]&lt;1,DATE(1992,10,11),DATE(2025,8,8)+SLEP[[#This Row],[Días restantes]])</f>
        <v>33888</v>
      </c>
      <c r="AG1234">
        <f ca="1">IF(SLEP[[#This Row],[Termino]]=0,0,SLEP[[#This Row],[Termino]]-TODAY())</f>
        <v>-12071</v>
      </c>
      <c r="AH1234" s="7" t="str">
        <f ca="1">IF(SLEP[[#This Row],[Dias]]&gt;0,"Vigente","Vencido")</f>
        <v>Vencido</v>
      </c>
      <c r="AI1234" t="str">
        <f>_xlfn.XLOOKUP(SLEP[[#This Row],[Source.Name]],Tabla3[Nombre archivo],Tabla3[BASESLEP],"N/A",0,1)</f>
        <v>Llanquihue</v>
      </c>
      <c r="AJ1234" t="s">
        <v>6007</v>
      </c>
    </row>
    <row r="1235" spans="1:36" x14ac:dyDescent="0.3">
      <c r="A1235" t="s">
        <v>4679</v>
      </c>
      <c r="B1235" t="s">
        <v>5412</v>
      </c>
      <c r="C1235" t="s">
        <v>5413</v>
      </c>
      <c r="D1235" t="s">
        <v>5414</v>
      </c>
      <c r="E1235" t="s">
        <v>4951</v>
      </c>
      <c r="F1235" t="s">
        <v>4952</v>
      </c>
      <c r="G1235" t="s">
        <v>44</v>
      </c>
      <c r="H1235" t="s">
        <v>45</v>
      </c>
      <c r="I1235" t="s">
        <v>207</v>
      </c>
      <c r="J1235" t="s">
        <v>4685</v>
      </c>
      <c r="K1235" t="s">
        <v>48</v>
      </c>
      <c r="L1235" s="3">
        <v>70000000</v>
      </c>
      <c r="M1235" s="4">
        <v>26379920</v>
      </c>
      <c r="N1235" s="4">
        <v>43620080</v>
      </c>
      <c r="O1235" t="s">
        <v>867</v>
      </c>
      <c r="P1235" t="s">
        <v>513</v>
      </c>
      <c r="Q1235" t="s">
        <v>51</v>
      </c>
      <c r="R1235">
        <v>17</v>
      </c>
      <c r="S1235">
        <v>0</v>
      </c>
      <c r="T1235">
        <v>0</v>
      </c>
      <c r="U1235">
        <v>0</v>
      </c>
      <c r="V1235">
        <v>0</v>
      </c>
      <c r="W1235">
        <v>0</v>
      </c>
      <c r="X1235">
        <v>345</v>
      </c>
      <c r="Y1235">
        <v>-2</v>
      </c>
      <c r="Z1235" t="s">
        <v>52</v>
      </c>
      <c r="AA1235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70000000</v>
      </c>
      <c r="AB1235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26379920</v>
      </c>
      <c r="AC1235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43620080</v>
      </c>
      <c r="AD1235" s="5">
        <f>VALUE(FIXED((SLEP[[#This Row],[EjecutadoCLP]]/SLEP[[#This Row],[MontoCLP]]),4,TRUE))</f>
        <v>0.37690000000000001</v>
      </c>
      <c r="AE1235" s="1">
        <f>IF(SLEP[[#This Row],[Termino]]=0,DATE(1992,10,11),SLEP[[#This Row],[Termino]]-SLEP[[#This Row],[Días de vigencia]])</f>
        <v>33543</v>
      </c>
      <c r="AF1235" s="1">
        <f>IF(SLEP[[#This Row],[Días restantes]]&lt;1,DATE(1992,10,11),DATE(2025,8,8)+SLEP[[#This Row],[Días restantes]])</f>
        <v>33888</v>
      </c>
      <c r="AG1235">
        <f ca="1">IF(SLEP[[#This Row],[Termino]]=0,0,SLEP[[#This Row],[Termino]]-TODAY())</f>
        <v>-12071</v>
      </c>
      <c r="AH1235" s="7" t="str">
        <f ca="1">IF(SLEP[[#This Row],[Dias]]&gt;0,"Vigente","Vencido")</f>
        <v>Vencido</v>
      </c>
      <c r="AI1235" t="str">
        <f>_xlfn.XLOOKUP(SLEP[[#This Row],[Source.Name]],Tabla3[Nombre archivo],Tabla3[BASESLEP],"N/A",0,1)</f>
        <v>Llanquihue</v>
      </c>
      <c r="AJ1235" t="s">
        <v>6012</v>
      </c>
    </row>
    <row r="1236" spans="1:36" x14ac:dyDescent="0.3">
      <c r="A1236" t="s">
        <v>4679</v>
      </c>
      <c r="B1236" t="s">
        <v>5420</v>
      </c>
      <c r="C1236" t="s">
        <v>5421</v>
      </c>
      <c r="D1236" t="s">
        <v>5422</v>
      </c>
      <c r="E1236" t="s">
        <v>5423</v>
      </c>
      <c r="F1236" t="s">
        <v>5424</v>
      </c>
      <c r="G1236" t="s">
        <v>44</v>
      </c>
      <c r="H1236" t="s">
        <v>45</v>
      </c>
      <c r="I1236" t="s">
        <v>222</v>
      </c>
      <c r="J1236" t="s">
        <v>4685</v>
      </c>
      <c r="K1236" t="s">
        <v>48</v>
      </c>
      <c r="L1236" s="3">
        <v>123175546</v>
      </c>
      <c r="M1236" s="4">
        <v>118154992</v>
      </c>
      <c r="N1236" s="4">
        <v>5020554</v>
      </c>
      <c r="O1236" t="s">
        <v>1552</v>
      </c>
      <c r="P1236" t="s">
        <v>90</v>
      </c>
      <c r="Q1236" t="s">
        <v>51</v>
      </c>
      <c r="R1236">
        <v>26</v>
      </c>
      <c r="S1236">
        <v>0</v>
      </c>
      <c r="T1236">
        <v>0</v>
      </c>
      <c r="U1236">
        <v>0</v>
      </c>
      <c r="V1236">
        <v>0</v>
      </c>
      <c r="W1236">
        <v>0</v>
      </c>
      <c r="X1236">
        <v>864</v>
      </c>
      <c r="Y1236">
        <v>-1</v>
      </c>
      <c r="Z1236" t="s">
        <v>52</v>
      </c>
      <c r="AA1236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123175546</v>
      </c>
      <c r="AB1236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118154992</v>
      </c>
      <c r="AC1236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5020554</v>
      </c>
      <c r="AD1236" s="5">
        <f>VALUE(FIXED((SLEP[[#This Row],[EjecutadoCLP]]/SLEP[[#This Row],[MontoCLP]]),4,TRUE))</f>
        <v>0.95920000000000005</v>
      </c>
      <c r="AE1236" s="1">
        <f>IF(SLEP[[#This Row],[Termino]]=0,DATE(1992,10,11),SLEP[[#This Row],[Termino]]-SLEP[[#This Row],[Días de vigencia]])</f>
        <v>33024</v>
      </c>
      <c r="AF1236" s="1">
        <f>IF(SLEP[[#This Row],[Días restantes]]&lt;1,DATE(1992,10,11),DATE(2025,8,8)+SLEP[[#This Row],[Días restantes]])</f>
        <v>33888</v>
      </c>
      <c r="AG1236">
        <f ca="1">IF(SLEP[[#This Row],[Termino]]=0,0,SLEP[[#This Row],[Termino]]-TODAY())</f>
        <v>-12071</v>
      </c>
      <c r="AH1236" s="7" t="str">
        <f ca="1">IF(SLEP[[#This Row],[Dias]]&gt;0,"Vigente","Vencido")</f>
        <v>Vencido</v>
      </c>
      <c r="AI1236" t="str">
        <f>_xlfn.XLOOKUP(SLEP[[#This Row],[Source.Name]],Tabla3[Nombre archivo],Tabla3[BASESLEP],"N/A",0,1)</f>
        <v>Llanquihue</v>
      </c>
      <c r="AJ1236" t="s">
        <v>6018</v>
      </c>
    </row>
    <row r="1237" spans="1:36" x14ac:dyDescent="0.3">
      <c r="A1237" t="s">
        <v>4679</v>
      </c>
      <c r="B1237" t="s">
        <v>5416</v>
      </c>
      <c r="C1237" t="s">
        <v>5417</v>
      </c>
      <c r="D1237" t="s">
        <v>5418</v>
      </c>
      <c r="E1237" t="s">
        <v>5150</v>
      </c>
      <c r="F1237" t="s">
        <v>5151</v>
      </c>
      <c r="G1237" t="s">
        <v>44</v>
      </c>
      <c r="H1237" t="s">
        <v>45</v>
      </c>
      <c r="I1237" t="s">
        <v>1655</v>
      </c>
      <c r="J1237" t="s">
        <v>4685</v>
      </c>
      <c r="K1237" t="s">
        <v>48</v>
      </c>
      <c r="L1237" s="3">
        <v>52000000</v>
      </c>
      <c r="M1237" s="4">
        <v>72919630</v>
      </c>
      <c r="N1237" s="4">
        <v>-20919630</v>
      </c>
      <c r="O1237" t="s">
        <v>1552</v>
      </c>
      <c r="P1237" t="s">
        <v>907</v>
      </c>
      <c r="Q1237" t="s">
        <v>51</v>
      </c>
      <c r="R1237">
        <v>75</v>
      </c>
      <c r="S1237">
        <v>0</v>
      </c>
      <c r="T1237">
        <v>0</v>
      </c>
      <c r="U1237">
        <v>0</v>
      </c>
      <c r="V1237">
        <v>0</v>
      </c>
      <c r="W1237">
        <v>0</v>
      </c>
      <c r="X1237">
        <v>317</v>
      </c>
      <c r="Y1237">
        <v>-20</v>
      </c>
      <c r="Z1237" t="s">
        <v>52</v>
      </c>
      <c r="AA1237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52000000</v>
      </c>
      <c r="AB1237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72919630</v>
      </c>
      <c r="AC1237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-20919630</v>
      </c>
      <c r="AD1237" s="5">
        <f>VALUE(FIXED((SLEP[[#This Row],[EjecutadoCLP]]/SLEP[[#This Row],[MontoCLP]]),4,TRUE))</f>
        <v>1.4023000000000001</v>
      </c>
      <c r="AE1237" s="1">
        <f>IF(SLEP[[#This Row],[Termino]]=0,DATE(1992,10,11),SLEP[[#This Row],[Termino]]-SLEP[[#This Row],[Días de vigencia]])</f>
        <v>33571</v>
      </c>
      <c r="AF1237" s="1">
        <f>IF(SLEP[[#This Row],[Días restantes]]&lt;1,DATE(1992,10,11),DATE(2025,8,8)+SLEP[[#This Row],[Días restantes]])</f>
        <v>33888</v>
      </c>
      <c r="AG1237">
        <f ca="1">IF(SLEP[[#This Row],[Termino]]=0,0,SLEP[[#This Row],[Termino]]-TODAY())</f>
        <v>-12071</v>
      </c>
      <c r="AH1237" s="7" t="str">
        <f ca="1">IF(SLEP[[#This Row],[Dias]]&gt;0,"Vigente","Vencido")</f>
        <v>Vencido</v>
      </c>
      <c r="AI1237" t="str">
        <f>_xlfn.XLOOKUP(SLEP[[#This Row],[Source.Name]],Tabla3[Nombre archivo],Tabla3[BASESLEP],"N/A",0,1)</f>
        <v>Llanquihue</v>
      </c>
      <c r="AJ1237" t="s">
        <v>6024</v>
      </c>
    </row>
    <row r="1238" spans="1:36" x14ac:dyDescent="0.3">
      <c r="A1238" t="s">
        <v>4679</v>
      </c>
      <c r="B1238" t="s">
        <v>5426</v>
      </c>
      <c r="C1238" t="s">
        <v>5427</v>
      </c>
      <c r="D1238" t="s">
        <v>5428</v>
      </c>
      <c r="E1238" t="s">
        <v>5429</v>
      </c>
      <c r="F1238" t="s">
        <v>5430</v>
      </c>
      <c r="G1238" t="s">
        <v>44</v>
      </c>
      <c r="H1238" t="s">
        <v>45</v>
      </c>
      <c r="I1238" t="s">
        <v>60</v>
      </c>
      <c r="J1238" t="s">
        <v>4685</v>
      </c>
      <c r="K1238" t="s">
        <v>48</v>
      </c>
      <c r="L1238" s="3">
        <v>17335325</v>
      </c>
      <c r="M1238" s="4">
        <v>17335325</v>
      </c>
      <c r="N1238" s="4">
        <v>0</v>
      </c>
      <c r="O1238" t="s">
        <v>1946</v>
      </c>
      <c r="P1238" t="s">
        <v>1946</v>
      </c>
      <c r="Q1238" t="s">
        <v>51</v>
      </c>
      <c r="R1238">
        <v>0</v>
      </c>
      <c r="S1238">
        <v>0</v>
      </c>
      <c r="T1238">
        <v>0</v>
      </c>
      <c r="U1238">
        <v>0</v>
      </c>
      <c r="V1238">
        <v>0</v>
      </c>
      <c r="W1238">
        <v>0</v>
      </c>
      <c r="X1238">
        <v>242</v>
      </c>
      <c r="Y1238">
        <v>-8</v>
      </c>
      <c r="Z1238" t="s">
        <v>52</v>
      </c>
      <c r="AA1238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17335325</v>
      </c>
      <c r="AB1238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17335325</v>
      </c>
      <c r="AC1238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0</v>
      </c>
      <c r="AD1238" s="5">
        <f>VALUE(FIXED((SLEP[[#This Row],[EjecutadoCLP]]/SLEP[[#This Row],[MontoCLP]]),4,TRUE))</f>
        <v>1</v>
      </c>
      <c r="AE1238" s="1">
        <f>IF(SLEP[[#This Row],[Termino]]=0,DATE(1992,10,11),SLEP[[#This Row],[Termino]]-SLEP[[#This Row],[Días de vigencia]])</f>
        <v>33646</v>
      </c>
      <c r="AF1238" s="1">
        <f>IF(SLEP[[#This Row],[Días restantes]]&lt;1,DATE(1992,10,11),DATE(2025,8,8)+SLEP[[#This Row],[Días restantes]])</f>
        <v>33888</v>
      </c>
      <c r="AG1238">
        <f ca="1">IF(SLEP[[#This Row],[Termino]]=0,0,SLEP[[#This Row],[Termino]]-TODAY())</f>
        <v>-12071</v>
      </c>
      <c r="AH1238" s="7" t="str">
        <f ca="1">IF(SLEP[[#This Row],[Dias]]&gt;0,"Vigente","Vencido")</f>
        <v>Vencido</v>
      </c>
      <c r="AI1238" t="str">
        <f>_xlfn.XLOOKUP(SLEP[[#This Row],[Source.Name]],Tabla3[Nombre archivo],Tabla3[BASESLEP],"N/A",0,1)</f>
        <v>Llanquihue</v>
      </c>
      <c r="AJ1238" t="s">
        <v>6030</v>
      </c>
    </row>
    <row r="1239" spans="1:36" x14ac:dyDescent="0.3">
      <c r="A1239" t="s">
        <v>4679</v>
      </c>
      <c r="B1239" t="s">
        <v>5432</v>
      </c>
      <c r="C1239" t="s">
        <v>5433</v>
      </c>
      <c r="D1239" t="s">
        <v>5434</v>
      </c>
      <c r="E1239" t="s">
        <v>5170</v>
      </c>
      <c r="F1239" t="s">
        <v>5171</v>
      </c>
      <c r="G1239" t="s">
        <v>44</v>
      </c>
      <c r="H1239" t="s">
        <v>45</v>
      </c>
      <c r="I1239" t="s">
        <v>46</v>
      </c>
      <c r="J1239" t="s">
        <v>4685</v>
      </c>
      <c r="K1239" t="s">
        <v>48</v>
      </c>
      <c r="L1239" s="3">
        <v>343000000</v>
      </c>
      <c r="M1239" s="4">
        <v>342384940</v>
      </c>
      <c r="N1239" s="4">
        <v>615060</v>
      </c>
      <c r="O1239" t="s">
        <v>964</v>
      </c>
      <c r="P1239" t="s">
        <v>896</v>
      </c>
      <c r="Q1239" t="s">
        <v>51</v>
      </c>
      <c r="R1239">
        <v>83</v>
      </c>
      <c r="S1239">
        <v>0</v>
      </c>
      <c r="T1239">
        <v>0</v>
      </c>
      <c r="U1239">
        <v>0</v>
      </c>
      <c r="V1239">
        <v>0</v>
      </c>
      <c r="W1239">
        <v>0</v>
      </c>
      <c r="X1239">
        <v>104</v>
      </c>
      <c r="Y1239">
        <v>-235</v>
      </c>
      <c r="Z1239" t="s">
        <v>52</v>
      </c>
      <c r="AA1239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343000000</v>
      </c>
      <c r="AB1239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342384940</v>
      </c>
      <c r="AC1239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615060</v>
      </c>
      <c r="AD1239" s="5">
        <f>VALUE(FIXED((SLEP[[#This Row],[EjecutadoCLP]]/SLEP[[#This Row],[MontoCLP]]),4,TRUE))</f>
        <v>0.99819999999999998</v>
      </c>
      <c r="AE1239" s="1">
        <f>IF(SLEP[[#This Row],[Termino]]=0,DATE(1992,10,11),SLEP[[#This Row],[Termino]]-SLEP[[#This Row],[Días de vigencia]])</f>
        <v>33784</v>
      </c>
      <c r="AF1239" s="1">
        <f>IF(SLEP[[#This Row],[Días restantes]]&lt;1,DATE(1992,10,11),DATE(2025,8,8)+SLEP[[#This Row],[Días restantes]])</f>
        <v>33888</v>
      </c>
      <c r="AG1239">
        <f ca="1">IF(SLEP[[#This Row],[Termino]]=0,0,SLEP[[#This Row],[Termino]]-TODAY())</f>
        <v>-12071</v>
      </c>
      <c r="AH1239" s="7" t="str">
        <f ca="1">IF(SLEP[[#This Row],[Dias]]&gt;0,"Vigente","Vencido")</f>
        <v>Vencido</v>
      </c>
      <c r="AI1239" t="str">
        <f>_xlfn.XLOOKUP(SLEP[[#This Row],[Source.Name]],Tabla3[Nombre archivo],Tabla3[BASESLEP],"N/A",0,1)</f>
        <v>Llanquihue</v>
      </c>
      <c r="AJ1239" t="s">
        <v>6036</v>
      </c>
    </row>
    <row r="1240" spans="1:36" x14ac:dyDescent="0.3">
      <c r="A1240" t="s">
        <v>4679</v>
      </c>
      <c r="B1240" t="s">
        <v>5436</v>
      </c>
      <c r="C1240" t="s">
        <v>5437</v>
      </c>
      <c r="D1240" t="s">
        <v>5438</v>
      </c>
      <c r="E1240" t="s">
        <v>4727</v>
      </c>
      <c r="F1240" t="s">
        <v>5380</v>
      </c>
      <c r="G1240" t="s">
        <v>44</v>
      </c>
      <c r="H1240" t="s">
        <v>45</v>
      </c>
      <c r="I1240" t="s">
        <v>207</v>
      </c>
      <c r="J1240" t="s">
        <v>4685</v>
      </c>
      <c r="K1240" t="s">
        <v>48</v>
      </c>
      <c r="L1240" s="3">
        <v>351000000</v>
      </c>
      <c r="M1240" s="4">
        <v>326544625</v>
      </c>
      <c r="N1240" s="4">
        <v>24455375</v>
      </c>
      <c r="O1240" t="s">
        <v>831</v>
      </c>
      <c r="P1240" t="s">
        <v>513</v>
      </c>
      <c r="Q1240" t="s">
        <v>51</v>
      </c>
      <c r="R1240">
        <v>308</v>
      </c>
      <c r="S1240">
        <v>0</v>
      </c>
      <c r="T1240">
        <v>0</v>
      </c>
      <c r="U1240">
        <v>0</v>
      </c>
      <c r="V1240">
        <v>0</v>
      </c>
      <c r="W1240">
        <v>0</v>
      </c>
      <c r="X1240">
        <v>694</v>
      </c>
      <c r="Y1240">
        <v>-1</v>
      </c>
      <c r="Z1240" t="s">
        <v>52</v>
      </c>
      <c r="AA1240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351000000</v>
      </c>
      <c r="AB1240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326544625</v>
      </c>
      <c r="AC1240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24455375</v>
      </c>
      <c r="AD1240" s="5">
        <f>VALUE(FIXED((SLEP[[#This Row],[EjecutadoCLP]]/SLEP[[#This Row],[MontoCLP]]),4,TRUE))</f>
        <v>0.93030000000000002</v>
      </c>
      <c r="AE1240" s="1">
        <f>IF(SLEP[[#This Row],[Termino]]=0,DATE(1992,10,11),SLEP[[#This Row],[Termino]]-SLEP[[#This Row],[Días de vigencia]])</f>
        <v>33194</v>
      </c>
      <c r="AF1240" s="1">
        <f>IF(SLEP[[#This Row],[Días restantes]]&lt;1,DATE(1992,10,11),DATE(2025,8,8)+SLEP[[#This Row],[Días restantes]])</f>
        <v>33888</v>
      </c>
      <c r="AG1240">
        <f ca="1">IF(SLEP[[#This Row],[Termino]]=0,0,SLEP[[#This Row],[Termino]]-TODAY())</f>
        <v>-12071</v>
      </c>
      <c r="AH1240" s="7" t="str">
        <f ca="1">IF(SLEP[[#This Row],[Dias]]&gt;0,"Vigente","Vencido")</f>
        <v>Vencido</v>
      </c>
      <c r="AI1240" t="str">
        <f>_xlfn.XLOOKUP(SLEP[[#This Row],[Source.Name]],Tabla3[Nombre archivo],Tabla3[BASESLEP],"N/A",0,1)</f>
        <v>Llanquihue</v>
      </c>
      <c r="AJ1240" t="s">
        <v>6042</v>
      </c>
    </row>
    <row r="1241" spans="1:36" x14ac:dyDescent="0.3">
      <c r="A1241" t="s">
        <v>4679</v>
      </c>
      <c r="B1241" t="s">
        <v>5440</v>
      </c>
      <c r="C1241" t="s">
        <v>5441</v>
      </c>
      <c r="D1241" t="s">
        <v>5442</v>
      </c>
      <c r="E1241" t="s">
        <v>815</v>
      </c>
      <c r="F1241" t="s">
        <v>816</v>
      </c>
      <c r="G1241" t="s">
        <v>44</v>
      </c>
      <c r="H1241" t="s">
        <v>45</v>
      </c>
      <c r="I1241" t="s">
        <v>60</v>
      </c>
      <c r="J1241" t="s">
        <v>4685</v>
      </c>
      <c r="K1241" t="s">
        <v>48</v>
      </c>
      <c r="L1241" s="3">
        <v>6083</v>
      </c>
      <c r="M1241" s="4">
        <v>5993.3292000000001</v>
      </c>
      <c r="N1241" s="4">
        <v>89.670800000000796</v>
      </c>
      <c r="O1241" t="s">
        <v>2241</v>
      </c>
      <c r="P1241" t="s">
        <v>90</v>
      </c>
      <c r="Q1241" t="s">
        <v>51</v>
      </c>
      <c r="R1241">
        <v>0</v>
      </c>
      <c r="S1241">
        <v>0</v>
      </c>
      <c r="T1241">
        <v>2</v>
      </c>
      <c r="U1241">
        <v>0</v>
      </c>
      <c r="V1241">
        <v>0</v>
      </c>
      <c r="W1241">
        <v>0</v>
      </c>
      <c r="X1241">
        <v>827</v>
      </c>
      <c r="Y1241">
        <v>-1</v>
      </c>
      <c r="Z1241" t="s">
        <v>52</v>
      </c>
      <c r="AA1241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6083</v>
      </c>
      <c r="AB1241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5993</v>
      </c>
      <c r="AC1241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90</v>
      </c>
      <c r="AD1241" s="5">
        <f>VALUE(FIXED((SLEP[[#This Row],[EjecutadoCLP]]/SLEP[[#This Row],[MontoCLP]]),4,TRUE))</f>
        <v>0.98519999999999996</v>
      </c>
      <c r="AE1241" s="1">
        <f>IF(SLEP[[#This Row],[Termino]]=0,DATE(1992,10,11),SLEP[[#This Row],[Termino]]-SLEP[[#This Row],[Días de vigencia]])</f>
        <v>33061</v>
      </c>
      <c r="AF1241" s="1">
        <f>IF(SLEP[[#This Row],[Días restantes]]&lt;1,DATE(1992,10,11),DATE(2025,8,8)+SLEP[[#This Row],[Días restantes]])</f>
        <v>33888</v>
      </c>
      <c r="AG1241">
        <f ca="1">IF(SLEP[[#This Row],[Termino]]=0,0,SLEP[[#This Row],[Termino]]-TODAY())</f>
        <v>-12071</v>
      </c>
      <c r="AH1241" s="7" t="str">
        <f ca="1">IF(SLEP[[#This Row],[Dias]]&gt;0,"Vigente","Vencido")</f>
        <v>Vencido</v>
      </c>
      <c r="AI1241" t="str">
        <f>_xlfn.XLOOKUP(SLEP[[#This Row],[Source.Name]],Tabla3[Nombre archivo],Tabla3[BASESLEP],"N/A",0,1)</f>
        <v>Llanquihue</v>
      </c>
      <c r="AJ1241" t="s">
        <v>6046</v>
      </c>
    </row>
    <row r="1242" spans="1:36" x14ac:dyDescent="0.3">
      <c r="A1242" t="s">
        <v>4679</v>
      </c>
      <c r="B1242" t="s">
        <v>5444</v>
      </c>
      <c r="C1242" t="s">
        <v>5445</v>
      </c>
      <c r="D1242" t="s">
        <v>5446</v>
      </c>
      <c r="E1242" t="s">
        <v>2585</v>
      </c>
      <c r="F1242" t="s">
        <v>2586</v>
      </c>
      <c r="G1242" t="s">
        <v>44</v>
      </c>
      <c r="H1242" t="s">
        <v>45</v>
      </c>
      <c r="I1242" t="s">
        <v>46</v>
      </c>
      <c r="J1242" t="s">
        <v>4685</v>
      </c>
      <c r="K1242" t="s">
        <v>48</v>
      </c>
      <c r="L1242" s="3">
        <v>868801388</v>
      </c>
      <c r="M1242" s="4">
        <v>868801387</v>
      </c>
      <c r="N1242" s="4">
        <v>1</v>
      </c>
      <c r="O1242" t="s">
        <v>745</v>
      </c>
      <c r="P1242" t="s">
        <v>201</v>
      </c>
      <c r="Q1242" t="s">
        <v>587</v>
      </c>
      <c r="R1242">
        <v>10</v>
      </c>
      <c r="S1242">
        <v>0</v>
      </c>
      <c r="T1242">
        <v>0</v>
      </c>
      <c r="U1242">
        <v>0</v>
      </c>
      <c r="V1242">
        <v>0</v>
      </c>
      <c r="W1242">
        <v>0</v>
      </c>
      <c r="X1242">
        <v>1062</v>
      </c>
      <c r="Y1242">
        <v>42</v>
      </c>
      <c r="Z1242" t="s">
        <v>65</v>
      </c>
      <c r="AA1242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868801388</v>
      </c>
      <c r="AB1242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868801387</v>
      </c>
      <c r="AC1242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1</v>
      </c>
      <c r="AD1242" s="5">
        <f>VALUE(FIXED((SLEP[[#This Row],[EjecutadoCLP]]/SLEP[[#This Row],[MontoCLP]]),4,TRUE))</f>
        <v>1</v>
      </c>
      <c r="AE1242" s="1">
        <f>IF(SLEP[[#This Row],[Termino]]=0,DATE(1992,10,11),SLEP[[#This Row],[Termino]]-SLEP[[#This Row],[Días de vigencia]])</f>
        <v>44857</v>
      </c>
      <c r="AF1242" s="1">
        <f>IF(SLEP[[#This Row],[Días restantes]]&lt;1,DATE(1992,10,11),DATE(2025,8,8)+SLEP[[#This Row],[Días restantes]])</f>
        <v>45919</v>
      </c>
      <c r="AG1242">
        <f ca="1">IF(SLEP[[#This Row],[Termino]]=0,0,SLEP[[#This Row],[Termino]]-TODAY())</f>
        <v>-40</v>
      </c>
      <c r="AH1242" s="7" t="str">
        <f ca="1">IF(SLEP[[#This Row],[Dias]]&gt;0,"Vigente","Vencido")</f>
        <v>Vencido</v>
      </c>
      <c r="AI1242" t="str">
        <f>_xlfn.XLOOKUP(SLEP[[#This Row],[Source.Name]],Tabla3[Nombre archivo],Tabla3[BASESLEP],"N/A",0,1)</f>
        <v>Llanquihue</v>
      </c>
      <c r="AJ1242" t="s">
        <v>6050</v>
      </c>
    </row>
    <row r="1243" spans="1:36" x14ac:dyDescent="0.3">
      <c r="A1243" t="s">
        <v>4679</v>
      </c>
      <c r="B1243" t="s">
        <v>5448</v>
      </c>
      <c r="C1243" t="s">
        <v>5449</v>
      </c>
      <c r="D1243" t="s">
        <v>5450</v>
      </c>
      <c r="E1243" t="s">
        <v>5276</v>
      </c>
      <c r="F1243" t="s">
        <v>5277</v>
      </c>
      <c r="G1243" t="s">
        <v>44</v>
      </c>
      <c r="H1243" t="s">
        <v>45</v>
      </c>
      <c r="I1243" t="s">
        <v>46</v>
      </c>
      <c r="J1243" t="s">
        <v>4685</v>
      </c>
      <c r="K1243" t="s">
        <v>48</v>
      </c>
      <c r="L1243" s="3">
        <v>16665445</v>
      </c>
      <c r="M1243" s="4">
        <v>16665445</v>
      </c>
      <c r="N1243" s="4">
        <v>0</v>
      </c>
      <c r="O1243" t="s">
        <v>836</v>
      </c>
      <c r="P1243" t="s">
        <v>831</v>
      </c>
      <c r="Q1243" t="s">
        <v>51</v>
      </c>
      <c r="R1243">
        <v>0</v>
      </c>
      <c r="S1243">
        <v>0</v>
      </c>
      <c r="T1243">
        <v>0</v>
      </c>
      <c r="U1243">
        <v>0</v>
      </c>
      <c r="V1243">
        <v>0</v>
      </c>
      <c r="W1243">
        <v>0</v>
      </c>
      <c r="X1243">
        <v>209</v>
      </c>
      <c r="Y1243">
        <v>-166</v>
      </c>
      <c r="Z1243" t="s">
        <v>52</v>
      </c>
      <c r="AA1243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16665445</v>
      </c>
      <c r="AB1243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16665445</v>
      </c>
      <c r="AC1243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0</v>
      </c>
      <c r="AD1243" s="5">
        <f>VALUE(FIXED((SLEP[[#This Row],[EjecutadoCLP]]/SLEP[[#This Row],[MontoCLP]]),4,TRUE))</f>
        <v>1</v>
      </c>
      <c r="AE1243" s="1">
        <f>IF(SLEP[[#This Row],[Termino]]=0,DATE(1992,10,11),SLEP[[#This Row],[Termino]]-SLEP[[#This Row],[Días de vigencia]])</f>
        <v>33679</v>
      </c>
      <c r="AF1243" s="1">
        <f>IF(SLEP[[#This Row],[Días restantes]]&lt;1,DATE(1992,10,11),DATE(2025,8,8)+SLEP[[#This Row],[Días restantes]])</f>
        <v>33888</v>
      </c>
      <c r="AG1243">
        <f ca="1">IF(SLEP[[#This Row],[Termino]]=0,0,SLEP[[#This Row],[Termino]]-TODAY())</f>
        <v>-12071</v>
      </c>
      <c r="AH1243" s="7" t="str">
        <f ca="1">IF(SLEP[[#This Row],[Dias]]&gt;0,"Vigente","Vencido")</f>
        <v>Vencido</v>
      </c>
      <c r="AI1243" t="str">
        <f>_xlfn.XLOOKUP(SLEP[[#This Row],[Source.Name]],Tabla3[Nombre archivo],Tabla3[BASESLEP],"N/A",0,1)</f>
        <v>Llanquihue</v>
      </c>
      <c r="AJ1243" t="s">
        <v>6054</v>
      </c>
    </row>
    <row r="1244" spans="1:36" x14ac:dyDescent="0.3">
      <c r="A1244" t="s">
        <v>4679</v>
      </c>
      <c r="B1244" t="s">
        <v>5452</v>
      </c>
      <c r="C1244" t="s">
        <v>5453</v>
      </c>
      <c r="D1244" t="s">
        <v>5454</v>
      </c>
      <c r="E1244" t="s">
        <v>5455</v>
      </c>
      <c r="F1244" t="s">
        <v>5456</v>
      </c>
      <c r="G1244" t="s">
        <v>44</v>
      </c>
      <c r="H1244" t="s">
        <v>45</v>
      </c>
      <c r="I1244" t="s">
        <v>254</v>
      </c>
      <c r="J1244" t="s">
        <v>4685</v>
      </c>
      <c r="K1244" t="s">
        <v>48</v>
      </c>
      <c r="L1244" s="3">
        <v>91000000</v>
      </c>
      <c r="M1244" s="4">
        <v>89089796</v>
      </c>
      <c r="N1244" s="4">
        <v>1910204</v>
      </c>
      <c r="O1244" t="s">
        <v>950</v>
      </c>
      <c r="P1244" t="s">
        <v>513</v>
      </c>
      <c r="Q1244" t="s">
        <v>51</v>
      </c>
      <c r="R1244">
        <v>96</v>
      </c>
      <c r="S1244">
        <v>0</v>
      </c>
      <c r="T1244">
        <v>0</v>
      </c>
      <c r="U1244">
        <v>0</v>
      </c>
      <c r="V1244">
        <v>0</v>
      </c>
      <c r="W1244">
        <v>0</v>
      </c>
      <c r="X1244">
        <v>577</v>
      </c>
      <c r="Y1244">
        <v>-1</v>
      </c>
      <c r="Z1244" t="s">
        <v>52</v>
      </c>
      <c r="AA1244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91000000</v>
      </c>
      <c r="AB1244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89089796</v>
      </c>
      <c r="AC1244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1910204</v>
      </c>
      <c r="AD1244" s="5">
        <f>VALUE(FIXED((SLEP[[#This Row],[EjecutadoCLP]]/SLEP[[#This Row],[MontoCLP]]),4,TRUE))</f>
        <v>0.97899999999999998</v>
      </c>
      <c r="AE1244" s="1">
        <f>IF(SLEP[[#This Row],[Termino]]=0,DATE(1992,10,11),SLEP[[#This Row],[Termino]]-SLEP[[#This Row],[Días de vigencia]])</f>
        <v>33311</v>
      </c>
      <c r="AF1244" s="1">
        <f>IF(SLEP[[#This Row],[Días restantes]]&lt;1,DATE(1992,10,11),DATE(2025,8,8)+SLEP[[#This Row],[Días restantes]])</f>
        <v>33888</v>
      </c>
      <c r="AG1244">
        <f ca="1">IF(SLEP[[#This Row],[Termino]]=0,0,SLEP[[#This Row],[Termino]]-TODAY())</f>
        <v>-12071</v>
      </c>
      <c r="AH1244" s="7" t="str">
        <f ca="1">IF(SLEP[[#This Row],[Dias]]&gt;0,"Vigente","Vencido")</f>
        <v>Vencido</v>
      </c>
      <c r="AI1244" t="str">
        <f>_xlfn.XLOOKUP(SLEP[[#This Row],[Source.Name]],Tabla3[Nombre archivo],Tabla3[BASESLEP],"N/A",0,1)</f>
        <v>Llanquihue</v>
      </c>
      <c r="AJ1244" t="s">
        <v>6056</v>
      </c>
    </row>
    <row r="1245" spans="1:36" x14ac:dyDescent="0.3">
      <c r="A1245" t="s">
        <v>4679</v>
      </c>
      <c r="B1245" t="s">
        <v>5458</v>
      </c>
      <c r="C1245" t="s">
        <v>5459</v>
      </c>
      <c r="D1245" t="s">
        <v>5460</v>
      </c>
      <c r="E1245" t="s">
        <v>5461</v>
      </c>
      <c r="F1245" t="s">
        <v>5462</v>
      </c>
      <c r="G1245" t="s">
        <v>44</v>
      </c>
      <c r="H1245" t="s">
        <v>45</v>
      </c>
      <c r="I1245" t="s">
        <v>1655</v>
      </c>
      <c r="J1245" t="s">
        <v>4685</v>
      </c>
      <c r="K1245" t="s">
        <v>48</v>
      </c>
      <c r="L1245" s="3">
        <v>250000000</v>
      </c>
      <c r="M1245" s="4">
        <v>132579805</v>
      </c>
      <c r="N1245" s="4">
        <v>117420195</v>
      </c>
      <c r="O1245" t="s">
        <v>1026</v>
      </c>
      <c r="P1245" t="s">
        <v>513</v>
      </c>
      <c r="Q1245" t="s">
        <v>51</v>
      </c>
      <c r="R1245">
        <v>60</v>
      </c>
      <c r="S1245">
        <v>0</v>
      </c>
      <c r="T1245">
        <v>0</v>
      </c>
      <c r="U1245">
        <v>0</v>
      </c>
      <c r="V1245">
        <v>0</v>
      </c>
      <c r="W1245">
        <v>0</v>
      </c>
      <c r="X1245">
        <v>733</v>
      </c>
      <c r="Y1245">
        <v>-1</v>
      </c>
      <c r="Z1245" t="s">
        <v>52</v>
      </c>
      <c r="AA1245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250000000</v>
      </c>
      <c r="AB1245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132579805</v>
      </c>
      <c r="AC1245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117420195</v>
      </c>
      <c r="AD1245" s="5">
        <f>VALUE(FIXED((SLEP[[#This Row],[EjecutadoCLP]]/SLEP[[#This Row],[MontoCLP]]),4,TRUE))</f>
        <v>0.53029999999999999</v>
      </c>
      <c r="AE1245" s="1">
        <f>IF(SLEP[[#This Row],[Termino]]=0,DATE(1992,10,11),SLEP[[#This Row],[Termino]]-SLEP[[#This Row],[Días de vigencia]])</f>
        <v>33155</v>
      </c>
      <c r="AF1245" s="1">
        <f>IF(SLEP[[#This Row],[Días restantes]]&lt;1,DATE(1992,10,11),DATE(2025,8,8)+SLEP[[#This Row],[Días restantes]])</f>
        <v>33888</v>
      </c>
      <c r="AG1245">
        <f ca="1">IF(SLEP[[#This Row],[Termino]]=0,0,SLEP[[#This Row],[Termino]]-TODAY())</f>
        <v>-12071</v>
      </c>
      <c r="AH1245" s="7" t="str">
        <f ca="1">IF(SLEP[[#This Row],[Dias]]&gt;0,"Vigente","Vencido")</f>
        <v>Vencido</v>
      </c>
      <c r="AI1245" t="str">
        <f>_xlfn.XLOOKUP(SLEP[[#This Row],[Source.Name]],Tabla3[Nombre archivo],Tabla3[BASESLEP],"N/A",0,1)</f>
        <v>Llanquihue</v>
      </c>
      <c r="AJ1245" t="s">
        <v>6061</v>
      </c>
    </row>
    <row r="1246" spans="1:36" x14ac:dyDescent="0.3">
      <c r="A1246" t="s">
        <v>4679</v>
      </c>
      <c r="B1246" t="s">
        <v>5464</v>
      </c>
      <c r="C1246" t="s">
        <v>5465</v>
      </c>
      <c r="D1246" t="s">
        <v>5466</v>
      </c>
      <c r="E1246" t="s">
        <v>3421</v>
      </c>
      <c r="F1246" t="s">
        <v>3422</v>
      </c>
      <c r="G1246" t="s">
        <v>74</v>
      </c>
      <c r="H1246" t="s">
        <v>178</v>
      </c>
      <c r="I1246" t="s">
        <v>533</v>
      </c>
      <c r="J1246" t="s">
        <v>4685</v>
      </c>
      <c r="K1246" t="s">
        <v>48</v>
      </c>
      <c r="L1246" s="3">
        <v>72009863</v>
      </c>
      <c r="M1246" s="4">
        <v>72009864</v>
      </c>
      <c r="N1246" s="4"/>
      <c r="O1246" t="s">
        <v>1075</v>
      </c>
      <c r="P1246" t="s">
        <v>907</v>
      </c>
      <c r="Q1246" t="s">
        <v>51</v>
      </c>
      <c r="R1246">
        <v>0</v>
      </c>
      <c r="S1246">
        <v>0</v>
      </c>
      <c r="T1246">
        <v>0</v>
      </c>
      <c r="U1246">
        <v>0</v>
      </c>
      <c r="V1246">
        <v>0</v>
      </c>
      <c r="W1246">
        <v>0</v>
      </c>
      <c r="X1246">
        <v>370</v>
      </c>
      <c r="Y1246">
        <v>-1</v>
      </c>
      <c r="Z1246" t="s">
        <v>52</v>
      </c>
      <c r="AA1246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72009863</v>
      </c>
      <c r="AB1246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72009864</v>
      </c>
      <c r="AC1246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0</v>
      </c>
      <c r="AD1246" s="5">
        <f>VALUE(FIXED((SLEP[[#This Row],[EjecutadoCLP]]/SLEP[[#This Row],[MontoCLP]]),4,TRUE))</f>
        <v>1</v>
      </c>
      <c r="AE1246" s="1">
        <f>IF(SLEP[[#This Row],[Termino]]=0,DATE(1992,10,11),SLEP[[#This Row],[Termino]]-SLEP[[#This Row],[Días de vigencia]])</f>
        <v>33518</v>
      </c>
      <c r="AF1246" s="1">
        <f>IF(SLEP[[#This Row],[Días restantes]]&lt;1,DATE(1992,10,11),DATE(2025,8,8)+SLEP[[#This Row],[Días restantes]])</f>
        <v>33888</v>
      </c>
      <c r="AG1246">
        <f ca="1">IF(SLEP[[#This Row],[Termino]]=0,0,SLEP[[#This Row],[Termino]]-TODAY())</f>
        <v>-12071</v>
      </c>
      <c r="AH1246" s="7" t="str">
        <f ca="1">IF(SLEP[[#This Row],[Dias]]&gt;0,"Vigente","Vencido")</f>
        <v>Vencido</v>
      </c>
      <c r="AI1246" t="str">
        <f>_xlfn.XLOOKUP(SLEP[[#This Row],[Source.Name]],Tabla3[Nombre archivo],Tabla3[BASESLEP],"N/A",0,1)</f>
        <v>Llanquihue</v>
      </c>
      <c r="AJ1246" t="s">
        <v>6065</v>
      </c>
    </row>
    <row r="1247" spans="1:36" x14ac:dyDescent="0.3">
      <c r="A1247" t="s">
        <v>4679</v>
      </c>
      <c r="B1247" t="s">
        <v>5468</v>
      </c>
      <c r="C1247" t="s">
        <v>5469</v>
      </c>
      <c r="D1247" t="s">
        <v>5470</v>
      </c>
      <c r="E1247" t="s">
        <v>786</v>
      </c>
      <c r="F1247" t="s">
        <v>787</v>
      </c>
      <c r="G1247" t="s">
        <v>44</v>
      </c>
      <c r="H1247" t="s">
        <v>45</v>
      </c>
      <c r="I1247" t="s">
        <v>46</v>
      </c>
      <c r="J1247" t="s">
        <v>4685</v>
      </c>
      <c r="K1247" t="s">
        <v>48</v>
      </c>
      <c r="L1247" s="3">
        <v>1721037435</v>
      </c>
      <c r="M1247" s="4">
        <v>1721037434</v>
      </c>
      <c r="N1247" s="4">
        <v>1</v>
      </c>
      <c r="O1247" t="s">
        <v>1055</v>
      </c>
      <c r="P1247" t="s">
        <v>456</v>
      </c>
      <c r="Q1247" t="s">
        <v>51</v>
      </c>
      <c r="R1247">
        <v>10</v>
      </c>
      <c r="S1247">
        <v>0</v>
      </c>
      <c r="T1247">
        <v>0</v>
      </c>
      <c r="U1247">
        <v>0</v>
      </c>
      <c r="V1247">
        <v>0</v>
      </c>
      <c r="W1247">
        <v>0</v>
      </c>
      <c r="X1247">
        <v>775</v>
      </c>
      <c r="Y1247">
        <v>-1</v>
      </c>
      <c r="Z1247" t="s">
        <v>52</v>
      </c>
      <c r="AA1247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1721037435</v>
      </c>
      <c r="AB1247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1721037434</v>
      </c>
      <c r="AC1247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1</v>
      </c>
      <c r="AD1247" s="5">
        <f>VALUE(FIXED((SLEP[[#This Row],[EjecutadoCLP]]/SLEP[[#This Row],[MontoCLP]]),4,TRUE))</f>
        <v>1</v>
      </c>
      <c r="AE1247" s="1">
        <f>IF(SLEP[[#This Row],[Termino]]=0,DATE(1992,10,11),SLEP[[#This Row],[Termino]]-SLEP[[#This Row],[Días de vigencia]])</f>
        <v>33113</v>
      </c>
      <c r="AF1247" s="1">
        <f>IF(SLEP[[#This Row],[Días restantes]]&lt;1,DATE(1992,10,11),DATE(2025,8,8)+SLEP[[#This Row],[Días restantes]])</f>
        <v>33888</v>
      </c>
      <c r="AG1247">
        <f ca="1">IF(SLEP[[#This Row],[Termino]]=0,0,SLEP[[#This Row],[Termino]]-TODAY())</f>
        <v>-12071</v>
      </c>
      <c r="AH1247" s="7" t="str">
        <f ca="1">IF(SLEP[[#This Row],[Dias]]&gt;0,"Vigente","Vencido")</f>
        <v>Vencido</v>
      </c>
      <c r="AI1247" t="str">
        <f>_xlfn.XLOOKUP(SLEP[[#This Row],[Source.Name]],Tabla3[Nombre archivo],Tabla3[BASESLEP],"N/A",0,1)</f>
        <v>Llanquihue</v>
      </c>
      <c r="AJ1247" t="s">
        <v>6069</v>
      </c>
    </row>
    <row r="1248" spans="1:36" x14ac:dyDescent="0.3">
      <c r="A1248" t="s">
        <v>4679</v>
      </c>
      <c r="B1248" t="s">
        <v>5472</v>
      </c>
      <c r="C1248" t="s">
        <v>5473</v>
      </c>
      <c r="D1248" t="s">
        <v>5474</v>
      </c>
      <c r="E1248" t="s">
        <v>5475</v>
      </c>
      <c r="F1248" t="s">
        <v>5476</v>
      </c>
      <c r="G1248" t="s">
        <v>44</v>
      </c>
      <c r="H1248" t="s">
        <v>45</v>
      </c>
      <c r="I1248" t="s">
        <v>60</v>
      </c>
      <c r="J1248" t="s">
        <v>4685</v>
      </c>
      <c r="K1248" t="s">
        <v>48</v>
      </c>
      <c r="L1248" s="3">
        <v>29333500</v>
      </c>
      <c r="M1248" s="4">
        <v>29333500</v>
      </c>
      <c r="N1248" s="4">
        <v>0</v>
      </c>
      <c r="O1248" t="s">
        <v>1638</v>
      </c>
      <c r="P1248" t="s">
        <v>463</v>
      </c>
      <c r="Q1248" t="s">
        <v>51</v>
      </c>
      <c r="R1248">
        <v>10</v>
      </c>
      <c r="S1248">
        <v>0</v>
      </c>
      <c r="T1248">
        <v>0</v>
      </c>
      <c r="U1248">
        <v>0</v>
      </c>
      <c r="V1248">
        <v>0</v>
      </c>
      <c r="W1248">
        <v>0</v>
      </c>
      <c r="X1248">
        <v>413</v>
      </c>
      <c r="Y1248">
        <v>-57</v>
      </c>
      <c r="Z1248" t="s">
        <v>52</v>
      </c>
      <c r="AA1248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29333500</v>
      </c>
      <c r="AB1248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29333500</v>
      </c>
      <c r="AC1248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0</v>
      </c>
      <c r="AD1248" s="5">
        <f>VALUE(FIXED((SLEP[[#This Row],[EjecutadoCLP]]/SLEP[[#This Row],[MontoCLP]]),4,TRUE))</f>
        <v>1</v>
      </c>
      <c r="AE1248" s="1">
        <f>IF(SLEP[[#This Row],[Termino]]=0,DATE(1992,10,11),SLEP[[#This Row],[Termino]]-SLEP[[#This Row],[Días de vigencia]])</f>
        <v>33475</v>
      </c>
      <c r="AF1248" s="1">
        <f>IF(SLEP[[#This Row],[Días restantes]]&lt;1,DATE(1992,10,11),DATE(2025,8,8)+SLEP[[#This Row],[Días restantes]])</f>
        <v>33888</v>
      </c>
      <c r="AG1248">
        <f ca="1">IF(SLEP[[#This Row],[Termino]]=0,0,SLEP[[#This Row],[Termino]]-TODAY())</f>
        <v>-12071</v>
      </c>
      <c r="AH1248" s="7" t="str">
        <f ca="1">IF(SLEP[[#This Row],[Dias]]&gt;0,"Vigente","Vencido")</f>
        <v>Vencido</v>
      </c>
      <c r="AI1248" t="str">
        <f>_xlfn.XLOOKUP(SLEP[[#This Row],[Source.Name]],Tabla3[Nombre archivo],Tabla3[BASESLEP],"N/A",0,1)</f>
        <v>Llanquihue</v>
      </c>
      <c r="AJ1248" t="s">
        <v>6079</v>
      </c>
    </row>
    <row r="1249" spans="1:36" x14ac:dyDescent="0.3">
      <c r="A1249" t="s">
        <v>4679</v>
      </c>
      <c r="B1249" t="s">
        <v>5478</v>
      </c>
      <c r="C1249" t="s">
        <v>5479</v>
      </c>
      <c r="D1249" t="s">
        <v>3261</v>
      </c>
      <c r="E1249" t="s">
        <v>3262</v>
      </c>
      <c r="F1249" t="s">
        <v>3263</v>
      </c>
      <c r="G1249" t="s">
        <v>44</v>
      </c>
      <c r="H1249" t="s">
        <v>178</v>
      </c>
      <c r="I1249" t="s">
        <v>484</v>
      </c>
      <c r="J1249" t="s">
        <v>4685</v>
      </c>
      <c r="K1249" t="s">
        <v>794</v>
      </c>
      <c r="L1249" s="3">
        <v>28190.48</v>
      </c>
      <c r="M1249" s="4">
        <v>25057.87</v>
      </c>
      <c r="N1249" s="4">
        <v>3132.61</v>
      </c>
      <c r="O1249" t="s">
        <v>984</v>
      </c>
      <c r="P1249" t="s">
        <v>90</v>
      </c>
      <c r="Q1249" t="s">
        <v>64</v>
      </c>
      <c r="R1249">
        <v>1</v>
      </c>
      <c r="S1249">
        <v>0</v>
      </c>
      <c r="T1249">
        <v>0</v>
      </c>
      <c r="U1249">
        <v>0</v>
      </c>
      <c r="V1249">
        <v>0</v>
      </c>
      <c r="W1249">
        <v>0</v>
      </c>
      <c r="X1249">
        <v>1095</v>
      </c>
      <c r="Y1249">
        <v>32</v>
      </c>
      <c r="Z1249" t="s">
        <v>65</v>
      </c>
      <c r="AA1249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26861863</v>
      </c>
      <c r="AB1249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23876893</v>
      </c>
      <c r="AC1249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2984970</v>
      </c>
      <c r="AD1249" s="5">
        <f>VALUE(FIXED((SLEP[[#This Row],[EjecutadoCLP]]/SLEP[[#This Row],[MontoCLP]]),4,TRUE))</f>
        <v>0.88890000000000002</v>
      </c>
      <c r="AE1249" s="1">
        <f>IF(SLEP[[#This Row],[Termino]]=0,DATE(1992,10,11),SLEP[[#This Row],[Termino]]-SLEP[[#This Row],[Días de vigencia]])</f>
        <v>44814</v>
      </c>
      <c r="AF1249" s="1">
        <f>IF(SLEP[[#This Row],[Días restantes]]&lt;1,DATE(1992,10,11),DATE(2025,8,8)+SLEP[[#This Row],[Días restantes]])</f>
        <v>45909</v>
      </c>
      <c r="AG1249">
        <f ca="1">IF(SLEP[[#This Row],[Termino]]=0,0,SLEP[[#This Row],[Termino]]-TODAY())</f>
        <v>-50</v>
      </c>
      <c r="AH1249" s="7" t="str">
        <f ca="1">IF(SLEP[[#This Row],[Dias]]&gt;0,"Vigente","Vencido")</f>
        <v>Vencido</v>
      </c>
      <c r="AI1249" t="str">
        <f>_xlfn.XLOOKUP(SLEP[[#This Row],[Source.Name]],Tabla3[Nombre archivo],Tabla3[BASESLEP],"N/A",0,1)</f>
        <v>Llanquihue</v>
      </c>
      <c r="AJ1249" t="s">
        <v>6083</v>
      </c>
    </row>
    <row r="1250" spans="1:36" x14ac:dyDescent="0.3">
      <c r="A1250" t="s">
        <v>4679</v>
      </c>
      <c r="B1250" t="s">
        <v>5481</v>
      </c>
      <c r="C1250" t="s">
        <v>5482</v>
      </c>
      <c r="D1250" t="s">
        <v>5483</v>
      </c>
      <c r="E1250" t="s">
        <v>95</v>
      </c>
      <c r="F1250" t="s">
        <v>96</v>
      </c>
      <c r="G1250" t="s">
        <v>44</v>
      </c>
      <c r="H1250" t="s">
        <v>45</v>
      </c>
      <c r="I1250" t="s">
        <v>60</v>
      </c>
      <c r="J1250" t="s">
        <v>4685</v>
      </c>
      <c r="K1250" t="s">
        <v>48</v>
      </c>
      <c r="L1250" s="3">
        <v>29720250</v>
      </c>
      <c r="M1250" s="4">
        <v>13986612</v>
      </c>
      <c r="N1250" s="4">
        <v>15733638</v>
      </c>
      <c r="O1250" t="s">
        <v>979</v>
      </c>
      <c r="P1250" t="s">
        <v>169</v>
      </c>
      <c r="Q1250" t="s">
        <v>51</v>
      </c>
      <c r="R1250">
        <v>29</v>
      </c>
      <c r="S1250">
        <v>0</v>
      </c>
      <c r="T1250">
        <v>0</v>
      </c>
      <c r="U1250">
        <v>0</v>
      </c>
      <c r="V1250">
        <v>0</v>
      </c>
      <c r="W1250">
        <v>0</v>
      </c>
      <c r="X1250">
        <v>1024</v>
      </c>
      <c r="Y1250">
        <v>-1</v>
      </c>
      <c r="Z1250" t="s">
        <v>52</v>
      </c>
      <c r="AA1250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29720250</v>
      </c>
      <c r="AB1250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13986612</v>
      </c>
      <c r="AC1250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15733638</v>
      </c>
      <c r="AD1250" s="5">
        <f>VALUE(FIXED((SLEP[[#This Row],[EjecutadoCLP]]/SLEP[[#This Row],[MontoCLP]]),4,TRUE))</f>
        <v>0.47060000000000002</v>
      </c>
      <c r="AE1250" s="1">
        <f>IF(SLEP[[#This Row],[Termino]]=0,DATE(1992,10,11),SLEP[[#This Row],[Termino]]-SLEP[[#This Row],[Días de vigencia]])</f>
        <v>32864</v>
      </c>
      <c r="AF1250" s="1">
        <f>IF(SLEP[[#This Row],[Días restantes]]&lt;1,DATE(1992,10,11),DATE(2025,8,8)+SLEP[[#This Row],[Días restantes]])</f>
        <v>33888</v>
      </c>
      <c r="AG1250">
        <f ca="1">IF(SLEP[[#This Row],[Termino]]=0,0,SLEP[[#This Row],[Termino]]-TODAY())</f>
        <v>-12071</v>
      </c>
      <c r="AH1250" s="7" t="str">
        <f ca="1">IF(SLEP[[#This Row],[Dias]]&gt;0,"Vigente","Vencido")</f>
        <v>Vencido</v>
      </c>
      <c r="AI1250" t="str">
        <f>_xlfn.XLOOKUP(SLEP[[#This Row],[Source.Name]],Tabla3[Nombre archivo],Tabla3[BASESLEP],"N/A",0,1)</f>
        <v>Llanquihue</v>
      </c>
      <c r="AJ1250" t="s">
        <v>6087</v>
      </c>
    </row>
    <row r="1251" spans="1:36" x14ac:dyDescent="0.3">
      <c r="A1251" t="s">
        <v>4679</v>
      </c>
      <c r="B1251" t="s">
        <v>5485</v>
      </c>
      <c r="C1251" t="s">
        <v>5486</v>
      </c>
      <c r="D1251" t="s">
        <v>5487</v>
      </c>
      <c r="E1251" t="s">
        <v>4056</v>
      </c>
      <c r="F1251" t="s">
        <v>4057</v>
      </c>
      <c r="G1251" t="s">
        <v>44</v>
      </c>
      <c r="H1251" t="s">
        <v>45</v>
      </c>
      <c r="I1251" t="s">
        <v>60</v>
      </c>
      <c r="J1251" t="s">
        <v>4685</v>
      </c>
      <c r="K1251" t="s">
        <v>303</v>
      </c>
      <c r="L1251" s="3">
        <v>4466.78</v>
      </c>
      <c r="M1251" s="4">
        <v>4238.9101000000001</v>
      </c>
      <c r="N1251" s="4">
        <v>227.8699</v>
      </c>
      <c r="O1251" t="s">
        <v>994</v>
      </c>
      <c r="P1251" t="s">
        <v>764</v>
      </c>
      <c r="Q1251" t="s">
        <v>51</v>
      </c>
      <c r="R1251">
        <v>0</v>
      </c>
      <c r="S1251">
        <v>0</v>
      </c>
      <c r="T1251">
        <v>1</v>
      </c>
      <c r="U1251">
        <v>0</v>
      </c>
      <c r="V1251">
        <v>0</v>
      </c>
      <c r="W1251">
        <v>0</v>
      </c>
      <c r="X1251">
        <v>364</v>
      </c>
      <c r="Y1251">
        <v>-109</v>
      </c>
      <c r="Z1251" t="s">
        <v>52</v>
      </c>
      <c r="AA1251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176373712</v>
      </c>
      <c r="AB1251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167376121</v>
      </c>
      <c r="AC1251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8997591</v>
      </c>
      <c r="AD1251" s="5">
        <f>VALUE(FIXED((SLEP[[#This Row],[EjecutadoCLP]]/SLEP[[#This Row],[MontoCLP]]),4,TRUE))</f>
        <v>0.94899999999999995</v>
      </c>
      <c r="AE1251" s="1">
        <f>IF(SLEP[[#This Row],[Termino]]=0,DATE(1992,10,11),SLEP[[#This Row],[Termino]]-SLEP[[#This Row],[Días de vigencia]])</f>
        <v>33524</v>
      </c>
      <c r="AF1251" s="1">
        <f>IF(SLEP[[#This Row],[Días restantes]]&lt;1,DATE(1992,10,11),DATE(2025,8,8)+SLEP[[#This Row],[Días restantes]])</f>
        <v>33888</v>
      </c>
      <c r="AG1251">
        <f ca="1">IF(SLEP[[#This Row],[Termino]]=0,0,SLEP[[#This Row],[Termino]]-TODAY())</f>
        <v>-12071</v>
      </c>
      <c r="AH1251" s="7" t="str">
        <f ca="1">IF(SLEP[[#This Row],[Dias]]&gt;0,"Vigente","Vencido")</f>
        <v>Vencido</v>
      </c>
      <c r="AI1251" t="str">
        <f>_xlfn.XLOOKUP(SLEP[[#This Row],[Source.Name]],Tabla3[Nombre archivo],Tabla3[BASESLEP],"N/A",0,1)</f>
        <v>Llanquihue</v>
      </c>
      <c r="AJ1251" t="s">
        <v>6093</v>
      </c>
    </row>
    <row r="1252" spans="1:36" x14ac:dyDescent="0.3">
      <c r="A1252" t="s">
        <v>4679</v>
      </c>
      <c r="B1252" t="s">
        <v>5489</v>
      </c>
      <c r="C1252" t="s">
        <v>5490</v>
      </c>
      <c r="D1252" t="s">
        <v>5491</v>
      </c>
      <c r="E1252" t="s">
        <v>4715</v>
      </c>
      <c r="F1252" t="s">
        <v>4716</v>
      </c>
      <c r="G1252" t="s">
        <v>44</v>
      </c>
      <c r="H1252" t="s">
        <v>178</v>
      </c>
      <c r="I1252" t="s">
        <v>207</v>
      </c>
      <c r="J1252" t="s">
        <v>4685</v>
      </c>
      <c r="K1252" t="s">
        <v>48</v>
      </c>
      <c r="L1252" s="3">
        <v>338000000</v>
      </c>
      <c r="M1252" s="4">
        <v>346765906</v>
      </c>
      <c r="N1252" s="4">
        <v>-8765906</v>
      </c>
      <c r="O1252" t="s">
        <v>1055</v>
      </c>
      <c r="P1252" t="s">
        <v>751</v>
      </c>
      <c r="Q1252" t="s">
        <v>51</v>
      </c>
      <c r="R1252">
        <v>76</v>
      </c>
      <c r="S1252">
        <v>0</v>
      </c>
      <c r="T1252">
        <v>0</v>
      </c>
      <c r="U1252">
        <v>0</v>
      </c>
      <c r="V1252">
        <v>0</v>
      </c>
      <c r="W1252">
        <v>0</v>
      </c>
      <c r="X1252">
        <v>365</v>
      </c>
      <c r="Y1252">
        <v>-129</v>
      </c>
      <c r="Z1252" t="s">
        <v>52</v>
      </c>
      <c r="AA1252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338000000</v>
      </c>
      <c r="AB1252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346765906</v>
      </c>
      <c r="AC1252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-8765906</v>
      </c>
      <c r="AD1252" s="5">
        <f>VALUE(FIXED((SLEP[[#This Row],[EjecutadoCLP]]/SLEP[[#This Row],[MontoCLP]]),4,TRUE))</f>
        <v>1.0259</v>
      </c>
      <c r="AE1252" s="1">
        <f>IF(SLEP[[#This Row],[Termino]]=0,DATE(1992,10,11),SLEP[[#This Row],[Termino]]-SLEP[[#This Row],[Días de vigencia]])</f>
        <v>33523</v>
      </c>
      <c r="AF1252" s="1">
        <f>IF(SLEP[[#This Row],[Días restantes]]&lt;1,DATE(1992,10,11),DATE(2025,8,8)+SLEP[[#This Row],[Días restantes]])</f>
        <v>33888</v>
      </c>
      <c r="AG1252">
        <f ca="1">IF(SLEP[[#This Row],[Termino]]=0,0,SLEP[[#This Row],[Termino]]-TODAY())</f>
        <v>-12071</v>
      </c>
      <c r="AH1252" s="7" t="str">
        <f ca="1">IF(SLEP[[#This Row],[Dias]]&gt;0,"Vigente","Vencido")</f>
        <v>Vencido</v>
      </c>
      <c r="AI1252" t="str">
        <f>_xlfn.XLOOKUP(SLEP[[#This Row],[Source.Name]],Tabla3[Nombre archivo],Tabla3[BASESLEP],"N/A",0,1)</f>
        <v>Llanquihue</v>
      </c>
      <c r="AJ1252" t="s">
        <v>6102</v>
      </c>
    </row>
    <row r="1253" spans="1:36" x14ac:dyDescent="0.3">
      <c r="A1253" t="s">
        <v>4679</v>
      </c>
      <c r="B1253" t="s">
        <v>5493</v>
      </c>
      <c r="C1253" t="s">
        <v>5494</v>
      </c>
      <c r="D1253" t="s">
        <v>5495</v>
      </c>
      <c r="E1253" t="s">
        <v>5475</v>
      </c>
      <c r="F1253" t="s">
        <v>5476</v>
      </c>
      <c r="G1253" t="s">
        <v>44</v>
      </c>
      <c r="H1253" t="s">
        <v>45</v>
      </c>
      <c r="I1253" t="s">
        <v>60</v>
      </c>
      <c r="J1253" t="s">
        <v>4685</v>
      </c>
      <c r="K1253" t="s">
        <v>48</v>
      </c>
      <c r="L1253" s="3">
        <v>33201000</v>
      </c>
      <c r="M1253" s="4">
        <v>33201000</v>
      </c>
      <c r="N1253" s="4">
        <v>0</v>
      </c>
      <c r="O1253" t="s">
        <v>989</v>
      </c>
      <c r="P1253" t="s">
        <v>745</v>
      </c>
      <c r="Q1253" t="s">
        <v>51</v>
      </c>
      <c r="R1253">
        <v>6</v>
      </c>
      <c r="S1253">
        <v>0</v>
      </c>
      <c r="T1253">
        <v>0</v>
      </c>
      <c r="U1253">
        <v>0</v>
      </c>
      <c r="V1253">
        <v>0</v>
      </c>
      <c r="W1253">
        <v>0</v>
      </c>
      <c r="X1253">
        <v>246</v>
      </c>
      <c r="Y1253">
        <v>-251</v>
      </c>
      <c r="Z1253" t="s">
        <v>52</v>
      </c>
      <c r="AA1253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33201000</v>
      </c>
      <c r="AB1253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33201000</v>
      </c>
      <c r="AC1253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0</v>
      </c>
      <c r="AD1253" s="5">
        <f>VALUE(FIXED((SLEP[[#This Row],[EjecutadoCLP]]/SLEP[[#This Row],[MontoCLP]]),4,TRUE))</f>
        <v>1</v>
      </c>
      <c r="AE1253" s="1">
        <f>IF(SLEP[[#This Row],[Termino]]=0,DATE(1992,10,11),SLEP[[#This Row],[Termino]]-SLEP[[#This Row],[Días de vigencia]])</f>
        <v>33642</v>
      </c>
      <c r="AF1253" s="1">
        <f>IF(SLEP[[#This Row],[Días restantes]]&lt;1,DATE(1992,10,11),DATE(2025,8,8)+SLEP[[#This Row],[Días restantes]])</f>
        <v>33888</v>
      </c>
      <c r="AG1253">
        <f ca="1">IF(SLEP[[#This Row],[Termino]]=0,0,SLEP[[#This Row],[Termino]]-TODAY())</f>
        <v>-12071</v>
      </c>
      <c r="AH1253" s="7" t="str">
        <f ca="1">IF(SLEP[[#This Row],[Dias]]&gt;0,"Vigente","Vencido")</f>
        <v>Vencido</v>
      </c>
      <c r="AI1253" t="str">
        <f>_xlfn.XLOOKUP(SLEP[[#This Row],[Source.Name]],Tabla3[Nombre archivo],Tabla3[BASESLEP],"N/A",0,1)</f>
        <v>Llanquihue</v>
      </c>
      <c r="AJ1253" t="s">
        <v>6108</v>
      </c>
    </row>
    <row r="1254" spans="1:36" x14ac:dyDescent="0.3">
      <c r="A1254" t="s">
        <v>4679</v>
      </c>
      <c r="B1254" t="s">
        <v>5497</v>
      </c>
      <c r="C1254" t="s">
        <v>5498</v>
      </c>
      <c r="D1254" t="s">
        <v>5499</v>
      </c>
      <c r="E1254" t="s">
        <v>4056</v>
      </c>
      <c r="F1254" t="s">
        <v>4057</v>
      </c>
      <c r="G1254" t="s">
        <v>44</v>
      </c>
      <c r="H1254" t="s">
        <v>45</v>
      </c>
      <c r="I1254" t="s">
        <v>60</v>
      </c>
      <c r="J1254" t="s">
        <v>4685</v>
      </c>
      <c r="K1254" t="s">
        <v>303</v>
      </c>
      <c r="L1254" s="3">
        <v>1842.9292</v>
      </c>
      <c r="M1254" s="4">
        <v>841.25980000000004</v>
      </c>
      <c r="N1254" s="4">
        <v>1001.6694</v>
      </c>
      <c r="O1254" t="s">
        <v>1026</v>
      </c>
      <c r="P1254" t="s">
        <v>907</v>
      </c>
      <c r="Q1254" t="s">
        <v>51</v>
      </c>
      <c r="R1254">
        <v>0</v>
      </c>
      <c r="S1254">
        <v>0</v>
      </c>
      <c r="T1254">
        <v>0</v>
      </c>
      <c r="U1254">
        <v>0</v>
      </c>
      <c r="V1254">
        <v>0</v>
      </c>
      <c r="W1254">
        <v>0</v>
      </c>
      <c r="X1254">
        <v>214</v>
      </c>
      <c r="Y1254">
        <v>-1</v>
      </c>
      <c r="Z1254" t="s">
        <v>52</v>
      </c>
      <c r="AA1254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72769257</v>
      </c>
      <c r="AB1254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33217690</v>
      </c>
      <c r="AC1254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39551567</v>
      </c>
      <c r="AD1254" s="5">
        <f>VALUE(FIXED((SLEP[[#This Row],[EjecutadoCLP]]/SLEP[[#This Row],[MontoCLP]]),4,TRUE))</f>
        <v>0.45650000000000002</v>
      </c>
      <c r="AE1254" s="1">
        <f>IF(SLEP[[#This Row],[Termino]]=0,DATE(1992,10,11),SLEP[[#This Row],[Termino]]-SLEP[[#This Row],[Días de vigencia]])</f>
        <v>33674</v>
      </c>
      <c r="AF1254" s="1">
        <f>IF(SLEP[[#This Row],[Días restantes]]&lt;1,DATE(1992,10,11),DATE(2025,8,8)+SLEP[[#This Row],[Días restantes]])</f>
        <v>33888</v>
      </c>
      <c r="AG1254">
        <f ca="1">IF(SLEP[[#This Row],[Termino]]=0,0,SLEP[[#This Row],[Termino]]-TODAY())</f>
        <v>-12071</v>
      </c>
      <c r="AH1254" s="7" t="str">
        <f ca="1">IF(SLEP[[#This Row],[Dias]]&gt;0,"Vigente","Vencido")</f>
        <v>Vencido</v>
      </c>
      <c r="AI1254" t="str">
        <f>_xlfn.XLOOKUP(SLEP[[#This Row],[Source.Name]],Tabla3[Nombre archivo],Tabla3[BASESLEP],"N/A",0,1)</f>
        <v>Llanquihue</v>
      </c>
      <c r="AJ1254" t="s">
        <v>6115</v>
      </c>
    </row>
    <row r="1255" spans="1:36" x14ac:dyDescent="0.3">
      <c r="A1255" t="s">
        <v>4679</v>
      </c>
      <c r="B1255" t="s">
        <v>5501</v>
      </c>
      <c r="C1255" t="s">
        <v>5502</v>
      </c>
      <c r="D1255" t="s">
        <v>5503</v>
      </c>
      <c r="E1255" t="s">
        <v>5228</v>
      </c>
      <c r="F1255" t="s">
        <v>5229</v>
      </c>
      <c r="G1255" t="s">
        <v>44</v>
      </c>
      <c r="H1255" t="s">
        <v>45</v>
      </c>
      <c r="I1255" t="s">
        <v>207</v>
      </c>
      <c r="J1255" t="s">
        <v>4685</v>
      </c>
      <c r="K1255" t="s">
        <v>48</v>
      </c>
      <c r="L1255" s="3">
        <v>30000000</v>
      </c>
      <c r="M1255" s="4">
        <v>29842120</v>
      </c>
      <c r="N1255" s="4">
        <v>157880</v>
      </c>
      <c r="O1255" t="s">
        <v>1170</v>
      </c>
      <c r="P1255" t="s">
        <v>907</v>
      </c>
      <c r="Q1255" t="s">
        <v>51</v>
      </c>
      <c r="R1255">
        <v>10</v>
      </c>
      <c r="S1255">
        <v>0</v>
      </c>
      <c r="T1255">
        <v>0</v>
      </c>
      <c r="U1255">
        <v>0</v>
      </c>
      <c r="V1255">
        <v>0</v>
      </c>
      <c r="W1255">
        <v>0</v>
      </c>
      <c r="X1255">
        <v>495</v>
      </c>
      <c r="Y1255">
        <v>-1</v>
      </c>
      <c r="Z1255" t="s">
        <v>52</v>
      </c>
      <c r="AA1255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30000000</v>
      </c>
      <c r="AB1255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29842120</v>
      </c>
      <c r="AC1255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157880</v>
      </c>
      <c r="AD1255" s="5">
        <f>VALUE(FIXED((SLEP[[#This Row],[EjecutadoCLP]]/SLEP[[#This Row],[MontoCLP]]),4,TRUE))</f>
        <v>0.99470000000000003</v>
      </c>
      <c r="AE1255" s="1">
        <f>IF(SLEP[[#This Row],[Termino]]=0,DATE(1992,10,11),SLEP[[#This Row],[Termino]]-SLEP[[#This Row],[Días de vigencia]])</f>
        <v>33393</v>
      </c>
      <c r="AF1255" s="1">
        <f>IF(SLEP[[#This Row],[Días restantes]]&lt;1,DATE(1992,10,11),DATE(2025,8,8)+SLEP[[#This Row],[Días restantes]])</f>
        <v>33888</v>
      </c>
      <c r="AG1255">
        <f ca="1">IF(SLEP[[#This Row],[Termino]]=0,0,SLEP[[#This Row],[Termino]]-TODAY())</f>
        <v>-12071</v>
      </c>
      <c r="AH1255" s="7" t="str">
        <f ca="1">IF(SLEP[[#This Row],[Dias]]&gt;0,"Vigente","Vencido")</f>
        <v>Vencido</v>
      </c>
      <c r="AI1255" t="str">
        <f>_xlfn.XLOOKUP(SLEP[[#This Row],[Source.Name]],Tabla3[Nombre archivo],Tabla3[BASESLEP],"N/A",0,1)</f>
        <v>Llanquihue</v>
      </c>
      <c r="AJ1255" t="s">
        <v>6119</v>
      </c>
    </row>
    <row r="1256" spans="1:36" x14ac:dyDescent="0.3">
      <c r="A1256" t="s">
        <v>4679</v>
      </c>
      <c r="B1256" t="s">
        <v>5505</v>
      </c>
      <c r="C1256" t="s">
        <v>5506</v>
      </c>
      <c r="D1256" t="s">
        <v>5507</v>
      </c>
      <c r="E1256" t="s">
        <v>2585</v>
      </c>
      <c r="F1256" t="s">
        <v>2586</v>
      </c>
      <c r="G1256" t="s">
        <v>44</v>
      </c>
      <c r="H1256" t="s">
        <v>45</v>
      </c>
      <c r="I1256" t="s">
        <v>1978</v>
      </c>
      <c r="J1256" t="s">
        <v>4685</v>
      </c>
      <c r="K1256" t="s">
        <v>48</v>
      </c>
      <c r="L1256" s="3">
        <v>1006234091</v>
      </c>
      <c r="M1256" s="4">
        <v>944715750</v>
      </c>
      <c r="N1256" s="4">
        <v>61518341</v>
      </c>
      <c r="O1256" t="s">
        <v>1055</v>
      </c>
      <c r="P1256" t="s">
        <v>90</v>
      </c>
      <c r="Q1256" t="s">
        <v>51</v>
      </c>
      <c r="R1256">
        <v>7</v>
      </c>
      <c r="S1256">
        <v>0</v>
      </c>
      <c r="T1256">
        <v>1</v>
      </c>
      <c r="U1256">
        <v>0</v>
      </c>
      <c r="V1256">
        <v>0</v>
      </c>
      <c r="W1256">
        <v>0</v>
      </c>
      <c r="X1256">
        <v>1145</v>
      </c>
      <c r="Y1256">
        <v>-1</v>
      </c>
      <c r="Z1256" t="s">
        <v>52</v>
      </c>
      <c r="AA1256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1006234091</v>
      </c>
      <c r="AB1256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944715750</v>
      </c>
      <c r="AC1256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61518341</v>
      </c>
      <c r="AD1256" s="5">
        <f>VALUE(FIXED((SLEP[[#This Row],[EjecutadoCLP]]/SLEP[[#This Row],[MontoCLP]]),4,TRUE))</f>
        <v>0.93889999999999996</v>
      </c>
      <c r="AE1256" s="1">
        <f>IF(SLEP[[#This Row],[Termino]]=0,DATE(1992,10,11),SLEP[[#This Row],[Termino]]-SLEP[[#This Row],[Días de vigencia]])</f>
        <v>32743</v>
      </c>
      <c r="AF1256" s="1">
        <f>IF(SLEP[[#This Row],[Días restantes]]&lt;1,DATE(1992,10,11),DATE(2025,8,8)+SLEP[[#This Row],[Días restantes]])</f>
        <v>33888</v>
      </c>
      <c r="AG1256">
        <f ca="1">IF(SLEP[[#This Row],[Termino]]=0,0,SLEP[[#This Row],[Termino]]-TODAY())</f>
        <v>-12071</v>
      </c>
      <c r="AH1256" s="7" t="str">
        <f ca="1">IF(SLEP[[#This Row],[Dias]]&gt;0,"Vigente","Vencido")</f>
        <v>Vencido</v>
      </c>
      <c r="AI1256" t="str">
        <f>_xlfn.XLOOKUP(SLEP[[#This Row],[Source.Name]],Tabla3[Nombre archivo],Tabla3[BASESLEP],"N/A",0,1)</f>
        <v>Llanquihue</v>
      </c>
      <c r="AJ1256" t="s">
        <v>6123</v>
      </c>
    </row>
    <row r="1257" spans="1:36" x14ac:dyDescent="0.3">
      <c r="A1257" t="s">
        <v>4679</v>
      </c>
      <c r="B1257" t="s">
        <v>5513</v>
      </c>
      <c r="C1257" t="s">
        <v>5510</v>
      </c>
      <c r="D1257" t="s">
        <v>5511</v>
      </c>
      <c r="E1257" t="s">
        <v>5222</v>
      </c>
      <c r="F1257" t="s">
        <v>5223</v>
      </c>
      <c r="G1257" t="s">
        <v>44</v>
      </c>
      <c r="H1257" t="s">
        <v>45</v>
      </c>
      <c r="I1257" t="s">
        <v>46</v>
      </c>
      <c r="J1257" t="s">
        <v>4685</v>
      </c>
      <c r="K1257" t="s">
        <v>48</v>
      </c>
      <c r="L1257" s="3">
        <v>344458979</v>
      </c>
      <c r="M1257" s="4">
        <v>400505876</v>
      </c>
      <c r="N1257" s="4">
        <v>-56046897</v>
      </c>
      <c r="O1257" t="s">
        <v>1141</v>
      </c>
      <c r="P1257" t="s">
        <v>907</v>
      </c>
      <c r="Q1257" t="s">
        <v>51</v>
      </c>
      <c r="R1257">
        <v>60</v>
      </c>
      <c r="S1257">
        <v>0</v>
      </c>
      <c r="T1257">
        <v>0</v>
      </c>
      <c r="U1257">
        <v>0</v>
      </c>
      <c r="V1257">
        <v>0</v>
      </c>
      <c r="W1257">
        <v>0</v>
      </c>
      <c r="X1257">
        <v>542</v>
      </c>
      <c r="Y1257">
        <v>-1</v>
      </c>
      <c r="Z1257" t="s">
        <v>52</v>
      </c>
      <c r="AA1257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344458979</v>
      </c>
      <c r="AB1257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400505876</v>
      </c>
      <c r="AC1257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-56046897</v>
      </c>
      <c r="AD1257" s="5">
        <f>VALUE(FIXED((SLEP[[#This Row],[EjecutadoCLP]]/SLEP[[#This Row],[MontoCLP]]),4,TRUE))</f>
        <v>1.1627000000000001</v>
      </c>
      <c r="AE1257" s="1">
        <f>IF(SLEP[[#This Row],[Termino]]=0,DATE(1992,10,11),SLEP[[#This Row],[Termino]]-SLEP[[#This Row],[Días de vigencia]])</f>
        <v>33346</v>
      </c>
      <c r="AF1257" s="1">
        <f>IF(SLEP[[#This Row],[Días restantes]]&lt;1,DATE(1992,10,11),DATE(2025,8,8)+SLEP[[#This Row],[Días restantes]])</f>
        <v>33888</v>
      </c>
      <c r="AG1257">
        <f ca="1">IF(SLEP[[#This Row],[Termino]]=0,0,SLEP[[#This Row],[Termino]]-TODAY())</f>
        <v>-12071</v>
      </c>
      <c r="AH1257" s="7" t="str">
        <f ca="1">IF(SLEP[[#This Row],[Dias]]&gt;0,"Vigente","Vencido")</f>
        <v>Vencido</v>
      </c>
      <c r="AI1257" t="str">
        <f>_xlfn.XLOOKUP(SLEP[[#This Row],[Source.Name]],Tabla3[Nombre archivo],Tabla3[BASESLEP],"N/A",0,1)</f>
        <v>Llanquihue</v>
      </c>
      <c r="AJ1257" t="s">
        <v>6128</v>
      </c>
    </row>
    <row r="1258" spans="1:36" x14ac:dyDescent="0.3">
      <c r="A1258" t="s">
        <v>4679</v>
      </c>
      <c r="B1258" t="s">
        <v>5509</v>
      </c>
      <c r="C1258" t="s">
        <v>5510</v>
      </c>
      <c r="D1258" t="s">
        <v>5511</v>
      </c>
      <c r="E1258" t="s">
        <v>5170</v>
      </c>
      <c r="F1258" t="s">
        <v>5171</v>
      </c>
      <c r="G1258" t="s">
        <v>44</v>
      </c>
      <c r="H1258" t="s">
        <v>45</v>
      </c>
      <c r="I1258" t="s">
        <v>46</v>
      </c>
      <c r="J1258" t="s">
        <v>4685</v>
      </c>
      <c r="K1258" t="s">
        <v>48</v>
      </c>
      <c r="L1258" s="3">
        <v>85541021</v>
      </c>
      <c r="M1258" s="4">
        <v>111476339</v>
      </c>
      <c r="N1258" s="4">
        <v>-25935318</v>
      </c>
      <c r="O1258" t="s">
        <v>1141</v>
      </c>
      <c r="P1258" t="s">
        <v>907</v>
      </c>
      <c r="Q1258" t="s">
        <v>51</v>
      </c>
      <c r="R1258">
        <v>11</v>
      </c>
      <c r="S1258">
        <v>0</v>
      </c>
      <c r="T1258">
        <v>0</v>
      </c>
      <c r="U1258">
        <v>0</v>
      </c>
      <c r="V1258">
        <v>0</v>
      </c>
      <c r="W1258">
        <v>0</v>
      </c>
      <c r="X1258">
        <v>542</v>
      </c>
      <c r="Y1258">
        <v>-1</v>
      </c>
      <c r="Z1258" t="s">
        <v>52</v>
      </c>
      <c r="AA1258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85541021</v>
      </c>
      <c r="AB1258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111476339</v>
      </c>
      <c r="AC1258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-25935318</v>
      </c>
      <c r="AD1258" s="5">
        <f>VALUE(FIXED((SLEP[[#This Row],[EjecutadoCLP]]/SLEP[[#This Row],[MontoCLP]]),4,TRUE))</f>
        <v>1.3031999999999999</v>
      </c>
      <c r="AE1258" s="1">
        <f>IF(SLEP[[#This Row],[Termino]]=0,DATE(1992,10,11),SLEP[[#This Row],[Termino]]-SLEP[[#This Row],[Días de vigencia]])</f>
        <v>33346</v>
      </c>
      <c r="AF1258" s="1">
        <f>IF(SLEP[[#This Row],[Días restantes]]&lt;1,DATE(1992,10,11),DATE(2025,8,8)+SLEP[[#This Row],[Días restantes]])</f>
        <v>33888</v>
      </c>
      <c r="AG1258">
        <f ca="1">IF(SLEP[[#This Row],[Termino]]=0,0,SLEP[[#This Row],[Termino]]-TODAY())</f>
        <v>-12071</v>
      </c>
      <c r="AH1258" s="7" t="str">
        <f ca="1">IF(SLEP[[#This Row],[Dias]]&gt;0,"Vigente","Vencido")</f>
        <v>Vencido</v>
      </c>
      <c r="AI1258" t="str">
        <f>_xlfn.XLOOKUP(SLEP[[#This Row],[Source.Name]],Tabla3[Nombre archivo],Tabla3[BASESLEP],"N/A",0,1)</f>
        <v>Llanquihue</v>
      </c>
      <c r="AJ1258" t="s">
        <v>6132</v>
      </c>
    </row>
    <row r="1259" spans="1:36" x14ac:dyDescent="0.3">
      <c r="A1259" t="s">
        <v>4679</v>
      </c>
      <c r="B1259" t="s">
        <v>5519</v>
      </c>
      <c r="C1259" t="s">
        <v>5520</v>
      </c>
      <c r="D1259" t="s">
        <v>5521</v>
      </c>
      <c r="E1259" t="s">
        <v>5170</v>
      </c>
      <c r="F1259" t="s">
        <v>5171</v>
      </c>
      <c r="G1259" t="s">
        <v>74</v>
      </c>
      <c r="H1259" t="s">
        <v>45</v>
      </c>
      <c r="I1259" t="s">
        <v>46</v>
      </c>
      <c r="J1259" t="s">
        <v>4685</v>
      </c>
      <c r="K1259" t="s">
        <v>48</v>
      </c>
      <c r="L1259" s="3">
        <v>129479932</v>
      </c>
      <c r="M1259" s="4">
        <v>129479933</v>
      </c>
      <c r="N1259" s="4"/>
      <c r="O1259" t="s">
        <v>2490</v>
      </c>
      <c r="P1259" t="s">
        <v>735</v>
      </c>
      <c r="Q1259" t="s">
        <v>51</v>
      </c>
      <c r="R1259">
        <v>3</v>
      </c>
      <c r="S1259">
        <v>0</v>
      </c>
      <c r="T1259">
        <v>0</v>
      </c>
      <c r="U1259">
        <v>0</v>
      </c>
      <c r="V1259">
        <v>0</v>
      </c>
      <c r="W1259">
        <v>0</v>
      </c>
      <c r="X1259">
        <v>479</v>
      </c>
      <c r="Y1259">
        <v>-84</v>
      </c>
      <c r="Z1259" t="s">
        <v>52</v>
      </c>
      <c r="AA1259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129479932</v>
      </c>
      <c r="AB1259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129479933</v>
      </c>
      <c r="AC1259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0</v>
      </c>
      <c r="AD1259" s="5">
        <f>VALUE(FIXED((SLEP[[#This Row],[EjecutadoCLP]]/SLEP[[#This Row],[MontoCLP]]),4,TRUE))</f>
        <v>1</v>
      </c>
      <c r="AE1259" s="1">
        <f>IF(SLEP[[#This Row],[Termino]]=0,DATE(1992,10,11),SLEP[[#This Row],[Termino]]-SLEP[[#This Row],[Días de vigencia]])</f>
        <v>33409</v>
      </c>
      <c r="AF1259" s="1">
        <f>IF(SLEP[[#This Row],[Días restantes]]&lt;1,DATE(1992,10,11),DATE(2025,8,8)+SLEP[[#This Row],[Días restantes]])</f>
        <v>33888</v>
      </c>
      <c r="AG1259">
        <f ca="1">IF(SLEP[[#This Row],[Termino]]=0,0,SLEP[[#This Row],[Termino]]-TODAY())</f>
        <v>-12071</v>
      </c>
      <c r="AH1259" s="7" t="str">
        <f ca="1">IF(SLEP[[#This Row],[Dias]]&gt;0,"Vigente","Vencido")</f>
        <v>Vencido</v>
      </c>
      <c r="AI1259" t="str">
        <f>_xlfn.XLOOKUP(SLEP[[#This Row],[Source.Name]],Tabla3[Nombre archivo],Tabla3[BASESLEP],"N/A",0,1)</f>
        <v>Llanquihue</v>
      </c>
      <c r="AJ1259" t="s">
        <v>6137</v>
      </c>
    </row>
    <row r="1260" spans="1:36" x14ac:dyDescent="0.3">
      <c r="A1260" t="s">
        <v>4679</v>
      </c>
      <c r="B1260" t="s">
        <v>5515</v>
      </c>
      <c r="C1260" t="s">
        <v>5516</v>
      </c>
      <c r="D1260" t="s">
        <v>5517</v>
      </c>
      <c r="E1260" t="s">
        <v>5170</v>
      </c>
      <c r="F1260" t="s">
        <v>5171</v>
      </c>
      <c r="G1260" t="s">
        <v>44</v>
      </c>
      <c r="H1260" t="s">
        <v>45</v>
      </c>
      <c r="I1260" t="s">
        <v>1655</v>
      </c>
      <c r="J1260" t="s">
        <v>4685</v>
      </c>
      <c r="K1260" t="s">
        <v>48</v>
      </c>
      <c r="L1260" s="3">
        <v>10689770</v>
      </c>
      <c r="M1260" s="4">
        <v>10689770</v>
      </c>
      <c r="N1260" s="4">
        <v>0</v>
      </c>
      <c r="O1260" t="s">
        <v>2490</v>
      </c>
      <c r="P1260" t="s">
        <v>1563</v>
      </c>
      <c r="Q1260" t="s">
        <v>51</v>
      </c>
      <c r="R1260">
        <v>1</v>
      </c>
      <c r="S1260">
        <v>0</v>
      </c>
      <c r="T1260">
        <v>0</v>
      </c>
      <c r="U1260">
        <v>0</v>
      </c>
      <c r="V1260">
        <v>0</v>
      </c>
      <c r="W1260">
        <v>0</v>
      </c>
      <c r="X1260">
        <v>190</v>
      </c>
      <c r="Y1260">
        <v>-1</v>
      </c>
      <c r="Z1260" t="s">
        <v>52</v>
      </c>
      <c r="AA1260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10689770</v>
      </c>
      <c r="AB1260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10689770</v>
      </c>
      <c r="AC1260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0</v>
      </c>
      <c r="AD1260" s="5">
        <f>VALUE(FIXED((SLEP[[#This Row],[EjecutadoCLP]]/SLEP[[#This Row],[MontoCLP]]),4,TRUE))</f>
        <v>1</v>
      </c>
      <c r="AE1260" s="1">
        <f>IF(SLEP[[#This Row],[Termino]]=0,DATE(1992,10,11),SLEP[[#This Row],[Termino]]-SLEP[[#This Row],[Días de vigencia]])</f>
        <v>33698</v>
      </c>
      <c r="AF1260" s="1">
        <f>IF(SLEP[[#This Row],[Días restantes]]&lt;1,DATE(1992,10,11),DATE(2025,8,8)+SLEP[[#This Row],[Días restantes]])</f>
        <v>33888</v>
      </c>
      <c r="AG1260">
        <f ca="1">IF(SLEP[[#This Row],[Termino]]=0,0,SLEP[[#This Row],[Termino]]-TODAY())</f>
        <v>-12071</v>
      </c>
      <c r="AH1260" s="7" t="str">
        <f ca="1">IF(SLEP[[#This Row],[Dias]]&gt;0,"Vigente","Vencido")</f>
        <v>Vencido</v>
      </c>
      <c r="AI1260" t="str">
        <f>_xlfn.XLOOKUP(SLEP[[#This Row],[Source.Name]],Tabla3[Nombre archivo],Tabla3[BASESLEP],"N/A",0,1)</f>
        <v>Llanquihue</v>
      </c>
      <c r="AJ1260" t="s">
        <v>6141</v>
      </c>
    </row>
    <row r="1261" spans="1:36" x14ac:dyDescent="0.3">
      <c r="A1261" t="s">
        <v>4679</v>
      </c>
      <c r="B1261" t="s">
        <v>5523</v>
      </c>
      <c r="C1261" t="s">
        <v>5524</v>
      </c>
      <c r="D1261" t="s">
        <v>5525</v>
      </c>
      <c r="E1261" t="s">
        <v>2585</v>
      </c>
      <c r="F1261" t="s">
        <v>2586</v>
      </c>
      <c r="G1261" t="s">
        <v>44</v>
      </c>
      <c r="H1261" t="s">
        <v>45</v>
      </c>
      <c r="I1261" t="s">
        <v>46</v>
      </c>
      <c r="J1261" t="s">
        <v>4685</v>
      </c>
      <c r="K1261" t="s">
        <v>48</v>
      </c>
      <c r="L1261" s="3">
        <v>768634230</v>
      </c>
      <c r="M1261" s="4">
        <v>768634229</v>
      </c>
      <c r="N1261" s="4">
        <v>1</v>
      </c>
      <c r="O1261" t="s">
        <v>1123</v>
      </c>
      <c r="P1261" t="s">
        <v>499</v>
      </c>
      <c r="Q1261" t="s">
        <v>51</v>
      </c>
      <c r="R1261">
        <v>8</v>
      </c>
      <c r="S1261">
        <v>0</v>
      </c>
      <c r="T1261">
        <v>1</v>
      </c>
      <c r="U1261">
        <v>0</v>
      </c>
      <c r="V1261">
        <v>0</v>
      </c>
      <c r="W1261">
        <v>0</v>
      </c>
      <c r="X1261">
        <v>854</v>
      </c>
      <c r="Y1261">
        <v>-1</v>
      </c>
      <c r="Z1261" t="s">
        <v>52</v>
      </c>
      <c r="AA1261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768634230</v>
      </c>
      <c r="AB1261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768634229</v>
      </c>
      <c r="AC1261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1</v>
      </c>
      <c r="AD1261" s="5">
        <f>VALUE(FIXED((SLEP[[#This Row],[EjecutadoCLP]]/SLEP[[#This Row],[MontoCLP]]),4,TRUE))</f>
        <v>1</v>
      </c>
      <c r="AE1261" s="1">
        <f>IF(SLEP[[#This Row],[Termino]]=0,DATE(1992,10,11),SLEP[[#This Row],[Termino]]-SLEP[[#This Row],[Días de vigencia]])</f>
        <v>33034</v>
      </c>
      <c r="AF1261" s="1">
        <f>IF(SLEP[[#This Row],[Días restantes]]&lt;1,DATE(1992,10,11),DATE(2025,8,8)+SLEP[[#This Row],[Días restantes]])</f>
        <v>33888</v>
      </c>
      <c r="AG1261">
        <f ca="1">IF(SLEP[[#This Row],[Termino]]=0,0,SLEP[[#This Row],[Termino]]-TODAY())</f>
        <v>-12071</v>
      </c>
      <c r="AH1261" s="7" t="str">
        <f ca="1">IF(SLEP[[#This Row],[Dias]]&gt;0,"Vigente","Vencido")</f>
        <v>Vencido</v>
      </c>
      <c r="AI1261" t="str">
        <f>_xlfn.XLOOKUP(SLEP[[#This Row],[Source.Name]],Tabla3[Nombre archivo],Tabla3[BASESLEP],"N/A",0,1)</f>
        <v>Llanquihue</v>
      </c>
      <c r="AJ1261" t="s">
        <v>6145</v>
      </c>
    </row>
    <row r="1262" spans="1:36" x14ac:dyDescent="0.3">
      <c r="A1262" t="s">
        <v>4679</v>
      </c>
      <c r="B1262" t="s">
        <v>5527</v>
      </c>
      <c r="C1262" t="s">
        <v>5528</v>
      </c>
      <c r="D1262" t="s">
        <v>5529</v>
      </c>
      <c r="E1262" t="s">
        <v>5170</v>
      </c>
      <c r="F1262" t="s">
        <v>5171</v>
      </c>
      <c r="G1262" t="s">
        <v>74</v>
      </c>
      <c r="H1262" t="s">
        <v>45</v>
      </c>
      <c r="I1262" t="s">
        <v>46</v>
      </c>
      <c r="J1262" t="s">
        <v>4685</v>
      </c>
      <c r="K1262" t="s">
        <v>48</v>
      </c>
      <c r="L1262" s="3">
        <v>41666255</v>
      </c>
      <c r="M1262" s="4">
        <v>54762057</v>
      </c>
      <c r="N1262" s="4">
        <v>-13095802</v>
      </c>
      <c r="O1262" t="s">
        <v>1638</v>
      </c>
      <c r="P1262" t="s">
        <v>1099</v>
      </c>
      <c r="Q1262" t="s">
        <v>51</v>
      </c>
      <c r="R1262">
        <v>0</v>
      </c>
      <c r="S1262">
        <v>0</v>
      </c>
      <c r="T1262">
        <v>0</v>
      </c>
      <c r="U1262">
        <v>0</v>
      </c>
      <c r="V1262">
        <v>0</v>
      </c>
      <c r="W1262">
        <v>0</v>
      </c>
      <c r="X1262">
        <v>46</v>
      </c>
      <c r="Y1262">
        <v>-2</v>
      </c>
      <c r="Z1262" t="s">
        <v>52</v>
      </c>
      <c r="AA1262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41666255</v>
      </c>
      <c r="AB1262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54762057</v>
      </c>
      <c r="AC1262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-13095802</v>
      </c>
      <c r="AD1262" s="5">
        <f>VALUE(FIXED((SLEP[[#This Row],[EjecutadoCLP]]/SLEP[[#This Row],[MontoCLP]]),4,TRUE))</f>
        <v>1.3143</v>
      </c>
      <c r="AE1262" s="1">
        <f>IF(SLEP[[#This Row],[Termino]]=0,DATE(1992,10,11),SLEP[[#This Row],[Termino]]-SLEP[[#This Row],[Días de vigencia]])</f>
        <v>33842</v>
      </c>
      <c r="AF1262" s="1">
        <f>IF(SLEP[[#This Row],[Días restantes]]&lt;1,DATE(1992,10,11),DATE(2025,8,8)+SLEP[[#This Row],[Días restantes]])</f>
        <v>33888</v>
      </c>
      <c r="AG1262">
        <f ca="1">IF(SLEP[[#This Row],[Termino]]=0,0,SLEP[[#This Row],[Termino]]-TODAY())</f>
        <v>-12071</v>
      </c>
      <c r="AH1262" s="7" t="str">
        <f ca="1">IF(SLEP[[#This Row],[Dias]]&gt;0,"Vigente","Vencido")</f>
        <v>Vencido</v>
      </c>
      <c r="AI1262" t="str">
        <f>_xlfn.XLOOKUP(SLEP[[#This Row],[Source.Name]],Tabla3[Nombre archivo],Tabla3[BASESLEP],"N/A",0,1)</f>
        <v>Llanquihue</v>
      </c>
      <c r="AJ1262" t="s">
        <v>6149</v>
      </c>
    </row>
    <row r="1263" spans="1:36" x14ac:dyDescent="0.3">
      <c r="A1263" t="s">
        <v>4679</v>
      </c>
      <c r="B1263" t="s">
        <v>5531</v>
      </c>
      <c r="C1263" t="s">
        <v>5532</v>
      </c>
      <c r="D1263" t="s">
        <v>5533</v>
      </c>
      <c r="E1263" t="s">
        <v>5475</v>
      </c>
      <c r="F1263" t="s">
        <v>5476</v>
      </c>
      <c r="G1263" t="s">
        <v>44</v>
      </c>
      <c r="H1263" t="s">
        <v>45</v>
      </c>
      <c r="I1263" t="s">
        <v>60</v>
      </c>
      <c r="J1263" t="s">
        <v>4685</v>
      </c>
      <c r="K1263" t="s">
        <v>48</v>
      </c>
      <c r="L1263" s="3">
        <v>98310510</v>
      </c>
      <c r="M1263" s="4">
        <v>98310510</v>
      </c>
      <c r="N1263" s="4">
        <v>0</v>
      </c>
      <c r="O1263" t="s">
        <v>1147</v>
      </c>
      <c r="P1263" t="s">
        <v>513</v>
      </c>
      <c r="Q1263" t="s">
        <v>51</v>
      </c>
      <c r="R1263">
        <v>22</v>
      </c>
      <c r="S1263">
        <v>0</v>
      </c>
      <c r="T1263">
        <v>0</v>
      </c>
      <c r="U1263">
        <v>0</v>
      </c>
      <c r="V1263">
        <v>0</v>
      </c>
      <c r="W1263">
        <v>0</v>
      </c>
      <c r="X1263">
        <v>790</v>
      </c>
      <c r="Y1263">
        <v>-1</v>
      </c>
      <c r="Z1263" t="s">
        <v>52</v>
      </c>
      <c r="AA1263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98310510</v>
      </c>
      <c r="AB1263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98310510</v>
      </c>
      <c r="AC1263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0</v>
      </c>
      <c r="AD1263" s="5">
        <f>VALUE(FIXED((SLEP[[#This Row],[EjecutadoCLP]]/SLEP[[#This Row],[MontoCLP]]),4,TRUE))</f>
        <v>1</v>
      </c>
      <c r="AE1263" s="1">
        <f>IF(SLEP[[#This Row],[Termino]]=0,DATE(1992,10,11),SLEP[[#This Row],[Termino]]-SLEP[[#This Row],[Días de vigencia]])</f>
        <v>33098</v>
      </c>
      <c r="AF1263" s="1">
        <f>IF(SLEP[[#This Row],[Días restantes]]&lt;1,DATE(1992,10,11),DATE(2025,8,8)+SLEP[[#This Row],[Días restantes]])</f>
        <v>33888</v>
      </c>
      <c r="AG1263">
        <f ca="1">IF(SLEP[[#This Row],[Termino]]=0,0,SLEP[[#This Row],[Termino]]-TODAY())</f>
        <v>-12071</v>
      </c>
      <c r="AH1263" s="7" t="str">
        <f ca="1">IF(SLEP[[#This Row],[Dias]]&gt;0,"Vigente","Vencido")</f>
        <v>Vencido</v>
      </c>
      <c r="AI1263" t="str">
        <f>_xlfn.XLOOKUP(SLEP[[#This Row],[Source.Name]],Tabla3[Nombre archivo],Tabla3[BASESLEP],"N/A",0,1)</f>
        <v>Llanquihue</v>
      </c>
      <c r="AJ1263" t="s">
        <v>6153</v>
      </c>
    </row>
    <row r="1264" spans="1:36" x14ac:dyDescent="0.3">
      <c r="A1264" t="s">
        <v>4679</v>
      </c>
      <c r="B1264" t="s">
        <v>5535</v>
      </c>
      <c r="C1264" t="s">
        <v>5536</v>
      </c>
      <c r="D1264" t="s">
        <v>5537</v>
      </c>
      <c r="E1264" t="s">
        <v>5538</v>
      </c>
      <c r="F1264" t="s">
        <v>5539</v>
      </c>
      <c r="G1264" t="s">
        <v>44</v>
      </c>
      <c r="H1264" t="s">
        <v>45</v>
      </c>
      <c r="I1264" t="s">
        <v>222</v>
      </c>
      <c r="J1264" t="s">
        <v>4685</v>
      </c>
      <c r="K1264" t="s">
        <v>48</v>
      </c>
      <c r="L1264" s="3">
        <v>37277226</v>
      </c>
      <c r="M1264" s="4">
        <v>12425744</v>
      </c>
      <c r="N1264" s="4">
        <v>24851482</v>
      </c>
      <c r="O1264" t="s">
        <v>1068</v>
      </c>
      <c r="P1264" t="s">
        <v>907</v>
      </c>
      <c r="Q1264" t="s">
        <v>51</v>
      </c>
      <c r="R1264">
        <v>4</v>
      </c>
      <c r="S1264">
        <v>0</v>
      </c>
      <c r="T1264">
        <v>0</v>
      </c>
      <c r="U1264">
        <v>0</v>
      </c>
      <c r="V1264">
        <v>0</v>
      </c>
      <c r="W1264">
        <v>0</v>
      </c>
      <c r="X1264">
        <v>365</v>
      </c>
      <c r="Y1264">
        <v>-1</v>
      </c>
      <c r="Z1264" t="s">
        <v>52</v>
      </c>
      <c r="AA1264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37277226</v>
      </c>
      <c r="AB1264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12425744</v>
      </c>
      <c r="AC1264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24851482</v>
      </c>
      <c r="AD1264" s="5">
        <f>VALUE(FIXED((SLEP[[#This Row],[EjecutadoCLP]]/SLEP[[#This Row],[MontoCLP]]),4,TRUE))</f>
        <v>0.33329999999999999</v>
      </c>
      <c r="AE1264" s="1">
        <f>IF(SLEP[[#This Row],[Termino]]=0,DATE(1992,10,11),SLEP[[#This Row],[Termino]]-SLEP[[#This Row],[Días de vigencia]])</f>
        <v>33523</v>
      </c>
      <c r="AF1264" s="1">
        <f>IF(SLEP[[#This Row],[Días restantes]]&lt;1,DATE(1992,10,11),DATE(2025,8,8)+SLEP[[#This Row],[Días restantes]])</f>
        <v>33888</v>
      </c>
      <c r="AG1264">
        <f ca="1">IF(SLEP[[#This Row],[Termino]]=0,0,SLEP[[#This Row],[Termino]]-TODAY())</f>
        <v>-12071</v>
      </c>
      <c r="AH1264" s="7" t="str">
        <f ca="1">IF(SLEP[[#This Row],[Dias]]&gt;0,"Vigente","Vencido")</f>
        <v>Vencido</v>
      </c>
      <c r="AI1264" t="str">
        <f>_xlfn.XLOOKUP(SLEP[[#This Row],[Source.Name]],Tabla3[Nombre archivo],Tabla3[BASESLEP],"N/A",0,1)</f>
        <v>Llanquihue</v>
      </c>
      <c r="AJ1264" t="s">
        <v>6159</v>
      </c>
    </row>
    <row r="1265" spans="1:36" x14ac:dyDescent="0.3">
      <c r="A1265" t="s">
        <v>4679</v>
      </c>
      <c r="B1265" t="s">
        <v>5541</v>
      </c>
      <c r="C1265" t="s">
        <v>5542</v>
      </c>
      <c r="D1265" t="s">
        <v>5543</v>
      </c>
      <c r="E1265" t="s">
        <v>5544</v>
      </c>
      <c r="F1265" t="s">
        <v>5545</v>
      </c>
      <c r="G1265" t="s">
        <v>44</v>
      </c>
      <c r="H1265" t="s">
        <v>178</v>
      </c>
      <c r="I1265" t="s">
        <v>207</v>
      </c>
      <c r="J1265" t="s">
        <v>4685</v>
      </c>
      <c r="K1265" t="s">
        <v>48</v>
      </c>
      <c r="L1265" s="3">
        <v>104000000</v>
      </c>
      <c r="M1265" s="4">
        <v>104012473</v>
      </c>
      <c r="N1265" s="4">
        <v>-12473</v>
      </c>
      <c r="O1265" t="s">
        <v>2463</v>
      </c>
      <c r="P1265" t="s">
        <v>896</v>
      </c>
      <c r="Q1265" t="s">
        <v>51</v>
      </c>
      <c r="R1265">
        <v>25</v>
      </c>
      <c r="S1265">
        <v>0</v>
      </c>
      <c r="T1265">
        <v>0</v>
      </c>
      <c r="U1265">
        <v>0</v>
      </c>
      <c r="V1265">
        <v>0</v>
      </c>
      <c r="W1265">
        <v>0</v>
      </c>
      <c r="X1265">
        <v>410</v>
      </c>
      <c r="Y1265">
        <v>-203</v>
      </c>
      <c r="Z1265" t="s">
        <v>52</v>
      </c>
      <c r="AA1265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104000000</v>
      </c>
      <c r="AB1265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104012473</v>
      </c>
      <c r="AC1265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-12473</v>
      </c>
      <c r="AD1265" s="5">
        <f>VALUE(FIXED((SLEP[[#This Row],[EjecutadoCLP]]/SLEP[[#This Row],[MontoCLP]]),4,TRUE))</f>
        <v>1.0001</v>
      </c>
      <c r="AE1265" s="1">
        <f>IF(SLEP[[#This Row],[Termino]]=0,DATE(1992,10,11),SLEP[[#This Row],[Termino]]-SLEP[[#This Row],[Días de vigencia]])</f>
        <v>33478</v>
      </c>
      <c r="AF1265" s="1">
        <f>IF(SLEP[[#This Row],[Días restantes]]&lt;1,DATE(1992,10,11),DATE(2025,8,8)+SLEP[[#This Row],[Días restantes]])</f>
        <v>33888</v>
      </c>
      <c r="AG1265">
        <f ca="1">IF(SLEP[[#This Row],[Termino]]=0,0,SLEP[[#This Row],[Termino]]-TODAY())</f>
        <v>-12071</v>
      </c>
      <c r="AH1265" s="7" t="str">
        <f ca="1">IF(SLEP[[#This Row],[Dias]]&gt;0,"Vigente","Vencido")</f>
        <v>Vencido</v>
      </c>
      <c r="AI1265" t="str">
        <f>_xlfn.XLOOKUP(SLEP[[#This Row],[Source.Name]],Tabla3[Nombre archivo],Tabla3[BASESLEP],"N/A",0,1)</f>
        <v>Llanquihue</v>
      </c>
      <c r="AJ1265" t="s">
        <v>6163</v>
      </c>
    </row>
    <row r="1266" spans="1:36" x14ac:dyDescent="0.3">
      <c r="A1266" t="s">
        <v>4679</v>
      </c>
      <c r="B1266" t="s">
        <v>5547</v>
      </c>
      <c r="C1266" t="s">
        <v>5548</v>
      </c>
      <c r="D1266" t="s">
        <v>5549</v>
      </c>
      <c r="E1266" t="s">
        <v>5461</v>
      </c>
      <c r="F1266" t="s">
        <v>5462</v>
      </c>
      <c r="G1266" t="s">
        <v>44</v>
      </c>
      <c r="H1266" t="s">
        <v>45</v>
      </c>
      <c r="I1266" t="s">
        <v>1655</v>
      </c>
      <c r="J1266" t="s">
        <v>4685</v>
      </c>
      <c r="K1266" t="s">
        <v>48</v>
      </c>
      <c r="L1266" s="3">
        <v>6500000</v>
      </c>
      <c r="M1266" s="4">
        <v>6499997</v>
      </c>
      <c r="N1266" s="4">
        <v>3</v>
      </c>
      <c r="O1266" t="s">
        <v>989</v>
      </c>
      <c r="P1266" t="s">
        <v>2490</v>
      </c>
      <c r="Q1266" t="s">
        <v>51</v>
      </c>
      <c r="R1266">
        <v>4</v>
      </c>
      <c r="S1266">
        <v>0</v>
      </c>
      <c r="T1266">
        <v>0</v>
      </c>
      <c r="U1266">
        <v>0</v>
      </c>
      <c r="V1266">
        <v>0</v>
      </c>
      <c r="W1266">
        <v>0</v>
      </c>
      <c r="X1266">
        <v>180</v>
      </c>
      <c r="Y1266">
        <v>-1</v>
      </c>
      <c r="Z1266" t="s">
        <v>52</v>
      </c>
      <c r="AA1266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6500000</v>
      </c>
      <c r="AB1266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6499997</v>
      </c>
      <c r="AC1266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3</v>
      </c>
      <c r="AD1266" s="5">
        <f>VALUE(FIXED((SLEP[[#This Row],[EjecutadoCLP]]/SLEP[[#This Row],[MontoCLP]]),4,TRUE))</f>
        <v>1</v>
      </c>
      <c r="AE1266" s="1">
        <f>IF(SLEP[[#This Row],[Termino]]=0,DATE(1992,10,11),SLEP[[#This Row],[Termino]]-SLEP[[#This Row],[Días de vigencia]])</f>
        <v>33708</v>
      </c>
      <c r="AF1266" s="1">
        <f>IF(SLEP[[#This Row],[Días restantes]]&lt;1,DATE(1992,10,11),DATE(2025,8,8)+SLEP[[#This Row],[Días restantes]])</f>
        <v>33888</v>
      </c>
      <c r="AG1266">
        <f ca="1">IF(SLEP[[#This Row],[Termino]]=0,0,SLEP[[#This Row],[Termino]]-TODAY())</f>
        <v>-12071</v>
      </c>
      <c r="AH1266" s="7" t="str">
        <f ca="1">IF(SLEP[[#This Row],[Dias]]&gt;0,"Vigente","Vencido")</f>
        <v>Vencido</v>
      </c>
      <c r="AI1266" t="str">
        <f>_xlfn.XLOOKUP(SLEP[[#This Row],[Source.Name]],Tabla3[Nombre archivo],Tabla3[BASESLEP],"N/A",0,1)</f>
        <v>Llanquihue</v>
      </c>
      <c r="AJ1266" t="s">
        <v>6167</v>
      </c>
    </row>
    <row r="1267" spans="1:36" x14ac:dyDescent="0.3">
      <c r="A1267" t="s">
        <v>4679</v>
      </c>
      <c r="B1267" t="s">
        <v>5561</v>
      </c>
      <c r="C1267" t="s">
        <v>5562</v>
      </c>
      <c r="D1267" t="s">
        <v>5563</v>
      </c>
      <c r="E1267" t="s">
        <v>87</v>
      </c>
      <c r="F1267" t="s">
        <v>88</v>
      </c>
      <c r="G1267" t="s">
        <v>74</v>
      </c>
      <c r="H1267" t="s">
        <v>45</v>
      </c>
      <c r="I1267" t="s">
        <v>89</v>
      </c>
      <c r="J1267" t="s">
        <v>4685</v>
      </c>
      <c r="K1267" t="s">
        <v>48</v>
      </c>
      <c r="L1267" s="3">
        <v>22632900</v>
      </c>
      <c r="M1267" s="4">
        <v>22547660</v>
      </c>
      <c r="N1267" s="4">
        <v>85240</v>
      </c>
      <c r="O1267" t="s">
        <v>2490</v>
      </c>
      <c r="P1267" t="s">
        <v>1113</v>
      </c>
      <c r="Q1267" t="s">
        <v>51</v>
      </c>
      <c r="R1267">
        <v>1</v>
      </c>
      <c r="S1267">
        <v>0</v>
      </c>
      <c r="T1267">
        <v>0</v>
      </c>
      <c r="U1267">
        <v>0</v>
      </c>
      <c r="V1267">
        <v>0</v>
      </c>
      <c r="W1267">
        <v>0</v>
      </c>
      <c r="X1267">
        <v>6</v>
      </c>
      <c r="Y1267">
        <v>20</v>
      </c>
      <c r="Z1267" t="s">
        <v>52</v>
      </c>
      <c r="AA1267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22632900</v>
      </c>
      <c r="AB1267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22547660</v>
      </c>
      <c r="AC1267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85240</v>
      </c>
      <c r="AD1267" s="5">
        <f>VALUE(FIXED((SLEP[[#This Row],[EjecutadoCLP]]/SLEP[[#This Row],[MontoCLP]]),4,TRUE))</f>
        <v>0.99619999999999997</v>
      </c>
      <c r="AE1267" s="1">
        <f>IF(SLEP[[#This Row],[Termino]]=0,DATE(1992,10,11),SLEP[[#This Row],[Termino]]-SLEP[[#This Row],[Días de vigencia]])</f>
        <v>45891</v>
      </c>
      <c r="AF1267" s="1">
        <f>IF(SLEP[[#This Row],[Días restantes]]&lt;1,DATE(1992,10,11),DATE(2025,8,8)+SLEP[[#This Row],[Días restantes]])</f>
        <v>45897</v>
      </c>
      <c r="AG1267">
        <f ca="1">IF(SLEP[[#This Row],[Termino]]=0,0,SLEP[[#This Row],[Termino]]-TODAY())</f>
        <v>-62</v>
      </c>
      <c r="AH1267" s="7" t="str">
        <f ca="1">IF(SLEP[[#This Row],[Dias]]&gt;0,"Vigente","Vencido")</f>
        <v>Vencido</v>
      </c>
      <c r="AI1267" t="str">
        <f>_xlfn.XLOOKUP(SLEP[[#This Row],[Source.Name]],Tabla3[Nombre archivo],Tabla3[BASESLEP],"N/A",0,1)</f>
        <v>Llanquihue</v>
      </c>
      <c r="AJ1267" t="s">
        <v>6173</v>
      </c>
    </row>
    <row r="1268" spans="1:36" x14ac:dyDescent="0.3">
      <c r="A1268" t="s">
        <v>4679</v>
      </c>
      <c r="B1268" t="s">
        <v>5551</v>
      </c>
      <c r="C1268" t="s">
        <v>5552</v>
      </c>
      <c r="D1268" t="s">
        <v>5553</v>
      </c>
      <c r="E1268" t="s">
        <v>5554</v>
      </c>
      <c r="F1268" t="s">
        <v>5555</v>
      </c>
      <c r="G1268" t="s">
        <v>44</v>
      </c>
      <c r="H1268" t="s">
        <v>45</v>
      </c>
      <c r="I1268" t="s">
        <v>46</v>
      </c>
      <c r="J1268" t="s">
        <v>4685</v>
      </c>
      <c r="K1268" t="s">
        <v>48</v>
      </c>
      <c r="L1268" s="3">
        <v>56388069</v>
      </c>
      <c r="M1268" s="4">
        <v>56388069</v>
      </c>
      <c r="N1268" s="4">
        <v>0</v>
      </c>
      <c r="O1268" t="s">
        <v>2490</v>
      </c>
      <c r="P1268" t="s">
        <v>1068</v>
      </c>
      <c r="Q1268" t="s">
        <v>51</v>
      </c>
      <c r="R1268">
        <v>2</v>
      </c>
      <c r="S1268">
        <v>0</v>
      </c>
      <c r="T1268">
        <v>0</v>
      </c>
      <c r="U1268">
        <v>0</v>
      </c>
      <c r="V1268">
        <v>0</v>
      </c>
      <c r="W1268">
        <v>0</v>
      </c>
      <c r="X1268">
        <v>240</v>
      </c>
      <c r="Y1268">
        <v>-1</v>
      </c>
      <c r="Z1268" t="s">
        <v>52</v>
      </c>
      <c r="AA1268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56388069</v>
      </c>
      <c r="AB1268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56388069</v>
      </c>
      <c r="AC1268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0</v>
      </c>
      <c r="AD1268" s="5">
        <f>VALUE(FIXED((SLEP[[#This Row],[EjecutadoCLP]]/SLEP[[#This Row],[MontoCLP]]),4,TRUE))</f>
        <v>1</v>
      </c>
      <c r="AE1268" s="1">
        <f>IF(SLEP[[#This Row],[Termino]]=0,DATE(1992,10,11),SLEP[[#This Row],[Termino]]-SLEP[[#This Row],[Días de vigencia]])</f>
        <v>33648</v>
      </c>
      <c r="AF1268" s="1">
        <f>IF(SLEP[[#This Row],[Días restantes]]&lt;1,DATE(1992,10,11),DATE(2025,8,8)+SLEP[[#This Row],[Días restantes]])</f>
        <v>33888</v>
      </c>
      <c r="AG1268">
        <f ca="1">IF(SLEP[[#This Row],[Termino]]=0,0,SLEP[[#This Row],[Termino]]-TODAY())</f>
        <v>-12071</v>
      </c>
      <c r="AH1268" s="7" t="str">
        <f ca="1">IF(SLEP[[#This Row],[Dias]]&gt;0,"Vigente","Vencido")</f>
        <v>Vencido</v>
      </c>
      <c r="AI1268" t="str">
        <f>_xlfn.XLOOKUP(SLEP[[#This Row],[Source.Name]],Tabla3[Nombre archivo],Tabla3[BASESLEP],"N/A",0,1)</f>
        <v>Llanquihue</v>
      </c>
      <c r="AJ1268" t="s">
        <v>6178</v>
      </c>
    </row>
    <row r="1269" spans="1:36" x14ac:dyDescent="0.3">
      <c r="A1269" t="s">
        <v>4679</v>
      </c>
      <c r="B1269" t="s">
        <v>5557</v>
      </c>
      <c r="C1269" t="s">
        <v>5558</v>
      </c>
      <c r="D1269" t="s">
        <v>5559</v>
      </c>
      <c r="E1269" t="s">
        <v>5403</v>
      </c>
      <c r="F1269" t="s">
        <v>5404</v>
      </c>
      <c r="G1269" t="s">
        <v>44</v>
      </c>
      <c r="H1269" t="s">
        <v>45</v>
      </c>
      <c r="I1269" t="s">
        <v>207</v>
      </c>
      <c r="J1269" t="s">
        <v>4685</v>
      </c>
      <c r="K1269" t="s">
        <v>48</v>
      </c>
      <c r="L1269" s="3">
        <v>117000000</v>
      </c>
      <c r="M1269" s="4">
        <v>125444643</v>
      </c>
      <c r="N1269" s="4">
        <v>-8444643</v>
      </c>
      <c r="O1269" t="s">
        <v>2490</v>
      </c>
      <c r="P1269" t="s">
        <v>907</v>
      </c>
      <c r="Q1269" t="s">
        <v>51</v>
      </c>
      <c r="R1269">
        <v>22</v>
      </c>
      <c r="S1269">
        <v>0</v>
      </c>
      <c r="T1269">
        <v>0</v>
      </c>
      <c r="U1269">
        <v>0</v>
      </c>
      <c r="V1269">
        <v>0</v>
      </c>
      <c r="W1269">
        <v>0</v>
      </c>
      <c r="X1269">
        <v>452</v>
      </c>
      <c r="Y1269">
        <v>-172</v>
      </c>
      <c r="Z1269" t="s">
        <v>52</v>
      </c>
      <c r="AA1269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117000000</v>
      </c>
      <c r="AB1269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125444643</v>
      </c>
      <c r="AC1269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-8444643</v>
      </c>
      <c r="AD1269" s="5">
        <f>VALUE(FIXED((SLEP[[#This Row],[EjecutadoCLP]]/SLEP[[#This Row],[MontoCLP]]),4,TRUE))</f>
        <v>1.0722</v>
      </c>
      <c r="AE1269" s="1">
        <f>IF(SLEP[[#This Row],[Termino]]=0,DATE(1992,10,11),SLEP[[#This Row],[Termino]]-SLEP[[#This Row],[Días de vigencia]])</f>
        <v>33436</v>
      </c>
      <c r="AF1269" s="1">
        <f>IF(SLEP[[#This Row],[Días restantes]]&lt;1,DATE(1992,10,11),DATE(2025,8,8)+SLEP[[#This Row],[Días restantes]])</f>
        <v>33888</v>
      </c>
      <c r="AG1269">
        <f ca="1">IF(SLEP[[#This Row],[Termino]]=0,0,SLEP[[#This Row],[Termino]]-TODAY())</f>
        <v>-12071</v>
      </c>
      <c r="AH1269" s="7" t="str">
        <f ca="1">IF(SLEP[[#This Row],[Dias]]&gt;0,"Vigente","Vencido")</f>
        <v>Vencido</v>
      </c>
      <c r="AI1269" t="str">
        <f>_xlfn.XLOOKUP(SLEP[[#This Row],[Source.Name]],Tabla3[Nombre archivo],Tabla3[BASESLEP],"N/A",0,1)</f>
        <v>Llanquihue</v>
      </c>
      <c r="AJ1269" t="s">
        <v>6184</v>
      </c>
    </row>
    <row r="1270" spans="1:36" x14ac:dyDescent="0.3">
      <c r="A1270" t="s">
        <v>4679</v>
      </c>
      <c r="B1270" t="s">
        <v>5565</v>
      </c>
      <c r="C1270" t="s">
        <v>5562</v>
      </c>
      <c r="D1270" t="s">
        <v>5563</v>
      </c>
      <c r="E1270" t="s">
        <v>5566</v>
      </c>
      <c r="F1270" t="s">
        <v>5567</v>
      </c>
      <c r="G1270" t="s">
        <v>74</v>
      </c>
      <c r="H1270" t="s">
        <v>45</v>
      </c>
      <c r="I1270" t="s">
        <v>89</v>
      </c>
      <c r="J1270" t="s">
        <v>4685</v>
      </c>
      <c r="K1270" t="s">
        <v>48</v>
      </c>
      <c r="L1270" s="3">
        <v>6640500</v>
      </c>
      <c r="M1270" s="4">
        <v>5836650</v>
      </c>
      <c r="N1270" s="4">
        <v>803850</v>
      </c>
      <c r="O1270" t="s">
        <v>994</v>
      </c>
      <c r="P1270" t="s">
        <v>1141</v>
      </c>
      <c r="Q1270" t="s">
        <v>51</v>
      </c>
      <c r="R1270">
        <v>0</v>
      </c>
      <c r="S1270">
        <v>0</v>
      </c>
      <c r="T1270">
        <v>0</v>
      </c>
      <c r="U1270">
        <v>0</v>
      </c>
      <c r="V1270">
        <v>0</v>
      </c>
      <c r="W1270">
        <v>0</v>
      </c>
      <c r="X1270">
        <v>65</v>
      </c>
      <c r="Y1270">
        <v>-561</v>
      </c>
      <c r="Z1270" t="s">
        <v>52</v>
      </c>
      <c r="AA1270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6640500</v>
      </c>
      <c r="AB1270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5836650</v>
      </c>
      <c r="AC1270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803850</v>
      </c>
      <c r="AD1270" s="5">
        <f>VALUE(FIXED((SLEP[[#This Row],[EjecutadoCLP]]/SLEP[[#This Row],[MontoCLP]]),4,TRUE))</f>
        <v>0.87890000000000001</v>
      </c>
      <c r="AE1270" s="1">
        <f>IF(SLEP[[#This Row],[Termino]]=0,DATE(1992,10,11),SLEP[[#This Row],[Termino]]-SLEP[[#This Row],[Días de vigencia]])</f>
        <v>33823</v>
      </c>
      <c r="AF1270" s="1">
        <f>IF(SLEP[[#This Row],[Días restantes]]&lt;1,DATE(1992,10,11),DATE(2025,8,8)+SLEP[[#This Row],[Días restantes]])</f>
        <v>33888</v>
      </c>
      <c r="AG1270">
        <f ca="1">IF(SLEP[[#This Row],[Termino]]=0,0,SLEP[[#This Row],[Termino]]-TODAY())</f>
        <v>-12071</v>
      </c>
      <c r="AH1270" s="7" t="str">
        <f ca="1">IF(SLEP[[#This Row],[Dias]]&gt;0,"Vigente","Vencido")</f>
        <v>Vencido</v>
      </c>
      <c r="AI1270" t="str">
        <f>_xlfn.XLOOKUP(SLEP[[#This Row],[Source.Name]],Tabla3[Nombre archivo],Tabla3[BASESLEP],"N/A",0,1)</f>
        <v>Llanquihue</v>
      </c>
      <c r="AJ1270" t="s">
        <v>6190</v>
      </c>
    </row>
    <row r="1271" spans="1:36" x14ac:dyDescent="0.3">
      <c r="A1271" t="s">
        <v>4679</v>
      </c>
      <c r="B1271" t="s">
        <v>5569</v>
      </c>
      <c r="C1271" t="s">
        <v>5570</v>
      </c>
      <c r="D1271" t="s">
        <v>5571</v>
      </c>
      <c r="E1271" t="s">
        <v>4872</v>
      </c>
      <c r="F1271" t="s">
        <v>4873</v>
      </c>
      <c r="G1271" t="s">
        <v>44</v>
      </c>
      <c r="H1271" t="s">
        <v>178</v>
      </c>
      <c r="I1271" t="s">
        <v>207</v>
      </c>
      <c r="J1271" t="s">
        <v>4685</v>
      </c>
      <c r="K1271" t="s">
        <v>48</v>
      </c>
      <c r="L1271" s="3">
        <v>100000000</v>
      </c>
      <c r="M1271" s="4">
        <v>106716.04</v>
      </c>
      <c r="N1271" s="4">
        <v>99893283.959999993</v>
      </c>
      <c r="O1271" t="s">
        <v>1147</v>
      </c>
      <c r="P1271" t="s">
        <v>1068</v>
      </c>
      <c r="Q1271" t="s">
        <v>51</v>
      </c>
      <c r="R1271">
        <v>0</v>
      </c>
      <c r="S1271">
        <v>0</v>
      </c>
      <c r="T1271">
        <v>0</v>
      </c>
      <c r="U1271">
        <v>0</v>
      </c>
      <c r="V1271">
        <v>0</v>
      </c>
      <c r="W1271">
        <v>0</v>
      </c>
      <c r="X1271">
        <v>243</v>
      </c>
      <c r="Y1271">
        <v>-1</v>
      </c>
      <c r="Z1271" t="s">
        <v>52</v>
      </c>
      <c r="AA1271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100000000</v>
      </c>
      <c r="AB1271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106716</v>
      </c>
      <c r="AC1271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99893284</v>
      </c>
      <c r="AD1271" s="5">
        <f>VALUE(FIXED((SLEP[[#This Row],[EjecutadoCLP]]/SLEP[[#This Row],[MontoCLP]]),4,TRUE))</f>
        <v>1.1000000000000001E-3</v>
      </c>
      <c r="AE1271" s="1">
        <f>IF(SLEP[[#This Row],[Termino]]=0,DATE(1992,10,11),SLEP[[#This Row],[Termino]]-SLEP[[#This Row],[Días de vigencia]])</f>
        <v>33645</v>
      </c>
      <c r="AF1271" s="1">
        <f>IF(SLEP[[#This Row],[Días restantes]]&lt;1,DATE(1992,10,11),DATE(2025,8,8)+SLEP[[#This Row],[Días restantes]])</f>
        <v>33888</v>
      </c>
      <c r="AG1271">
        <f ca="1">IF(SLEP[[#This Row],[Termino]]=0,0,SLEP[[#This Row],[Termino]]-TODAY())</f>
        <v>-12071</v>
      </c>
      <c r="AH1271" s="7" t="str">
        <f ca="1">IF(SLEP[[#This Row],[Dias]]&gt;0,"Vigente","Vencido")</f>
        <v>Vencido</v>
      </c>
      <c r="AI1271" t="str">
        <f>_xlfn.XLOOKUP(SLEP[[#This Row],[Source.Name]],Tabla3[Nombre archivo],Tabla3[BASESLEP],"N/A",0,1)</f>
        <v>Llanquihue</v>
      </c>
      <c r="AJ1271" t="s">
        <v>6194</v>
      </c>
    </row>
    <row r="1272" spans="1:36" x14ac:dyDescent="0.3">
      <c r="A1272" t="s">
        <v>4679</v>
      </c>
      <c r="B1272" t="s">
        <v>5573</v>
      </c>
      <c r="C1272" t="s">
        <v>5574</v>
      </c>
      <c r="D1272" t="s">
        <v>5575</v>
      </c>
      <c r="E1272" t="s">
        <v>5222</v>
      </c>
      <c r="F1272" t="s">
        <v>5223</v>
      </c>
      <c r="G1272" t="s">
        <v>44</v>
      </c>
      <c r="H1272" t="s">
        <v>45</v>
      </c>
      <c r="I1272" t="s">
        <v>207</v>
      </c>
      <c r="J1272" t="s">
        <v>4685</v>
      </c>
      <c r="K1272" t="s">
        <v>48</v>
      </c>
      <c r="L1272" s="3">
        <v>25000000</v>
      </c>
      <c r="M1272" s="4">
        <v>31814650</v>
      </c>
      <c r="N1272" s="4">
        <v>-6814650</v>
      </c>
      <c r="O1272" t="s">
        <v>1033</v>
      </c>
      <c r="P1272" t="s">
        <v>896</v>
      </c>
      <c r="Q1272" t="s">
        <v>51</v>
      </c>
      <c r="R1272">
        <v>3</v>
      </c>
      <c r="S1272">
        <v>0</v>
      </c>
      <c r="T1272">
        <v>0</v>
      </c>
      <c r="U1272">
        <v>0</v>
      </c>
      <c r="V1272">
        <v>0</v>
      </c>
      <c r="W1272">
        <v>0</v>
      </c>
      <c r="X1272">
        <v>370</v>
      </c>
      <c r="Y1272">
        <v>-1</v>
      </c>
      <c r="Z1272" t="s">
        <v>52</v>
      </c>
      <c r="AA1272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25000000</v>
      </c>
      <c r="AB1272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31814650</v>
      </c>
      <c r="AC1272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-6814650</v>
      </c>
      <c r="AD1272" s="5">
        <f>VALUE(FIXED((SLEP[[#This Row],[EjecutadoCLP]]/SLEP[[#This Row],[MontoCLP]]),4,TRUE))</f>
        <v>1.2726</v>
      </c>
      <c r="AE1272" s="1">
        <f>IF(SLEP[[#This Row],[Termino]]=0,DATE(1992,10,11),SLEP[[#This Row],[Termino]]-SLEP[[#This Row],[Días de vigencia]])</f>
        <v>33518</v>
      </c>
      <c r="AF1272" s="1">
        <f>IF(SLEP[[#This Row],[Días restantes]]&lt;1,DATE(1992,10,11),DATE(2025,8,8)+SLEP[[#This Row],[Días restantes]])</f>
        <v>33888</v>
      </c>
      <c r="AG1272">
        <f ca="1">IF(SLEP[[#This Row],[Termino]]=0,0,SLEP[[#This Row],[Termino]]-TODAY())</f>
        <v>-12071</v>
      </c>
      <c r="AH1272" s="7" t="str">
        <f ca="1">IF(SLEP[[#This Row],[Dias]]&gt;0,"Vigente","Vencido")</f>
        <v>Vencido</v>
      </c>
      <c r="AI1272" t="str">
        <f>_xlfn.XLOOKUP(SLEP[[#This Row],[Source.Name]],Tabla3[Nombre archivo],Tabla3[BASESLEP],"N/A",0,1)</f>
        <v>Llanquihue</v>
      </c>
      <c r="AJ1272" t="s">
        <v>6198</v>
      </c>
    </row>
    <row r="1273" spans="1:36" x14ac:dyDescent="0.3">
      <c r="A1273" t="s">
        <v>4679</v>
      </c>
      <c r="B1273" t="s">
        <v>5577</v>
      </c>
      <c r="C1273" t="s">
        <v>5482</v>
      </c>
      <c r="D1273" t="s">
        <v>5578</v>
      </c>
      <c r="E1273" t="s">
        <v>95</v>
      </c>
      <c r="F1273" t="s">
        <v>96</v>
      </c>
      <c r="G1273" t="s">
        <v>44</v>
      </c>
      <c r="H1273" t="s">
        <v>45</v>
      </c>
      <c r="I1273" t="s">
        <v>60</v>
      </c>
      <c r="J1273" t="s">
        <v>4685</v>
      </c>
      <c r="K1273" t="s">
        <v>48</v>
      </c>
      <c r="L1273" s="3">
        <v>60000000</v>
      </c>
      <c r="M1273" s="4">
        <v>59919336</v>
      </c>
      <c r="N1273" s="4">
        <v>80664</v>
      </c>
      <c r="O1273" t="s">
        <v>1055</v>
      </c>
      <c r="P1273" t="s">
        <v>1068</v>
      </c>
      <c r="Q1273" t="s">
        <v>51</v>
      </c>
      <c r="R1273">
        <v>39</v>
      </c>
      <c r="S1273">
        <v>0</v>
      </c>
      <c r="T1273">
        <v>0</v>
      </c>
      <c r="U1273">
        <v>0</v>
      </c>
      <c r="V1273">
        <v>0</v>
      </c>
      <c r="W1273">
        <v>0</v>
      </c>
      <c r="X1273">
        <v>263</v>
      </c>
      <c r="Y1273">
        <v>-1</v>
      </c>
      <c r="Z1273" t="s">
        <v>52</v>
      </c>
      <c r="AA1273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60000000</v>
      </c>
      <c r="AB1273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59919336</v>
      </c>
      <c r="AC1273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80664</v>
      </c>
      <c r="AD1273" s="5">
        <f>VALUE(FIXED((SLEP[[#This Row],[EjecutadoCLP]]/SLEP[[#This Row],[MontoCLP]]),4,TRUE))</f>
        <v>0.99870000000000003</v>
      </c>
      <c r="AE1273" s="1">
        <f>IF(SLEP[[#This Row],[Termino]]=0,DATE(1992,10,11),SLEP[[#This Row],[Termino]]-SLEP[[#This Row],[Días de vigencia]])</f>
        <v>33625</v>
      </c>
      <c r="AF1273" s="1">
        <f>IF(SLEP[[#This Row],[Días restantes]]&lt;1,DATE(1992,10,11),DATE(2025,8,8)+SLEP[[#This Row],[Días restantes]])</f>
        <v>33888</v>
      </c>
      <c r="AG1273">
        <f ca="1">IF(SLEP[[#This Row],[Termino]]=0,0,SLEP[[#This Row],[Termino]]-TODAY())</f>
        <v>-12071</v>
      </c>
      <c r="AH1273" s="7" t="str">
        <f ca="1">IF(SLEP[[#This Row],[Dias]]&gt;0,"Vigente","Vencido")</f>
        <v>Vencido</v>
      </c>
      <c r="AI1273" t="str">
        <f>_xlfn.XLOOKUP(SLEP[[#This Row],[Source.Name]],Tabla3[Nombre archivo],Tabla3[BASESLEP],"N/A",0,1)</f>
        <v>Llanquihue</v>
      </c>
      <c r="AJ1273" t="s">
        <v>6204</v>
      </c>
    </row>
    <row r="1274" spans="1:36" x14ac:dyDescent="0.3">
      <c r="A1274" t="s">
        <v>4679</v>
      </c>
      <c r="B1274" t="s">
        <v>5580</v>
      </c>
      <c r="C1274" t="s">
        <v>5581</v>
      </c>
      <c r="D1274" t="s">
        <v>5582</v>
      </c>
      <c r="E1274" t="s">
        <v>5583</v>
      </c>
      <c r="F1274" t="s">
        <v>5584</v>
      </c>
      <c r="G1274" t="s">
        <v>44</v>
      </c>
      <c r="H1274" t="s">
        <v>45</v>
      </c>
      <c r="I1274" t="s">
        <v>46</v>
      </c>
      <c r="J1274" t="s">
        <v>4685</v>
      </c>
      <c r="K1274" t="s">
        <v>48</v>
      </c>
      <c r="L1274" s="3">
        <v>430000000</v>
      </c>
      <c r="M1274" s="4">
        <v>272124255</v>
      </c>
      <c r="N1274" s="4">
        <v>157875745</v>
      </c>
      <c r="O1274" t="s">
        <v>979</v>
      </c>
      <c r="P1274" t="s">
        <v>907</v>
      </c>
      <c r="Q1274" t="s">
        <v>51</v>
      </c>
      <c r="R1274">
        <v>12</v>
      </c>
      <c r="S1274">
        <v>0</v>
      </c>
      <c r="T1274">
        <v>0</v>
      </c>
      <c r="U1274">
        <v>0</v>
      </c>
      <c r="V1274">
        <v>0</v>
      </c>
      <c r="W1274">
        <v>0</v>
      </c>
      <c r="X1274">
        <v>629</v>
      </c>
      <c r="Y1274">
        <v>-1</v>
      </c>
      <c r="Z1274" t="s">
        <v>52</v>
      </c>
      <c r="AA1274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430000000</v>
      </c>
      <c r="AB1274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272124255</v>
      </c>
      <c r="AC1274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157875745</v>
      </c>
      <c r="AD1274" s="5">
        <f>VALUE(FIXED((SLEP[[#This Row],[EjecutadoCLP]]/SLEP[[#This Row],[MontoCLP]]),4,TRUE))</f>
        <v>0.63280000000000003</v>
      </c>
      <c r="AE1274" s="1">
        <f>IF(SLEP[[#This Row],[Termino]]=0,DATE(1992,10,11),SLEP[[#This Row],[Termino]]-SLEP[[#This Row],[Días de vigencia]])</f>
        <v>33259</v>
      </c>
      <c r="AF1274" s="1">
        <f>IF(SLEP[[#This Row],[Días restantes]]&lt;1,DATE(1992,10,11),DATE(2025,8,8)+SLEP[[#This Row],[Días restantes]])</f>
        <v>33888</v>
      </c>
      <c r="AG1274">
        <f ca="1">IF(SLEP[[#This Row],[Termino]]=0,0,SLEP[[#This Row],[Termino]]-TODAY())</f>
        <v>-12071</v>
      </c>
      <c r="AH1274" s="7" t="str">
        <f ca="1">IF(SLEP[[#This Row],[Dias]]&gt;0,"Vigente","Vencido")</f>
        <v>Vencido</v>
      </c>
      <c r="AI1274" t="str">
        <f>_xlfn.XLOOKUP(SLEP[[#This Row],[Source.Name]],Tabla3[Nombre archivo],Tabla3[BASESLEP],"N/A",0,1)</f>
        <v>Llanquihue</v>
      </c>
      <c r="AJ1274" t="s">
        <v>6210</v>
      </c>
    </row>
    <row r="1275" spans="1:36" x14ac:dyDescent="0.3">
      <c r="A1275" t="s">
        <v>4679</v>
      </c>
      <c r="B1275" t="s">
        <v>5586</v>
      </c>
      <c r="C1275" t="s">
        <v>5587</v>
      </c>
      <c r="D1275" t="s">
        <v>5588</v>
      </c>
      <c r="E1275" t="s">
        <v>4721</v>
      </c>
      <c r="F1275" t="s">
        <v>5589</v>
      </c>
      <c r="G1275" t="s">
        <v>44</v>
      </c>
      <c r="H1275" t="s">
        <v>45</v>
      </c>
      <c r="I1275" t="s">
        <v>207</v>
      </c>
      <c r="J1275" t="s">
        <v>4685</v>
      </c>
      <c r="K1275" t="s">
        <v>48</v>
      </c>
      <c r="L1275" s="3">
        <v>430000000</v>
      </c>
      <c r="M1275" s="4">
        <v>249194090</v>
      </c>
      <c r="N1275" s="4">
        <v>180805910</v>
      </c>
      <c r="O1275" t="s">
        <v>979</v>
      </c>
      <c r="P1275" t="s">
        <v>907</v>
      </c>
      <c r="Q1275" t="s">
        <v>51</v>
      </c>
      <c r="R1275">
        <v>8</v>
      </c>
      <c r="S1275">
        <v>0</v>
      </c>
      <c r="T1275">
        <v>0</v>
      </c>
      <c r="U1275">
        <v>0</v>
      </c>
      <c r="V1275">
        <v>0</v>
      </c>
      <c r="W1275">
        <v>0</v>
      </c>
      <c r="X1275">
        <v>629</v>
      </c>
      <c r="Y1275">
        <v>-1</v>
      </c>
      <c r="Z1275" t="s">
        <v>52</v>
      </c>
      <c r="AA1275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430000000</v>
      </c>
      <c r="AB1275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249194090</v>
      </c>
      <c r="AC1275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180805910</v>
      </c>
      <c r="AD1275" s="5">
        <f>VALUE(FIXED((SLEP[[#This Row],[EjecutadoCLP]]/SLEP[[#This Row],[MontoCLP]]),4,TRUE))</f>
        <v>0.57950000000000002</v>
      </c>
      <c r="AE1275" s="1">
        <f>IF(SLEP[[#This Row],[Termino]]=0,DATE(1992,10,11),SLEP[[#This Row],[Termino]]-SLEP[[#This Row],[Días de vigencia]])</f>
        <v>33259</v>
      </c>
      <c r="AF1275" s="1">
        <f>IF(SLEP[[#This Row],[Días restantes]]&lt;1,DATE(1992,10,11),DATE(2025,8,8)+SLEP[[#This Row],[Días restantes]])</f>
        <v>33888</v>
      </c>
      <c r="AG1275">
        <f ca="1">IF(SLEP[[#This Row],[Termino]]=0,0,SLEP[[#This Row],[Termino]]-TODAY())</f>
        <v>-12071</v>
      </c>
      <c r="AH1275" s="7" t="str">
        <f ca="1">IF(SLEP[[#This Row],[Dias]]&gt;0,"Vigente","Vencido")</f>
        <v>Vencido</v>
      </c>
      <c r="AI1275" t="str">
        <f>_xlfn.XLOOKUP(SLEP[[#This Row],[Source.Name]],Tabla3[Nombre archivo],Tabla3[BASESLEP],"N/A",0,1)</f>
        <v>Llanquihue</v>
      </c>
      <c r="AJ1275" t="s">
        <v>6214</v>
      </c>
    </row>
    <row r="1276" spans="1:36" x14ac:dyDescent="0.3">
      <c r="A1276" t="s">
        <v>4679</v>
      </c>
      <c r="B1276" t="s">
        <v>5591</v>
      </c>
      <c r="C1276" t="s">
        <v>5592</v>
      </c>
      <c r="D1276" t="s">
        <v>5593</v>
      </c>
      <c r="E1276" t="s">
        <v>4727</v>
      </c>
      <c r="F1276" t="s">
        <v>5380</v>
      </c>
      <c r="G1276" t="s">
        <v>44</v>
      </c>
      <c r="H1276" t="s">
        <v>45</v>
      </c>
      <c r="I1276" t="s">
        <v>46</v>
      </c>
      <c r="J1276" t="s">
        <v>4685</v>
      </c>
      <c r="K1276" t="s">
        <v>48</v>
      </c>
      <c r="L1276" s="3">
        <v>234000000</v>
      </c>
      <c r="M1276" s="4">
        <v>233999005</v>
      </c>
      <c r="N1276" s="4">
        <v>995</v>
      </c>
      <c r="O1276" t="s">
        <v>2490</v>
      </c>
      <c r="P1276" t="s">
        <v>907</v>
      </c>
      <c r="Q1276" t="s">
        <v>608</v>
      </c>
      <c r="R1276">
        <v>85</v>
      </c>
      <c r="S1276">
        <v>0</v>
      </c>
      <c r="T1276">
        <v>0</v>
      </c>
      <c r="U1276">
        <v>0</v>
      </c>
      <c r="V1276">
        <v>0</v>
      </c>
      <c r="W1276">
        <v>0</v>
      </c>
      <c r="X1276">
        <v>635</v>
      </c>
      <c r="Y1276">
        <v>312</v>
      </c>
      <c r="Z1276" t="s">
        <v>52</v>
      </c>
      <c r="AA1276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234000000</v>
      </c>
      <c r="AB1276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233999005</v>
      </c>
      <c r="AC1276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995</v>
      </c>
      <c r="AD1276" s="5">
        <f>VALUE(FIXED((SLEP[[#This Row],[EjecutadoCLP]]/SLEP[[#This Row],[MontoCLP]]),4,TRUE))</f>
        <v>1</v>
      </c>
      <c r="AE1276" s="1">
        <f>IF(SLEP[[#This Row],[Termino]]=0,DATE(1992,10,11),SLEP[[#This Row],[Termino]]-SLEP[[#This Row],[Días de vigencia]])</f>
        <v>45554</v>
      </c>
      <c r="AF1276" s="1">
        <f>IF(SLEP[[#This Row],[Días restantes]]&lt;1,DATE(1992,10,11),DATE(2025,8,8)+SLEP[[#This Row],[Días restantes]])</f>
        <v>46189</v>
      </c>
      <c r="AG1276">
        <f ca="1">IF(SLEP[[#This Row],[Termino]]=0,0,SLEP[[#This Row],[Termino]]-TODAY())</f>
        <v>230</v>
      </c>
      <c r="AH1276" s="7" t="str">
        <f ca="1">IF(SLEP[[#This Row],[Dias]]&gt;0,"Vigente","Vencido")</f>
        <v>Vigente</v>
      </c>
      <c r="AI1276" t="str">
        <f>_xlfn.XLOOKUP(SLEP[[#This Row],[Source.Name]],Tabla3[Nombre archivo],Tabla3[BASESLEP],"N/A",0,1)</f>
        <v>Llanquihue</v>
      </c>
      <c r="AJ1276" t="s">
        <v>6220</v>
      </c>
    </row>
    <row r="1277" spans="1:36" x14ac:dyDescent="0.3">
      <c r="A1277" t="s">
        <v>4679</v>
      </c>
      <c r="B1277" t="s">
        <v>5595</v>
      </c>
      <c r="C1277" t="s">
        <v>5596</v>
      </c>
      <c r="D1277" t="s">
        <v>5597</v>
      </c>
      <c r="E1277" t="s">
        <v>5598</v>
      </c>
      <c r="F1277" t="s">
        <v>5599</v>
      </c>
      <c r="G1277" t="s">
        <v>74</v>
      </c>
      <c r="H1277" t="s">
        <v>45</v>
      </c>
      <c r="I1277" t="s">
        <v>46</v>
      </c>
      <c r="J1277" t="s">
        <v>4685</v>
      </c>
      <c r="K1277" t="s">
        <v>48</v>
      </c>
      <c r="L1277" s="3">
        <v>7110250</v>
      </c>
      <c r="M1277" s="4">
        <v>7110250</v>
      </c>
      <c r="N1277" s="4">
        <v>0</v>
      </c>
      <c r="O1277" t="s">
        <v>1147</v>
      </c>
      <c r="P1277" t="s">
        <v>1108</v>
      </c>
      <c r="Q1277" t="s">
        <v>51</v>
      </c>
      <c r="R1277">
        <v>0</v>
      </c>
      <c r="S1277">
        <v>0</v>
      </c>
      <c r="T1277">
        <v>0</v>
      </c>
      <c r="U1277">
        <v>0</v>
      </c>
      <c r="V1277">
        <v>0</v>
      </c>
      <c r="W1277">
        <v>0</v>
      </c>
      <c r="X1277">
        <v>15</v>
      </c>
      <c r="Y1277">
        <v>-88</v>
      </c>
      <c r="Z1277" t="s">
        <v>52</v>
      </c>
      <c r="AA1277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7110250</v>
      </c>
      <c r="AB1277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7110250</v>
      </c>
      <c r="AC1277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0</v>
      </c>
      <c r="AD1277" s="5">
        <f>VALUE(FIXED((SLEP[[#This Row],[EjecutadoCLP]]/SLEP[[#This Row],[MontoCLP]]),4,TRUE))</f>
        <v>1</v>
      </c>
      <c r="AE1277" s="1">
        <f>IF(SLEP[[#This Row],[Termino]]=0,DATE(1992,10,11),SLEP[[#This Row],[Termino]]-SLEP[[#This Row],[Días de vigencia]])</f>
        <v>33873</v>
      </c>
      <c r="AF1277" s="1">
        <f>IF(SLEP[[#This Row],[Días restantes]]&lt;1,DATE(1992,10,11),DATE(2025,8,8)+SLEP[[#This Row],[Días restantes]])</f>
        <v>33888</v>
      </c>
      <c r="AG1277">
        <f ca="1">IF(SLEP[[#This Row],[Termino]]=0,0,SLEP[[#This Row],[Termino]]-TODAY())</f>
        <v>-12071</v>
      </c>
      <c r="AH1277" s="7" t="str">
        <f ca="1">IF(SLEP[[#This Row],[Dias]]&gt;0,"Vigente","Vencido")</f>
        <v>Vencido</v>
      </c>
      <c r="AI1277" t="str">
        <f>_xlfn.XLOOKUP(SLEP[[#This Row],[Source.Name]],Tabla3[Nombre archivo],Tabla3[BASESLEP],"N/A",0,1)</f>
        <v>Llanquihue</v>
      </c>
      <c r="AJ1277" t="s">
        <v>6226</v>
      </c>
    </row>
    <row r="1278" spans="1:36" x14ac:dyDescent="0.3">
      <c r="A1278" t="s">
        <v>4679</v>
      </c>
      <c r="B1278" t="s">
        <v>5601</v>
      </c>
      <c r="C1278" t="s">
        <v>5602</v>
      </c>
      <c r="D1278" t="s">
        <v>5603</v>
      </c>
      <c r="E1278" t="s">
        <v>5604</v>
      </c>
      <c r="F1278" t="s">
        <v>5605</v>
      </c>
      <c r="G1278" t="s">
        <v>74</v>
      </c>
      <c r="H1278" t="s">
        <v>45</v>
      </c>
      <c r="I1278" t="s">
        <v>46</v>
      </c>
      <c r="J1278" t="s">
        <v>4685</v>
      </c>
      <c r="K1278" t="s">
        <v>48</v>
      </c>
      <c r="L1278" s="3">
        <v>25006071</v>
      </c>
      <c r="M1278" s="4">
        <v>25006071</v>
      </c>
      <c r="N1278" s="4">
        <v>0</v>
      </c>
      <c r="O1278" t="s">
        <v>2490</v>
      </c>
      <c r="P1278" t="s">
        <v>1141</v>
      </c>
      <c r="Q1278" t="s">
        <v>51</v>
      </c>
      <c r="R1278">
        <v>0</v>
      </c>
      <c r="S1278">
        <v>0</v>
      </c>
      <c r="T1278">
        <v>0</v>
      </c>
      <c r="U1278">
        <v>0</v>
      </c>
      <c r="V1278">
        <v>0</v>
      </c>
      <c r="W1278">
        <v>0</v>
      </c>
      <c r="X1278">
        <v>30</v>
      </c>
      <c r="Y1278">
        <v>-98</v>
      </c>
      <c r="Z1278" t="s">
        <v>52</v>
      </c>
      <c r="AA1278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25006071</v>
      </c>
      <c r="AB1278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25006071</v>
      </c>
      <c r="AC1278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0</v>
      </c>
      <c r="AD1278" s="5">
        <f>VALUE(FIXED((SLEP[[#This Row],[EjecutadoCLP]]/SLEP[[#This Row],[MontoCLP]]),4,TRUE))</f>
        <v>1</v>
      </c>
      <c r="AE1278" s="1">
        <f>IF(SLEP[[#This Row],[Termino]]=0,DATE(1992,10,11),SLEP[[#This Row],[Termino]]-SLEP[[#This Row],[Días de vigencia]])</f>
        <v>33858</v>
      </c>
      <c r="AF1278" s="1">
        <f>IF(SLEP[[#This Row],[Días restantes]]&lt;1,DATE(1992,10,11),DATE(2025,8,8)+SLEP[[#This Row],[Días restantes]])</f>
        <v>33888</v>
      </c>
      <c r="AG1278">
        <f ca="1">IF(SLEP[[#This Row],[Termino]]=0,0,SLEP[[#This Row],[Termino]]-TODAY())</f>
        <v>-12071</v>
      </c>
      <c r="AH1278" s="7" t="str">
        <f ca="1">IF(SLEP[[#This Row],[Dias]]&gt;0,"Vigente","Vencido")</f>
        <v>Vencido</v>
      </c>
      <c r="AI1278" t="str">
        <f>_xlfn.XLOOKUP(SLEP[[#This Row],[Source.Name]],Tabla3[Nombre archivo],Tabla3[BASESLEP],"N/A",0,1)</f>
        <v>Llanquihue</v>
      </c>
      <c r="AJ1278" t="s">
        <v>6230</v>
      </c>
    </row>
    <row r="1279" spans="1:36" x14ac:dyDescent="0.3">
      <c r="A1279" t="s">
        <v>4679</v>
      </c>
      <c r="B1279" t="s">
        <v>5607</v>
      </c>
      <c r="C1279" t="s">
        <v>5608</v>
      </c>
      <c r="D1279" t="s">
        <v>5609</v>
      </c>
      <c r="E1279" t="s">
        <v>5610</v>
      </c>
      <c r="F1279" t="s">
        <v>5611</v>
      </c>
      <c r="G1279" t="s">
        <v>44</v>
      </c>
      <c r="H1279" t="s">
        <v>45</v>
      </c>
      <c r="I1279" t="s">
        <v>254</v>
      </c>
      <c r="J1279" t="s">
        <v>4685</v>
      </c>
      <c r="K1279" t="s">
        <v>48</v>
      </c>
      <c r="L1279" s="3">
        <v>25560000</v>
      </c>
      <c r="M1279" s="4">
        <v>30416400</v>
      </c>
      <c r="N1279" s="4">
        <v>-4856400</v>
      </c>
      <c r="O1279" t="s">
        <v>1006</v>
      </c>
      <c r="P1279" t="s">
        <v>2241</v>
      </c>
      <c r="Q1279" t="s">
        <v>51</v>
      </c>
      <c r="R1279">
        <v>13</v>
      </c>
      <c r="S1279">
        <v>0</v>
      </c>
      <c r="T1279">
        <v>0</v>
      </c>
      <c r="U1279">
        <v>0</v>
      </c>
      <c r="V1279">
        <v>0</v>
      </c>
      <c r="W1279">
        <v>0</v>
      </c>
      <c r="X1279">
        <v>546</v>
      </c>
      <c r="Y1279">
        <v>-1</v>
      </c>
      <c r="Z1279" t="s">
        <v>52</v>
      </c>
      <c r="AA1279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25560000</v>
      </c>
      <c r="AB1279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30416400</v>
      </c>
      <c r="AC1279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-4856400</v>
      </c>
      <c r="AD1279" s="5">
        <f>VALUE(FIXED((SLEP[[#This Row],[EjecutadoCLP]]/SLEP[[#This Row],[MontoCLP]]),4,TRUE))</f>
        <v>1.19</v>
      </c>
      <c r="AE1279" s="1">
        <f>IF(SLEP[[#This Row],[Termino]]=0,DATE(1992,10,11),SLEP[[#This Row],[Termino]]-SLEP[[#This Row],[Días de vigencia]])</f>
        <v>33342</v>
      </c>
      <c r="AF1279" s="1">
        <f>IF(SLEP[[#This Row],[Días restantes]]&lt;1,DATE(1992,10,11),DATE(2025,8,8)+SLEP[[#This Row],[Días restantes]])</f>
        <v>33888</v>
      </c>
      <c r="AG1279">
        <f ca="1">IF(SLEP[[#This Row],[Termino]]=0,0,SLEP[[#This Row],[Termino]]-TODAY())</f>
        <v>-12071</v>
      </c>
      <c r="AH1279" s="7" t="str">
        <f ca="1">IF(SLEP[[#This Row],[Dias]]&gt;0,"Vigente","Vencido")</f>
        <v>Vencido</v>
      </c>
      <c r="AI1279" t="str">
        <f>_xlfn.XLOOKUP(SLEP[[#This Row],[Source.Name]],Tabla3[Nombre archivo],Tabla3[BASESLEP],"N/A",0,1)</f>
        <v>Llanquihue</v>
      </c>
      <c r="AJ1279" t="s">
        <v>6234</v>
      </c>
    </row>
    <row r="1280" spans="1:36" x14ac:dyDescent="0.3">
      <c r="A1280" t="s">
        <v>4679</v>
      </c>
      <c r="B1280" t="s">
        <v>5613</v>
      </c>
      <c r="C1280" t="s">
        <v>5614</v>
      </c>
      <c r="D1280" t="s">
        <v>5615</v>
      </c>
      <c r="E1280" t="s">
        <v>2585</v>
      </c>
      <c r="F1280" t="s">
        <v>2586</v>
      </c>
      <c r="G1280" t="s">
        <v>44</v>
      </c>
      <c r="H1280" t="s">
        <v>45</v>
      </c>
      <c r="I1280" t="s">
        <v>46</v>
      </c>
      <c r="J1280" t="s">
        <v>4685</v>
      </c>
      <c r="K1280" t="s">
        <v>48</v>
      </c>
      <c r="L1280" s="3">
        <v>343020188</v>
      </c>
      <c r="M1280" s="4">
        <v>343020188</v>
      </c>
      <c r="N1280" s="4">
        <v>0</v>
      </c>
      <c r="O1280" t="s">
        <v>1384</v>
      </c>
      <c r="P1280" t="s">
        <v>1006</v>
      </c>
      <c r="Q1280" t="s">
        <v>51</v>
      </c>
      <c r="R1280">
        <v>1</v>
      </c>
      <c r="S1280">
        <v>0</v>
      </c>
      <c r="T1280">
        <v>0</v>
      </c>
      <c r="U1280">
        <v>0</v>
      </c>
      <c r="V1280">
        <v>0</v>
      </c>
      <c r="W1280">
        <v>0</v>
      </c>
      <c r="X1280">
        <v>130</v>
      </c>
      <c r="Y1280">
        <v>-50</v>
      </c>
      <c r="Z1280" t="s">
        <v>52</v>
      </c>
      <c r="AA1280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343020188</v>
      </c>
      <c r="AB1280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343020188</v>
      </c>
      <c r="AC1280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0</v>
      </c>
      <c r="AD1280" s="5">
        <f>VALUE(FIXED((SLEP[[#This Row],[EjecutadoCLP]]/SLEP[[#This Row],[MontoCLP]]),4,TRUE))</f>
        <v>1</v>
      </c>
      <c r="AE1280" s="1">
        <f>IF(SLEP[[#This Row],[Termino]]=0,DATE(1992,10,11),SLEP[[#This Row],[Termino]]-SLEP[[#This Row],[Días de vigencia]])</f>
        <v>33758</v>
      </c>
      <c r="AF1280" s="1">
        <f>IF(SLEP[[#This Row],[Días restantes]]&lt;1,DATE(1992,10,11),DATE(2025,8,8)+SLEP[[#This Row],[Días restantes]])</f>
        <v>33888</v>
      </c>
      <c r="AG1280">
        <f ca="1">IF(SLEP[[#This Row],[Termino]]=0,0,SLEP[[#This Row],[Termino]]-TODAY())</f>
        <v>-12071</v>
      </c>
      <c r="AH1280" s="7" t="str">
        <f ca="1">IF(SLEP[[#This Row],[Dias]]&gt;0,"Vigente","Vencido")</f>
        <v>Vencido</v>
      </c>
      <c r="AI1280" t="str">
        <f>_xlfn.XLOOKUP(SLEP[[#This Row],[Source.Name]],Tabla3[Nombre archivo],Tabla3[BASESLEP],"N/A",0,1)</f>
        <v>Llanquihue</v>
      </c>
      <c r="AJ1280" t="s">
        <v>6238</v>
      </c>
    </row>
    <row r="1281" spans="1:36" x14ac:dyDescent="0.3">
      <c r="A1281" t="s">
        <v>4679</v>
      </c>
      <c r="B1281" t="s">
        <v>5617</v>
      </c>
      <c r="C1281" t="s">
        <v>5618</v>
      </c>
      <c r="D1281" t="s">
        <v>5619</v>
      </c>
      <c r="E1281" t="s">
        <v>5620</v>
      </c>
      <c r="F1281" t="s">
        <v>5621</v>
      </c>
      <c r="G1281" t="s">
        <v>44</v>
      </c>
      <c r="H1281" t="s">
        <v>45</v>
      </c>
      <c r="I1281" t="s">
        <v>46</v>
      </c>
      <c r="J1281" t="s">
        <v>4685</v>
      </c>
      <c r="K1281" t="s">
        <v>48</v>
      </c>
      <c r="L1281" s="3">
        <v>794940323</v>
      </c>
      <c r="M1281" s="4">
        <v>422653801</v>
      </c>
      <c r="N1281" s="4">
        <v>372286522</v>
      </c>
      <c r="O1281" t="s">
        <v>1648</v>
      </c>
      <c r="P1281" t="s">
        <v>1946</v>
      </c>
      <c r="Q1281" t="s">
        <v>608</v>
      </c>
      <c r="R1281">
        <v>3</v>
      </c>
      <c r="S1281">
        <v>0</v>
      </c>
      <c r="T1281">
        <v>0</v>
      </c>
      <c r="U1281">
        <v>2</v>
      </c>
      <c r="V1281">
        <v>0</v>
      </c>
      <c r="W1281">
        <v>2</v>
      </c>
      <c r="X1281">
        <v>702</v>
      </c>
      <c r="Y1281">
        <v>325</v>
      </c>
      <c r="Z1281" t="s">
        <v>65</v>
      </c>
      <c r="AA1281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794940323</v>
      </c>
      <c r="AB1281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422653801</v>
      </c>
      <c r="AC1281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372286522</v>
      </c>
      <c r="AD1281" s="5">
        <f>VALUE(FIXED((SLEP[[#This Row],[EjecutadoCLP]]/SLEP[[#This Row],[MontoCLP]]),4,TRUE))</f>
        <v>0.53169999999999995</v>
      </c>
      <c r="AE1281" s="1">
        <f>IF(SLEP[[#This Row],[Termino]]=0,DATE(1992,10,11),SLEP[[#This Row],[Termino]]-SLEP[[#This Row],[Días de vigencia]])</f>
        <v>45500</v>
      </c>
      <c r="AF1281" s="1">
        <f>IF(SLEP[[#This Row],[Días restantes]]&lt;1,DATE(1992,10,11),DATE(2025,8,8)+SLEP[[#This Row],[Días restantes]])</f>
        <v>46202</v>
      </c>
      <c r="AG1281">
        <f ca="1">IF(SLEP[[#This Row],[Termino]]=0,0,SLEP[[#This Row],[Termino]]-TODAY())</f>
        <v>243</v>
      </c>
      <c r="AH1281" s="7" t="str">
        <f ca="1">IF(SLEP[[#This Row],[Dias]]&gt;0,"Vigente","Vencido")</f>
        <v>Vigente</v>
      </c>
      <c r="AI1281" t="str">
        <f>_xlfn.XLOOKUP(SLEP[[#This Row],[Source.Name]],Tabla3[Nombre archivo],Tabla3[BASESLEP],"N/A",0,1)</f>
        <v>Llanquihue</v>
      </c>
      <c r="AJ1281" t="s">
        <v>6244</v>
      </c>
    </row>
    <row r="1282" spans="1:36" x14ac:dyDescent="0.3">
      <c r="A1282" t="s">
        <v>4679</v>
      </c>
      <c r="B1282" t="s">
        <v>5623</v>
      </c>
      <c r="C1282" t="s">
        <v>5624</v>
      </c>
      <c r="D1282" t="s">
        <v>5625</v>
      </c>
      <c r="E1282" t="s">
        <v>5170</v>
      </c>
      <c r="F1282" t="s">
        <v>5171</v>
      </c>
      <c r="G1282" t="s">
        <v>44</v>
      </c>
      <c r="H1282" t="s">
        <v>45</v>
      </c>
      <c r="I1282" t="s">
        <v>46</v>
      </c>
      <c r="J1282" t="s">
        <v>4685</v>
      </c>
      <c r="K1282" t="s">
        <v>48</v>
      </c>
      <c r="L1282" s="3">
        <v>400000000</v>
      </c>
      <c r="M1282" s="4">
        <v>409953002</v>
      </c>
      <c r="N1282" s="4">
        <v>-9953002</v>
      </c>
      <c r="O1282" t="s">
        <v>1177</v>
      </c>
      <c r="P1282" t="s">
        <v>1068</v>
      </c>
      <c r="Q1282" t="s">
        <v>51</v>
      </c>
      <c r="R1282">
        <v>43</v>
      </c>
      <c r="S1282">
        <v>0</v>
      </c>
      <c r="T1282">
        <v>0</v>
      </c>
      <c r="U1282">
        <v>0</v>
      </c>
      <c r="V1282">
        <v>0</v>
      </c>
      <c r="W1282">
        <v>0</v>
      </c>
      <c r="X1282">
        <v>402</v>
      </c>
      <c r="Y1282">
        <v>-1</v>
      </c>
      <c r="Z1282" t="s">
        <v>52</v>
      </c>
      <c r="AA1282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400000000</v>
      </c>
      <c r="AB1282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409953002</v>
      </c>
      <c r="AC1282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-9953002</v>
      </c>
      <c r="AD1282" s="5">
        <f>VALUE(FIXED((SLEP[[#This Row],[EjecutadoCLP]]/SLEP[[#This Row],[MontoCLP]]),4,TRUE))</f>
        <v>1.0248999999999999</v>
      </c>
      <c r="AE1282" s="1">
        <f>IF(SLEP[[#This Row],[Termino]]=0,DATE(1992,10,11),SLEP[[#This Row],[Termino]]-SLEP[[#This Row],[Días de vigencia]])</f>
        <v>33486</v>
      </c>
      <c r="AF1282" s="1">
        <f>IF(SLEP[[#This Row],[Días restantes]]&lt;1,DATE(1992,10,11),DATE(2025,8,8)+SLEP[[#This Row],[Días restantes]])</f>
        <v>33888</v>
      </c>
      <c r="AG1282">
        <f ca="1">IF(SLEP[[#This Row],[Termino]]=0,0,SLEP[[#This Row],[Termino]]-TODAY())</f>
        <v>-12071</v>
      </c>
      <c r="AH1282" s="7" t="str">
        <f ca="1">IF(SLEP[[#This Row],[Dias]]&gt;0,"Vigente","Vencido")</f>
        <v>Vencido</v>
      </c>
      <c r="AI1282" t="str">
        <f>_xlfn.XLOOKUP(SLEP[[#This Row],[Source.Name]],Tabla3[Nombre archivo],Tabla3[BASESLEP],"N/A",0,1)</f>
        <v>Llanquihue</v>
      </c>
      <c r="AJ1282" t="s">
        <v>6250</v>
      </c>
    </row>
    <row r="1283" spans="1:36" x14ac:dyDescent="0.3">
      <c r="A1283" t="s">
        <v>4679</v>
      </c>
      <c r="B1283" t="s">
        <v>5627</v>
      </c>
      <c r="C1283" t="s">
        <v>5628</v>
      </c>
      <c r="D1283" t="s">
        <v>5629</v>
      </c>
      <c r="E1283" t="s">
        <v>5630</v>
      </c>
      <c r="F1283" t="s">
        <v>5631</v>
      </c>
      <c r="G1283" t="s">
        <v>44</v>
      </c>
      <c r="H1283" t="s">
        <v>45</v>
      </c>
      <c r="I1283" t="s">
        <v>60</v>
      </c>
      <c r="J1283" t="s">
        <v>4685</v>
      </c>
      <c r="K1283" t="s">
        <v>48</v>
      </c>
      <c r="L1283" s="3">
        <v>74502841</v>
      </c>
      <c r="M1283" s="4">
        <v>88658381</v>
      </c>
      <c r="N1283" s="4">
        <v>-14155540</v>
      </c>
      <c r="O1283" t="s">
        <v>1192</v>
      </c>
      <c r="P1283" t="s">
        <v>1033</v>
      </c>
      <c r="Q1283" t="s">
        <v>51</v>
      </c>
      <c r="R1283">
        <v>1</v>
      </c>
      <c r="S1283">
        <v>0</v>
      </c>
      <c r="T1283">
        <v>0</v>
      </c>
      <c r="U1283">
        <v>0</v>
      </c>
      <c r="V1283">
        <v>0</v>
      </c>
      <c r="W1283">
        <v>0</v>
      </c>
      <c r="X1283">
        <v>95</v>
      </c>
      <c r="Y1283">
        <v>-108</v>
      </c>
      <c r="Z1283" t="s">
        <v>52</v>
      </c>
      <c r="AA1283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74502841</v>
      </c>
      <c r="AB1283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88658381</v>
      </c>
      <c r="AC1283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-14155540</v>
      </c>
      <c r="AD1283" s="5">
        <f>VALUE(FIXED((SLEP[[#This Row],[EjecutadoCLP]]/SLEP[[#This Row],[MontoCLP]]),4,TRUE))</f>
        <v>1.19</v>
      </c>
      <c r="AE1283" s="1">
        <f>IF(SLEP[[#This Row],[Termino]]=0,DATE(1992,10,11),SLEP[[#This Row],[Termino]]-SLEP[[#This Row],[Días de vigencia]])</f>
        <v>33793</v>
      </c>
      <c r="AF1283" s="1">
        <f>IF(SLEP[[#This Row],[Días restantes]]&lt;1,DATE(1992,10,11),DATE(2025,8,8)+SLEP[[#This Row],[Días restantes]])</f>
        <v>33888</v>
      </c>
      <c r="AG1283">
        <f ca="1">IF(SLEP[[#This Row],[Termino]]=0,0,SLEP[[#This Row],[Termino]]-TODAY())</f>
        <v>-12071</v>
      </c>
      <c r="AH1283" s="7" t="str">
        <f ca="1">IF(SLEP[[#This Row],[Dias]]&gt;0,"Vigente","Vencido")</f>
        <v>Vencido</v>
      </c>
      <c r="AI1283" t="str">
        <f>_xlfn.XLOOKUP(SLEP[[#This Row],[Source.Name]],Tabla3[Nombre archivo],Tabla3[BASESLEP],"N/A",0,1)</f>
        <v>Llanquihue</v>
      </c>
      <c r="AJ1283" t="s">
        <v>6254</v>
      </c>
    </row>
    <row r="1284" spans="1:36" x14ac:dyDescent="0.3">
      <c r="A1284" t="s">
        <v>4679</v>
      </c>
      <c r="B1284" t="s">
        <v>5633</v>
      </c>
      <c r="C1284" t="s">
        <v>5634</v>
      </c>
      <c r="D1284" t="s">
        <v>5635</v>
      </c>
      <c r="E1284" t="s">
        <v>1389</v>
      </c>
      <c r="F1284" t="s">
        <v>1390</v>
      </c>
      <c r="G1284" t="s">
        <v>44</v>
      </c>
      <c r="H1284" t="s">
        <v>45</v>
      </c>
      <c r="I1284" t="s">
        <v>60</v>
      </c>
      <c r="J1284" t="s">
        <v>4685</v>
      </c>
      <c r="K1284" t="s">
        <v>48</v>
      </c>
      <c r="L1284" s="3">
        <v>3478384</v>
      </c>
      <c r="M1284" s="4">
        <v>3478384</v>
      </c>
      <c r="N1284" s="4">
        <v>0</v>
      </c>
      <c r="O1284" t="s">
        <v>1345</v>
      </c>
      <c r="P1284" t="s">
        <v>1068</v>
      </c>
      <c r="Q1284" t="s">
        <v>51</v>
      </c>
      <c r="R1284">
        <v>1</v>
      </c>
      <c r="S1284">
        <v>0</v>
      </c>
      <c r="T1284">
        <v>0</v>
      </c>
      <c r="U1284">
        <v>0</v>
      </c>
      <c r="V1284">
        <v>0</v>
      </c>
      <c r="W1284">
        <v>0</v>
      </c>
      <c r="X1284">
        <v>425</v>
      </c>
      <c r="Y1284">
        <v>-1</v>
      </c>
      <c r="Z1284" t="s">
        <v>52</v>
      </c>
      <c r="AA1284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3478384</v>
      </c>
      <c r="AB1284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3478384</v>
      </c>
      <c r="AC1284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0</v>
      </c>
      <c r="AD1284" s="5">
        <f>VALUE(FIXED((SLEP[[#This Row],[EjecutadoCLP]]/SLEP[[#This Row],[MontoCLP]]),4,TRUE))</f>
        <v>1</v>
      </c>
      <c r="AE1284" s="1">
        <f>IF(SLEP[[#This Row],[Termino]]=0,DATE(1992,10,11),SLEP[[#This Row],[Termino]]-SLEP[[#This Row],[Días de vigencia]])</f>
        <v>33463</v>
      </c>
      <c r="AF1284" s="1">
        <f>IF(SLEP[[#This Row],[Días restantes]]&lt;1,DATE(1992,10,11),DATE(2025,8,8)+SLEP[[#This Row],[Días restantes]])</f>
        <v>33888</v>
      </c>
      <c r="AG1284">
        <f ca="1">IF(SLEP[[#This Row],[Termino]]=0,0,SLEP[[#This Row],[Termino]]-TODAY())</f>
        <v>-12071</v>
      </c>
      <c r="AH1284" s="7" t="str">
        <f ca="1">IF(SLEP[[#This Row],[Dias]]&gt;0,"Vigente","Vencido")</f>
        <v>Vencido</v>
      </c>
      <c r="AI1284" t="str">
        <f>_xlfn.XLOOKUP(SLEP[[#This Row],[Source.Name]],Tabla3[Nombre archivo],Tabla3[BASESLEP],"N/A",0,1)</f>
        <v>Llanquihue</v>
      </c>
      <c r="AJ1284" t="s">
        <v>6260</v>
      </c>
    </row>
    <row r="1285" spans="1:36" x14ac:dyDescent="0.3">
      <c r="A1285" t="s">
        <v>4679</v>
      </c>
      <c r="B1285" t="s">
        <v>5637</v>
      </c>
      <c r="C1285" t="s">
        <v>5638</v>
      </c>
      <c r="D1285" t="s">
        <v>5635</v>
      </c>
      <c r="E1285" t="s">
        <v>1925</v>
      </c>
      <c r="F1285" t="s">
        <v>5639</v>
      </c>
      <c r="G1285" t="s">
        <v>44</v>
      </c>
      <c r="H1285" t="s">
        <v>45</v>
      </c>
      <c r="I1285" t="s">
        <v>60</v>
      </c>
      <c r="J1285" t="s">
        <v>4685</v>
      </c>
      <c r="K1285" t="s">
        <v>48</v>
      </c>
      <c r="L1285" s="3">
        <v>4668370</v>
      </c>
      <c r="M1285" s="4">
        <v>4668370</v>
      </c>
      <c r="N1285" s="4">
        <v>0</v>
      </c>
      <c r="O1285" t="s">
        <v>1345</v>
      </c>
      <c r="P1285" t="s">
        <v>1068</v>
      </c>
      <c r="Q1285" t="s">
        <v>51</v>
      </c>
      <c r="R1285">
        <v>0</v>
      </c>
      <c r="S1285">
        <v>0</v>
      </c>
      <c r="T1285">
        <v>0</v>
      </c>
      <c r="U1285">
        <v>0</v>
      </c>
      <c r="V1285">
        <v>0</v>
      </c>
      <c r="W1285">
        <v>0</v>
      </c>
      <c r="X1285">
        <v>456</v>
      </c>
      <c r="Y1285">
        <v>-1</v>
      </c>
      <c r="Z1285" t="s">
        <v>52</v>
      </c>
      <c r="AA1285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4668370</v>
      </c>
      <c r="AB1285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4668370</v>
      </c>
      <c r="AC1285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0</v>
      </c>
      <c r="AD1285" s="5">
        <f>VALUE(FIXED((SLEP[[#This Row],[EjecutadoCLP]]/SLEP[[#This Row],[MontoCLP]]),4,TRUE))</f>
        <v>1</v>
      </c>
      <c r="AE1285" s="1">
        <f>IF(SLEP[[#This Row],[Termino]]=0,DATE(1992,10,11),SLEP[[#This Row],[Termino]]-SLEP[[#This Row],[Días de vigencia]])</f>
        <v>33432</v>
      </c>
      <c r="AF1285" s="1">
        <f>IF(SLEP[[#This Row],[Días restantes]]&lt;1,DATE(1992,10,11),DATE(2025,8,8)+SLEP[[#This Row],[Días restantes]])</f>
        <v>33888</v>
      </c>
      <c r="AG1285">
        <f ca="1">IF(SLEP[[#This Row],[Termino]]=0,0,SLEP[[#This Row],[Termino]]-TODAY())</f>
        <v>-12071</v>
      </c>
      <c r="AH1285" s="7" t="str">
        <f ca="1">IF(SLEP[[#This Row],[Dias]]&gt;0,"Vigente","Vencido")</f>
        <v>Vencido</v>
      </c>
      <c r="AI1285" t="str">
        <f>_xlfn.XLOOKUP(SLEP[[#This Row],[Source.Name]],Tabla3[Nombre archivo],Tabla3[BASESLEP],"N/A",0,1)</f>
        <v>Llanquihue</v>
      </c>
      <c r="AJ1285" t="s">
        <v>6266</v>
      </c>
    </row>
    <row r="1286" spans="1:36" x14ac:dyDescent="0.3">
      <c r="A1286" t="s">
        <v>4679</v>
      </c>
      <c r="B1286" t="s">
        <v>5641</v>
      </c>
      <c r="C1286" t="s">
        <v>5642</v>
      </c>
      <c r="D1286" t="s">
        <v>5643</v>
      </c>
      <c r="E1286" t="s">
        <v>5644</v>
      </c>
      <c r="F1286" t="s">
        <v>5645</v>
      </c>
      <c r="G1286" t="s">
        <v>44</v>
      </c>
      <c r="H1286" t="s">
        <v>45</v>
      </c>
      <c r="I1286" t="s">
        <v>60</v>
      </c>
      <c r="J1286" t="s">
        <v>4685</v>
      </c>
      <c r="K1286" t="s">
        <v>48</v>
      </c>
      <c r="L1286" s="3">
        <v>10924370</v>
      </c>
      <c r="M1286" s="4">
        <v>13000000</v>
      </c>
      <c r="N1286" s="4">
        <v>-2075630</v>
      </c>
      <c r="O1286" t="s">
        <v>1242</v>
      </c>
      <c r="P1286" t="s">
        <v>999</v>
      </c>
      <c r="Q1286" t="s">
        <v>51</v>
      </c>
      <c r="R1286">
        <v>3</v>
      </c>
      <c r="S1286">
        <v>0</v>
      </c>
      <c r="T1286">
        <v>0</v>
      </c>
      <c r="U1286">
        <v>0</v>
      </c>
      <c r="V1286">
        <v>0</v>
      </c>
      <c r="W1286">
        <v>0</v>
      </c>
      <c r="X1286">
        <v>152</v>
      </c>
      <c r="Y1286">
        <v>-105</v>
      </c>
      <c r="Z1286" t="s">
        <v>52</v>
      </c>
      <c r="AA1286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10924370</v>
      </c>
      <c r="AB1286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13000000</v>
      </c>
      <c r="AC1286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-2075630</v>
      </c>
      <c r="AD1286" s="5">
        <f>VALUE(FIXED((SLEP[[#This Row],[EjecutadoCLP]]/SLEP[[#This Row],[MontoCLP]]),4,TRUE))</f>
        <v>1.19</v>
      </c>
      <c r="AE1286" s="1">
        <f>IF(SLEP[[#This Row],[Termino]]=0,DATE(1992,10,11),SLEP[[#This Row],[Termino]]-SLEP[[#This Row],[Días de vigencia]])</f>
        <v>33736</v>
      </c>
      <c r="AF1286" s="1">
        <f>IF(SLEP[[#This Row],[Días restantes]]&lt;1,DATE(1992,10,11),DATE(2025,8,8)+SLEP[[#This Row],[Días restantes]])</f>
        <v>33888</v>
      </c>
      <c r="AG1286">
        <f ca="1">IF(SLEP[[#This Row],[Termino]]=0,0,SLEP[[#This Row],[Termino]]-TODAY())</f>
        <v>-12071</v>
      </c>
      <c r="AH1286" s="7" t="str">
        <f ca="1">IF(SLEP[[#This Row],[Dias]]&gt;0,"Vigente","Vencido")</f>
        <v>Vencido</v>
      </c>
      <c r="AI1286" t="str">
        <f>_xlfn.XLOOKUP(SLEP[[#This Row],[Source.Name]],Tabla3[Nombre archivo],Tabla3[BASESLEP],"N/A",0,1)</f>
        <v>Llanquihue</v>
      </c>
      <c r="AJ1286" t="s">
        <v>6272</v>
      </c>
    </row>
    <row r="1287" spans="1:36" x14ac:dyDescent="0.3">
      <c r="A1287" t="s">
        <v>4679</v>
      </c>
      <c r="B1287" t="s">
        <v>5647</v>
      </c>
      <c r="C1287" t="s">
        <v>5648</v>
      </c>
      <c r="D1287" t="s">
        <v>5649</v>
      </c>
      <c r="E1287" t="s">
        <v>5650</v>
      </c>
      <c r="F1287" t="s">
        <v>5651</v>
      </c>
      <c r="G1287" t="s">
        <v>74</v>
      </c>
      <c r="H1287" t="s">
        <v>45</v>
      </c>
      <c r="I1287" t="s">
        <v>89</v>
      </c>
      <c r="J1287" t="s">
        <v>4685</v>
      </c>
      <c r="K1287" t="s">
        <v>48</v>
      </c>
      <c r="L1287" s="3">
        <v>48400000</v>
      </c>
      <c r="M1287" s="4">
        <v>48400000</v>
      </c>
      <c r="N1287" s="4">
        <v>0</v>
      </c>
      <c r="O1287" t="s">
        <v>1257</v>
      </c>
      <c r="P1287" t="s">
        <v>1141</v>
      </c>
      <c r="Q1287" t="s">
        <v>51</v>
      </c>
      <c r="R1287">
        <v>0</v>
      </c>
      <c r="S1287">
        <v>0</v>
      </c>
      <c r="T1287">
        <v>0</v>
      </c>
      <c r="U1287">
        <v>0</v>
      </c>
      <c r="V1287">
        <v>0</v>
      </c>
      <c r="W1287">
        <v>0</v>
      </c>
      <c r="X1287">
        <v>70</v>
      </c>
      <c r="Y1287">
        <v>107</v>
      </c>
      <c r="Z1287" t="s">
        <v>52</v>
      </c>
      <c r="AA1287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48400000</v>
      </c>
      <c r="AB1287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48400000</v>
      </c>
      <c r="AC1287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0</v>
      </c>
      <c r="AD1287" s="5">
        <f>VALUE(FIXED((SLEP[[#This Row],[EjecutadoCLP]]/SLEP[[#This Row],[MontoCLP]]),4,TRUE))</f>
        <v>1</v>
      </c>
      <c r="AE1287" s="1">
        <f>IF(SLEP[[#This Row],[Termino]]=0,DATE(1992,10,11),SLEP[[#This Row],[Termino]]-SLEP[[#This Row],[Días de vigencia]])</f>
        <v>45914</v>
      </c>
      <c r="AF1287" s="1">
        <f>IF(SLEP[[#This Row],[Días restantes]]&lt;1,DATE(1992,10,11),DATE(2025,8,8)+SLEP[[#This Row],[Días restantes]])</f>
        <v>45984</v>
      </c>
      <c r="AG1287">
        <f ca="1">IF(SLEP[[#This Row],[Termino]]=0,0,SLEP[[#This Row],[Termino]]-TODAY())</f>
        <v>25</v>
      </c>
      <c r="AH1287" s="7" t="str">
        <f ca="1">IF(SLEP[[#This Row],[Dias]]&gt;0,"Vigente","Vencido")</f>
        <v>Vigente</v>
      </c>
      <c r="AI1287" t="str">
        <f>_xlfn.XLOOKUP(SLEP[[#This Row],[Source.Name]],Tabla3[Nombre archivo],Tabla3[BASESLEP],"N/A",0,1)</f>
        <v>Llanquihue</v>
      </c>
      <c r="AJ1287" t="s">
        <v>6278</v>
      </c>
    </row>
    <row r="1288" spans="1:36" x14ac:dyDescent="0.3">
      <c r="A1288" t="s">
        <v>4679</v>
      </c>
      <c r="B1288" t="s">
        <v>5653</v>
      </c>
      <c r="C1288" t="s">
        <v>5654</v>
      </c>
      <c r="D1288" t="s">
        <v>5655</v>
      </c>
      <c r="E1288" t="s">
        <v>95</v>
      </c>
      <c r="F1288" t="s">
        <v>96</v>
      </c>
      <c r="G1288" t="s">
        <v>44</v>
      </c>
      <c r="H1288" t="s">
        <v>45</v>
      </c>
      <c r="I1288" t="s">
        <v>60</v>
      </c>
      <c r="J1288" t="s">
        <v>4685</v>
      </c>
      <c r="K1288" t="s">
        <v>48</v>
      </c>
      <c r="L1288" s="3">
        <v>31230360</v>
      </c>
      <c r="M1288" s="4">
        <v>31181556</v>
      </c>
      <c r="N1288" s="4">
        <v>48804</v>
      </c>
      <c r="O1288" t="s">
        <v>1203</v>
      </c>
      <c r="P1288" t="s">
        <v>804</v>
      </c>
      <c r="Q1288" t="s">
        <v>51</v>
      </c>
      <c r="R1288">
        <v>68</v>
      </c>
      <c r="S1288">
        <v>0</v>
      </c>
      <c r="T1288">
        <v>0</v>
      </c>
      <c r="U1288">
        <v>0</v>
      </c>
      <c r="V1288">
        <v>0</v>
      </c>
      <c r="W1288">
        <v>0</v>
      </c>
      <c r="X1288">
        <v>546</v>
      </c>
      <c r="Y1288">
        <v>-1</v>
      </c>
      <c r="Z1288" t="s">
        <v>52</v>
      </c>
      <c r="AA1288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31230360</v>
      </c>
      <c r="AB1288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31181556</v>
      </c>
      <c r="AC1288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48804</v>
      </c>
      <c r="AD1288" s="5">
        <f>VALUE(FIXED((SLEP[[#This Row],[EjecutadoCLP]]/SLEP[[#This Row],[MontoCLP]]),4,TRUE))</f>
        <v>0.99839999999999995</v>
      </c>
      <c r="AE1288" s="1">
        <f>IF(SLEP[[#This Row],[Termino]]=0,DATE(1992,10,11),SLEP[[#This Row],[Termino]]-SLEP[[#This Row],[Días de vigencia]])</f>
        <v>33342</v>
      </c>
      <c r="AF1288" s="1">
        <f>IF(SLEP[[#This Row],[Días restantes]]&lt;1,DATE(1992,10,11),DATE(2025,8,8)+SLEP[[#This Row],[Días restantes]])</f>
        <v>33888</v>
      </c>
      <c r="AG1288">
        <f ca="1">IF(SLEP[[#This Row],[Termino]]=0,0,SLEP[[#This Row],[Termino]]-TODAY())</f>
        <v>-12071</v>
      </c>
      <c r="AH1288" s="7" t="str">
        <f ca="1">IF(SLEP[[#This Row],[Dias]]&gt;0,"Vigente","Vencido")</f>
        <v>Vencido</v>
      </c>
      <c r="AI1288" t="str">
        <f>_xlfn.XLOOKUP(SLEP[[#This Row],[Source.Name]],Tabla3[Nombre archivo],Tabla3[BASESLEP],"N/A",0,1)</f>
        <v>Llanquihue</v>
      </c>
      <c r="AJ1288" t="s">
        <v>6282</v>
      </c>
    </row>
    <row r="1289" spans="1:36" x14ac:dyDescent="0.3">
      <c r="A1289" t="s">
        <v>4679</v>
      </c>
      <c r="B1289" t="s">
        <v>5657</v>
      </c>
      <c r="C1289" t="s">
        <v>5658</v>
      </c>
      <c r="D1289" t="s">
        <v>5659</v>
      </c>
      <c r="E1289" t="s">
        <v>5660</v>
      </c>
      <c r="F1289" t="s">
        <v>5661</v>
      </c>
      <c r="G1289" t="s">
        <v>44</v>
      </c>
      <c r="H1289" t="s">
        <v>45</v>
      </c>
      <c r="I1289" t="s">
        <v>207</v>
      </c>
      <c r="J1289" t="s">
        <v>4685</v>
      </c>
      <c r="K1289" t="s">
        <v>48</v>
      </c>
      <c r="L1289" s="3">
        <v>40000000</v>
      </c>
      <c r="M1289" s="4">
        <v>23992409</v>
      </c>
      <c r="N1289" s="4">
        <v>16007591</v>
      </c>
      <c r="O1289" t="s">
        <v>1356</v>
      </c>
      <c r="P1289" t="s">
        <v>1068</v>
      </c>
      <c r="Q1289" t="s">
        <v>51</v>
      </c>
      <c r="R1289">
        <v>22</v>
      </c>
      <c r="S1289">
        <v>0</v>
      </c>
      <c r="T1289">
        <v>0</v>
      </c>
      <c r="U1289">
        <v>0</v>
      </c>
      <c r="V1289">
        <v>0</v>
      </c>
      <c r="W1289">
        <v>0</v>
      </c>
      <c r="X1289">
        <v>499</v>
      </c>
      <c r="Y1289">
        <v>-1</v>
      </c>
      <c r="Z1289" t="s">
        <v>52</v>
      </c>
      <c r="AA1289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40000000</v>
      </c>
      <c r="AB1289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23992409</v>
      </c>
      <c r="AC1289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16007591</v>
      </c>
      <c r="AD1289" s="5">
        <f>VALUE(FIXED((SLEP[[#This Row],[EjecutadoCLP]]/SLEP[[#This Row],[MontoCLP]]),4,TRUE))</f>
        <v>0.5998</v>
      </c>
      <c r="AE1289" s="1">
        <f>IF(SLEP[[#This Row],[Termino]]=0,DATE(1992,10,11),SLEP[[#This Row],[Termino]]-SLEP[[#This Row],[Días de vigencia]])</f>
        <v>33389</v>
      </c>
      <c r="AF1289" s="1">
        <f>IF(SLEP[[#This Row],[Días restantes]]&lt;1,DATE(1992,10,11),DATE(2025,8,8)+SLEP[[#This Row],[Días restantes]])</f>
        <v>33888</v>
      </c>
      <c r="AG1289">
        <f ca="1">IF(SLEP[[#This Row],[Termino]]=0,0,SLEP[[#This Row],[Termino]]-TODAY())</f>
        <v>-12071</v>
      </c>
      <c r="AH1289" s="7" t="str">
        <f ca="1">IF(SLEP[[#This Row],[Dias]]&gt;0,"Vigente","Vencido")</f>
        <v>Vencido</v>
      </c>
      <c r="AI1289" t="str">
        <f>_xlfn.XLOOKUP(SLEP[[#This Row],[Source.Name]],Tabla3[Nombre archivo],Tabla3[BASESLEP],"N/A",0,1)</f>
        <v>Llanquihue</v>
      </c>
      <c r="AJ1289" t="s">
        <v>6288</v>
      </c>
    </row>
    <row r="1290" spans="1:36" x14ac:dyDescent="0.3">
      <c r="A1290" t="s">
        <v>4679</v>
      </c>
      <c r="B1290" t="s">
        <v>5663</v>
      </c>
      <c r="C1290" t="s">
        <v>5664</v>
      </c>
      <c r="D1290" t="s">
        <v>5665</v>
      </c>
      <c r="E1290" t="s">
        <v>5335</v>
      </c>
      <c r="F1290" t="s">
        <v>5336</v>
      </c>
      <c r="G1290" t="s">
        <v>44</v>
      </c>
      <c r="H1290" t="s">
        <v>45</v>
      </c>
      <c r="I1290" t="s">
        <v>60</v>
      </c>
      <c r="J1290" t="s">
        <v>4685</v>
      </c>
      <c r="K1290" t="s">
        <v>48</v>
      </c>
      <c r="L1290" s="3">
        <v>9484761</v>
      </c>
      <c r="M1290" s="4">
        <v>7096989</v>
      </c>
      <c r="N1290" s="4">
        <v>2387772</v>
      </c>
      <c r="O1290" t="s">
        <v>1311</v>
      </c>
      <c r="P1290" t="s">
        <v>1269</v>
      </c>
      <c r="Q1290" t="s">
        <v>51</v>
      </c>
      <c r="R1290">
        <v>6</v>
      </c>
      <c r="S1290">
        <v>0</v>
      </c>
      <c r="T1290">
        <v>0</v>
      </c>
      <c r="U1290">
        <v>0</v>
      </c>
      <c r="V1290">
        <v>0</v>
      </c>
      <c r="W1290">
        <v>0</v>
      </c>
      <c r="X1290">
        <v>180</v>
      </c>
      <c r="Y1290">
        <v>-164</v>
      </c>
      <c r="Z1290" t="s">
        <v>52</v>
      </c>
      <c r="AA1290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9484761</v>
      </c>
      <c r="AB1290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7096989</v>
      </c>
      <c r="AC1290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2387772</v>
      </c>
      <c r="AD1290" s="5">
        <f>VALUE(FIXED((SLEP[[#This Row],[EjecutadoCLP]]/SLEP[[#This Row],[MontoCLP]]),4,TRUE))</f>
        <v>0.74829999999999997</v>
      </c>
      <c r="AE1290" s="1">
        <f>IF(SLEP[[#This Row],[Termino]]=0,DATE(1992,10,11),SLEP[[#This Row],[Termino]]-SLEP[[#This Row],[Días de vigencia]])</f>
        <v>33708</v>
      </c>
      <c r="AF1290" s="1">
        <f>IF(SLEP[[#This Row],[Días restantes]]&lt;1,DATE(1992,10,11),DATE(2025,8,8)+SLEP[[#This Row],[Días restantes]])</f>
        <v>33888</v>
      </c>
      <c r="AG1290">
        <f ca="1">IF(SLEP[[#This Row],[Termino]]=0,0,SLEP[[#This Row],[Termino]]-TODAY())</f>
        <v>-12071</v>
      </c>
      <c r="AH1290" s="7" t="str">
        <f ca="1">IF(SLEP[[#This Row],[Dias]]&gt;0,"Vigente","Vencido")</f>
        <v>Vencido</v>
      </c>
      <c r="AI1290" t="str">
        <f>_xlfn.XLOOKUP(SLEP[[#This Row],[Source.Name]],Tabla3[Nombre archivo],Tabla3[BASESLEP],"N/A",0,1)</f>
        <v>Llanquihue</v>
      </c>
      <c r="AJ1290" t="s">
        <v>6294</v>
      </c>
    </row>
    <row r="1291" spans="1:36" x14ac:dyDescent="0.3">
      <c r="A1291" t="s">
        <v>4679</v>
      </c>
      <c r="B1291" t="s">
        <v>5667</v>
      </c>
      <c r="C1291" t="s">
        <v>5668</v>
      </c>
      <c r="D1291" t="s">
        <v>5669</v>
      </c>
      <c r="E1291" t="s">
        <v>5170</v>
      </c>
      <c r="F1291" t="s">
        <v>5171</v>
      </c>
      <c r="G1291" t="s">
        <v>44</v>
      </c>
      <c r="H1291" t="s">
        <v>45</v>
      </c>
      <c r="I1291" t="s">
        <v>207</v>
      </c>
      <c r="J1291" t="s">
        <v>4685</v>
      </c>
      <c r="K1291" t="s">
        <v>48</v>
      </c>
      <c r="L1291" s="3">
        <v>99740045</v>
      </c>
      <c r="M1291" s="4">
        <v>129220638</v>
      </c>
      <c r="N1291" s="4">
        <v>-29480593</v>
      </c>
      <c r="O1291" t="s">
        <v>1228</v>
      </c>
      <c r="P1291" t="s">
        <v>2490</v>
      </c>
      <c r="Q1291" t="s">
        <v>51</v>
      </c>
      <c r="R1291">
        <v>18</v>
      </c>
      <c r="S1291">
        <v>0</v>
      </c>
      <c r="T1291">
        <v>0</v>
      </c>
      <c r="U1291">
        <v>0</v>
      </c>
      <c r="V1291">
        <v>0</v>
      </c>
      <c r="W1291">
        <v>0</v>
      </c>
      <c r="X1291">
        <v>360</v>
      </c>
      <c r="Y1291">
        <v>-39</v>
      </c>
      <c r="Z1291" t="s">
        <v>52</v>
      </c>
      <c r="AA1291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99740045</v>
      </c>
      <c r="AB1291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129220638</v>
      </c>
      <c r="AC1291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-29480593</v>
      </c>
      <c r="AD1291" s="5">
        <f>VALUE(FIXED((SLEP[[#This Row],[EjecutadoCLP]]/SLEP[[#This Row],[MontoCLP]]),4,TRUE))</f>
        <v>1.2956000000000001</v>
      </c>
      <c r="AE1291" s="1">
        <f>IF(SLEP[[#This Row],[Termino]]=0,DATE(1992,10,11),SLEP[[#This Row],[Termino]]-SLEP[[#This Row],[Días de vigencia]])</f>
        <v>33528</v>
      </c>
      <c r="AF1291" s="1">
        <f>IF(SLEP[[#This Row],[Días restantes]]&lt;1,DATE(1992,10,11),DATE(2025,8,8)+SLEP[[#This Row],[Días restantes]])</f>
        <v>33888</v>
      </c>
      <c r="AG1291">
        <f ca="1">IF(SLEP[[#This Row],[Termino]]=0,0,SLEP[[#This Row],[Termino]]-TODAY())</f>
        <v>-12071</v>
      </c>
      <c r="AH1291" s="7" t="str">
        <f ca="1">IF(SLEP[[#This Row],[Dias]]&gt;0,"Vigente","Vencido")</f>
        <v>Vencido</v>
      </c>
      <c r="AI1291" t="str">
        <f>_xlfn.XLOOKUP(SLEP[[#This Row],[Source.Name]],Tabla3[Nombre archivo],Tabla3[BASESLEP],"N/A",0,1)</f>
        <v>Llanquihue</v>
      </c>
      <c r="AJ1291" t="s">
        <v>6298</v>
      </c>
    </row>
    <row r="1292" spans="1:36" x14ac:dyDescent="0.3">
      <c r="A1292" t="s">
        <v>4679</v>
      </c>
      <c r="B1292" t="s">
        <v>5671</v>
      </c>
      <c r="C1292" t="s">
        <v>5672</v>
      </c>
      <c r="D1292" t="s">
        <v>5673</v>
      </c>
      <c r="E1292" t="s">
        <v>5403</v>
      </c>
      <c r="F1292" t="s">
        <v>5404</v>
      </c>
      <c r="G1292" t="s">
        <v>44</v>
      </c>
      <c r="H1292" t="s">
        <v>45</v>
      </c>
      <c r="I1292" t="s">
        <v>207</v>
      </c>
      <c r="J1292" t="s">
        <v>4685</v>
      </c>
      <c r="K1292" t="s">
        <v>48</v>
      </c>
      <c r="L1292" s="3">
        <v>50000000</v>
      </c>
      <c r="M1292" s="4">
        <v>59219243</v>
      </c>
      <c r="N1292" s="4">
        <v>-9219243</v>
      </c>
      <c r="O1292" t="s">
        <v>1257</v>
      </c>
      <c r="P1292" t="s">
        <v>1068</v>
      </c>
      <c r="Q1292" t="s">
        <v>51</v>
      </c>
      <c r="R1292">
        <v>15</v>
      </c>
      <c r="S1292">
        <v>0</v>
      </c>
      <c r="T1292">
        <v>0</v>
      </c>
      <c r="U1292">
        <v>0</v>
      </c>
      <c r="V1292">
        <v>0</v>
      </c>
      <c r="W1292">
        <v>0</v>
      </c>
      <c r="X1292">
        <v>612</v>
      </c>
      <c r="Y1292">
        <v>-1</v>
      </c>
      <c r="Z1292" t="s">
        <v>65</v>
      </c>
      <c r="AA1292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50000000</v>
      </c>
      <c r="AB1292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59219243</v>
      </c>
      <c r="AC1292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-9219243</v>
      </c>
      <c r="AD1292" s="5">
        <f>VALUE(FIXED((SLEP[[#This Row],[EjecutadoCLP]]/SLEP[[#This Row],[MontoCLP]]),4,TRUE))</f>
        <v>1.1843999999999999</v>
      </c>
      <c r="AE1292" s="1">
        <f>IF(SLEP[[#This Row],[Termino]]=0,DATE(1992,10,11),SLEP[[#This Row],[Termino]]-SLEP[[#This Row],[Días de vigencia]])</f>
        <v>33276</v>
      </c>
      <c r="AF1292" s="1">
        <f>IF(SLEP[[#This Row],[Días restantes]]&lt;1,DATE(1992,10,11),DATE(2025,8,8)+SLEP[[#This Row],[Días restantes]])</f>
        <v>33888</v>
      </c>
      <c r="AG1292">
        <f ca="1">IF(SLEP[[#This Row],[Termino]]=0,0,SLEP[[#This Row],[Termino]]-TODAY())</f>
        <v>-12071</v>
      </c>
      <c r="AH1292" s="7" t="str">
        <f ca="1">IF(SLEP[[#This Row],[Dias]]&gt;0,"Vigente","Vencido")</f>
        <v>Vencido</v>
      </c>
      <c r="AI1292" t="str">
        <f>_xlfn.XLOOKUP(SLEP[[#This Row],[Source.Name]],Tabla3[Nombre archivo],Tabla3[BASESLEP],"N/A",0,1)</f>
        <v>Llanquihue</v>
      </c>
      <c r="AJ1292" t="s">
        <v>6302</v>
      </c>
    </row>
    <row r="1293" spans="1:36" x14ac:dyDescent="0.3">
      <c r="A1293" t="s">
        <v>4679</v>
      </c>
      <c r="B1293" t="s">
        <v>5675</v>
      </c>
      <c r="C1293" t="s">
        <v>5676</v>
      </c>
      <c r="D1293" t="s">
        <v>5677</v>
      </c>
      <c r="E1293" t="s">
        <v>5455</v>
      </c>
      <c r="F1293" t="s">
        <v>5456</v>
      </c>
      <c r="G1293" t="s">
        <v>44</v>
      </c>
      <c r="H1293" t="s">
        <v>45</v>
      </c>
      <c r="I1293" t="s">
        <v>254</v>
      </c>
      <c r="J1293" t="s">
        <v>4685</v>
      </c>
      <c r="K1293" t="s">
        <v>48</v>
      </c>
      <c r="L1293" s="3">
        <v>6000000</v>
      </c>
      <c r="M1293" s="4">
        <v>1497646</v>
      </c>
      <c r="N1293" s="4">
        <v>4502354</v>
      </c>
      <c r="O1293" t="s">
        <v>1619</v>
      </c>
      <c r="P1293" t="s">
        <v>1068</v>
      </c>
      <c r="Q1293" t="s">
        <v>51</v>
      </c>
      <c r="R1293">
        <v>3</v>
      </c>
      <c r="S1293">
        <v>0</v>
      </c>
      <c r="T1293">
        <v>0</v>
      </c>
      <c r="U1293">
        <v>0</v>
      </c>
      <c r="V1293">
        <v>0</v>
      </c>
      <c r="W1293">
        <v>0</v>
      </c>
      <c r="X1293">
        <v>634</v>
      </c>
      <c r="Y1293">
        <v>-390</v>
      </c>
      <c r="Z1293" t="s">
        <v>52</v>
      </c>
      <c r="AA1293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6000000</v>
      </c>
      <c r="AB1293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1497646</v>
      </c>
      <c r="AC1293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4502354</v>
      </c>
      <c r="AD1293" s="5">
        <f>VALUE(FIXED((SLEP[[#This Row],[EjecutadoCLP]]/SLEP[[#This Row],[MontoCLP]]),4,TRUE))</f>
        <v>0.24959999999999999</v>
      </c>
      <c r="AE1293" s="1">
        <f>IF(SLEP[[#This Row],[Termino]]=0,DATE(1992,10,11),SLEP[[#This Row],[Termino]]-SLEP[[#This Row],[Días de vigencia]])</f>
        <v>33254</v>
      </c>
      <c r="AF1293" s="1">
        <f>IF(SLEP[[#This Row],[Días restantes]]&lt;1,DATE(1992,10,11),DATE(2025,8,8)+SLEP[[#This Row],[Días restantes]])</f>
        <v>33888</v>
      </c>
      <c r="AG1293">
        <f ca="1">IF(SLEP[[#This Row],[Termino]]=0,0,SLEP[[#This Row],[Termino]]-TODAY())</f>
        <v>-12071</v>
      </c>
      <c r="AH1293" s="7" t="str">
        <f ca="1">IF(SLEP[[#This Row],[Dias]]&gt;0,"Vigente","Vencido")</f>
        <v>Vencido</v>
      </c>
      <c r="AI1293" t="str">
        <f>_xlfn.XLOOKUP(SLEP[[#This Row],[Source.Name]],Tabla3[Nombre archivo],Tabla3[BASESLEP],"N/A",0,1)</f>
        <v>Llanquihue</v>
      </c>
      <c r="AJ1293" t="s">
        <v>6308</v>
      </c>
    </row>
    <row r="1294" spans="1:36" x14ac:dyDescent="0.3">
      <c r="A1294" t="s">
        <v>4679</v>
      </c>
      <c r="B1294" t="s">
        <v>5679</v>
      </c>
      <c r="C1294" t="s">
        <v>5676</v>
      </c>
      <c r="D1294" t="s">
        <v>5677</v>
      </c>
      <c r="E1294" t="s">
        <v>5680</v>
      </c>
      <c r="F1294" t="s">
        <v>5681</v>
      </c>
      <c r="G1294" t="s">
        <v>44</v>
      </c>
      <c r="H1294" t="s">
        <v>45</v>
      </c>
      <c r="I1294" t="s">
        <v>254</v>
      </c>
      <c r="J1294" t="s">
        <v>4685</v>
      </c>
      <c r="K1294" t="s">
        <v>48</v>
      </c>
      <c r="L1294" s="3">
        <v>45000000</v>
      </c>
      <c r="M1294" s="4">
        <v>29264717</v>
      </c>
      <c r="N1294" s="4">
        <v>15735283</v>
      </c>
      <c r="O1294" t="s">
        <v>1619</v>
      </c>
      <c r="P1294" t="s">
        <v>1068</v>
      </c>
      <c r="Q1294" t="s">
        <v>51</v>
      </c>
      <c r="R1294">
        <v>329</v>
      </c>
      <c r="S1294">
        <v>0</v>
      </c>
      <c r="T1294">
        <v>0</v>
      </c>
      <c r="U1294">
        <v>0</v>
      </c>
      <c r="V1294">
        <v>0</v>
      </c>
      <c r="W1294">
        <v>0</v>
      </c>
      <c r="X1294">
        <v>634</v>
      </c>
      <c r="Y1294">
        <v>-390</v>
      </c>
      <c r="Z1294" t="s">
        <v>52</v>
      </c>
      <c r="AA1294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45000000</v>
      </c>
      <c r="AB1294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29264717</v>
      </c>
      <c r="AC1294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15735283</v>
      </c>
      <c r="AD1294" s="5">
        <f>VALUE(FIXED((SLEP[[#This Row],[EjecutadoCLP]]/SLEP[[#This Row],[MontoCLP]]),4,TRUE))</f>
        <v>0.65029999999999999</v>
      </c>
      <c r="AE1294" s="1">
        <f>IF(SLEP[[#This Row],[Termino]]=0,DATE(1992,10,11),SLEP[[#This Row],[Termino]]-SLEP[[#This Row],[Días de vigencia]])</f>
        <v>33254</v>
      </c>
      <c r="AF1294" s="1">
        <f>IF(SLEP[[#This Row],[Días restantes]]&lt;1,DATE(1992,10,11),DATE(2025,8,8)+SLEP[[#This Row],[Días restantes]])</f>
        <v>33888</v>
      </c>
      <c r="AG1294">
        <f ca="1">IF(SLEP[[#This Row],[Termino]]=0,0,SLEP[[#This Row],[Termino]]-TODAY())</f>
        <v>-12071</v>
      </c>
      <c r="AH1294" s="7" t="str">
        <f ca="1">IF(SLEP[[#This Row],[Dias]]&gt;0,"Vigente","Vencido")</f>
        <v>Vencido</v>
      </c>
      <c r="AI1294" t="str">
        <f>_xlfn.XLOOKUP(SLEP[[#This Row],[Source.Name]],Tabla3[Nombre archivo],Tabla3[BASESLEP],"N/A",0,1)</f>
        <v>Llanquihue</v>
      </c>
      <c r="AJ1294" t="s">
        <v>6312</v>
      </c>
    </row>
    <row r="1295" spans="1:36" x14ac:dyDescent="0.3">
      <c r="A1295" t="s">
        <v>4679</v>
      </c>
      <c r="B1295" t="s">
        <v>5683</v>
      </c>
      <c r="C1295" t="s">
        <v>5684</v>
      </c>
      <c r="D1295" t="s">
        <v>5685</v>
      </c>
      <c r="E1295" t="s">
        <v>5222</v>
      </c>
      <c r="F1295" t="s">
        <v>5686</v>
      </c>
      <c r="G1295" t="s">
        <v>44</v>
      </c>
      <c r="H1295" t="s">
        <v>45</v>
      </c>
      <c r="I1295" t="s">
        <v>46</v>
      </c>
      <c r="J1295" t="s">
        <v>4685</v>
      </c>
      <c r="K1295" t="s">
        <v>48</v>
      </c>
      <c r="L1295" s="3">
        <v>144207474</v>
      </c>
      <c r="M1295" s="4">
        <v>125201588</v>
      </c>
      <c r="N1295" s="4">
        <v>19005886</v>
      </c>
      <c r="O1295" t="s">
        <v>1269</v>
      </c>
      <c r="P1295" t="s">
        <v>1068</v>
      </c>
      <c r="Q1295" t="s">
        <v>51</v>
      </c>
      <c r="R1295">
        <v>34</v>
      </c>
      <c r="S1295">
        <v>0</v>
      </c>
      <c r="T1295">
        <v>0</v>
      </c>
      <c r="U1295">
        <v>0</v>
      </c>
      <c r="V1295">
        <v>0</v>
      </c>
      <c r="W1295">
        <v>0</v>
      </c>
      <c r="X1295">
        <v>640</v>
      </c>
      <c r="Y1295">
        <v>-391</v>
      </c>
      <c r="Z1295" t="s">
        <v>52</v>
      </c>
      <c r="AA1295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144207474</v>
      </c>
      <c r="AB1295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125201588</v>
      </c>
      <c r="AC1295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19005886</v>
      </c>
      <c r="AD1295" s="5">
        <f>VALUE(FIXED((SLEP[[#This Row],[EjecutadoCLP]]/SLEP[[#This Row],[MontoCLP]]),4,TRUE))</f>
        <v>0.86819999999999997</v>
      </c>
      <c r="AE1295" s="1">
        <f>IF(SLEP[[#This Row],[Termino]]=0,DATE(1992,10,11),SLEP[[#This Row],[Termino]]-SLEP[[#This Row],[Días de vigencia]])</f>
        <v>33248</v>
      </c>
      <c r="AF1295" s="1">
        <f>IF(SLEP[[#This Row],[Días restantes]]&lt;1,DATE(1992,10,11),DATE(2025,8,8)+SLEP[[#This Row],[Días restantes]])</f>
        <v>33888</v>
      </c>
      <c r="AG1295">
        <f ca="1">IF(SLEP[[#This Row],[Termino]]=0,0,SLEP[[#This Row],[Termino]]-TODAY())</f>
        <v>-12071</v>
      </c>
      <c r="AH1295" s="7" t="str">
        <f ca="1">IF(SLEP[[#This Row],[Dias]]&gt;0,"Vigente","Vencido")</f>
        <v>Vencido</v>
      </c>
      <c r="AI1295" t="str">
        <f>_xlfn.XLOOKUP(SLEP[[#This Row],[Source.Name]],Tabla3[Nombre archivo],Tabla3[BASESLEP],"N/A",0,1)</f>
        <v>Llanquihue</v>
      </c>
      <c r="AJ1295" t="s">
        <v>6316</v>
      </c>
    </row>
    <row r="1296" spans="1:36" x14ac:dyDescent="0.3">
      <c r="A1296" t="s">
        <v>4679</v>
      </c>
      <c r="B1296" t="s">
        <v>5688</v>
      </c>
      <c r="C1296" t="s">
        <v>5668</v>
      </c>
      <c r="D1296" t="s">
        <v>5689</v>
      </c>
      <c r="E1296" t="s">
        <v>5170</v>
      </c>
      <c r="F1296" t="s">
        <v>5171</v>
      </c>
      <c r="G1296" t="s">
        <v>44</v>
      </c>
      <c r="H1296" t="s">
        <v>45</v>
      </c>
      <c r="I1296" t="s">
        <v>207</v>
      </c>
      <c r="J1296" t="s">
        <v>4685</v>
      </c>
      <c r="K1296" t="s">
        <v>48</v>
      </c>
      <c r="L1296" s="3">
        <v>149610068</v>
      </c>
      <c r="M1296" s="4">
        <v>141972490</v>
      </c>
      <c r="N1296" s="4">
        <v>7637578</v>
      </c>
      <c r="O1296" t="s">
        <v>1185</v>
      </c>
      <c r="P1296" t="s">
        <v>1068</v>
      </c>
      <c r="Q1296" t="s">
        <v>51</v>
      </c>
      <c r="R1296">
        <v>34</v>
      </c>
      <c r="S1296">
        <v>0</v>
      </c>
      <c r="T1296">
        <v>0</v>
      </c>
      <c r="U1296">
        <v>0</v>
      </c>
      <c r="V1296">
        <v>0</v>
      </c>
      <c r="W1296">
        <v>0</v>
      </c>
      <c r="X1296">
        <v>648</v>
      </c>
      <c r="Y1296">
        <v>-1</v>
      </c>
      <c r="Z1296" t="s">
        <v>65</v>
      </c>
      <c r="AA1296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149610068</v>
      </c>
      <c r="AB1296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141972490</v>
      </c>
      <c r="AC1296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7637578</v>
      </c>
      <c r="AD1296" s="5">
        <f>VALUE(FIXED((SLEP[[#This Row],[EjecutadoCLP]]/SLEP[[#This Row],[MontoCLP]]),4,TRUE))</f>
        <v>0.94899999999999995</v>
      </c>
      <c r="AE1296" s="1">
        <f>IF(SLEP[[#This Row],[Termino]]=0,DATE(1992,10,11),SLEP[[#This Row],[Termino]]-SLEP[[#This Row],[Días de vigencia]])</f>
        <v>33240</v>
      </c>
      <c r="AF1296" s="1">
        <f>IF(SLEP[[#This Row],[Días restantes]]&lt;1,DATE(1992,10,11),DATE(2025,8,8)+SLEP[[#This Row],[Días restantes]])</f>
        <v>33888</v>
      </c>
      <c r="AG1296">
        <f ca="1">IF(SLEP[[#This Row],[Termino]]=0,0,SLEP[[#This Row],[Termino]]-TODAY())</f>
        <v>-12071</v>
      </c>
      <c r="AH1296" s="7" t="str">
        <f ca="1">IF(SLEP[[#This Row],[Dias]]&gt;0,"Vigente","Vencido")</f>
        <v>Vencido</v>
      </c>
      <c r="AI1296" t="str">
        <f>_xlfn.XLOOKUP(SLEP[[#This Row],[Source.Name]],Tabla3[Nombre archivo],Tabla3[BASESLEP],"N/A",0,1)</f>
        <v>Llanquihue</v>
      </c>
      <c r="AJ1296" t="s">
        <v>6320</v>
      </c>
    </row>
    <row r="1297" spans="1:36" x14ac:dyDescent="0.3">
      <c r="A1297" t="s">
        <v>4679</v>
      </c>
      <c r="B1297" t="s">
        <v>5691</v>
      </c>
      <c r="C1297" t="s">
        <v>5692</v>
      </c>
      <c r="D1297" t="s">
        <v>5693</v>
      </c>
      <c r="E1297" t="s">
        <v>5222</v>
      </c>
      <c r="F1297" t="s">
        <v>5223</v>
      </c>
      <c r="G1297" t="s">
        <v>44</v>
      </c>
      <c r="H1297" t="s">
        <v>45</v>
      </c>
      <c r="I1297" t="s">
        <v>46</v>
      </c>
      <c r="J1297" t="s">
        <v>4685</v>
      </c>
      <c r="K1297" t="s">
        <v>48</v>
      </c>
      <c r="L1297" s="3">
        <v>153368450</v>
      </c>
      <c r="M1297" s="4">
        <v>131857237</v>
      </c>
      <c r="N1297" s="4">
        <v>21511213</v>
      </c>
      <c r="O1297" t="s">
        <v>1356</v>
      </c>
      <c r="P1297" t="s">
        <v>1068</v>
      </c>
      <c r="Q1297" t="s">
        <v>51</v>
      </c>
      <c r="R1297">
        <v>33</v>
      </c>
      <c r="S1297">
        <v>0</v>
      </c>
      <c r="T1297">
        <v>0</v>
      </c>
      <c r="U1297">
        <v>0</v>
      </c>
      <c r="V1297">
        <v>0</v>
      </c>
      <c r="W1297">
        <v>0</v>
      </c>
      <c r="X1297">
        <v>652</v>
      </c>
      <c r="Y1297">
        <v>-390</v>
      </c>
      <c r="Z1297" t="s">
        <v>65</v>
      </c>
      <c r="AA1297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153368450</v>
      </c>
      <c r="AB1297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131857237</v>
      </c>
      <c r="AC1297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21511213</v>
      </c>
      <c r="AD1297" s="5">
        <f>VALUE(FIXED((SLEP[[#This Row],[EjecutadoCLP]]/SLEP[[#This Row],[MontoCLP]]),4,TRUE))</f>
        <v>0.85970000000000002</v>
      </c>
      <c r="AE1297" s="1">
        <f>IF(SLEP[[#This Row],[Termino]]=0,DATE(1992,10,11),SLEP[[#This Row],[Termino]]-SLEP[[#This Row],[Días de vigencia]])</f>
        <v>33236</v>
      </c>
      <c r="AF1297" s="1">
        <f>IF(SLEP[[#This Row],[Días restantes]]&lt;1,DATE(1992,10,11),DATE(2025,8,8)+SLEP[[#This Row],[Días restantes]])</f>
        <v>33888</v>
      </c>
      <c r="AG1297">
        <f ca="1">IF(SLEP[[#This Row],[Termino]]=0,0,SLEP[[#This Row],[Termino]]-TODAY())</f>
        <v>-12071</v>
      </c>
      <c r="AH1297" s="7" t="str">
        <f ca="1">IF(SLEP[[#This Row],[Dias]]&gt;0,"Vigente","Vencido")</f>
        <v>Vencido</v>
      </c>
      <c r="AI1297" t="str">
        <f>_xlfn.XLOOKUP(SLEP[[#This Row],[Source.Name]],Tabla3[Nombre archivo],Tabla3[BASESLEP],"N/A",0,1)</f>
        <v>Llanquihue</v>
      </c>
      <c r="AJ1297" t="s">
        <v>6326</v>
      </c>
    </row>
    <row r="1298" spans="1:36" x14ac:dyDescent="0.3">
      <c r="A1298" t="s">
        <v>4679</v>
      </c>
      <c r="B1298" t="s">
        <v>5695</v>
      </c>
      <c r="C1298" t="s">
        <v>5696</v>
      </c>
      <c r="D1298" t="s">
        <v>5697</v>
      </c>
      <c r="E1298" t="s">
        <v>4903</v>
      </c>
      <c r="F1298" t="s">
        <v>4904</v>
      </c>
      <c r="G1298" t="s">
        <v>44</v>
      </c>
      <c r="H1298" t="s">
        <v>45</v>
      </c>
      <c r="I1298" t="s">
        <v>60</v>
      </c>
      <c r="J1298" t="s">
        <v>4685</v>
      </c>
      <c r="K1298" t="s">
        <v>48</v>
      </c>
      <c r="L1298" s="3">
        <v>10363995</v>
      </c>
      <c r="M1298" s="4">
        <v>10016700</v>
      </c>
      <c r="N1298" s="4">
        <v>347295</v>
      </c>
      <c r="O1298" t="s">
        <v>1356</v>
      </c>
      <c r="P1298" t="s">
        <v>1269</v>
      </c>
      <c r="Q1298" t="s">
        <v>51</v>
      </c>
      <c r="R1298">
        <v>6</v>
      </c>
      <c r="S1298">
        <v>0</v>
      </c>
      <c r="T1298">
        <v>0</v>
      </c>
      <c r="U1298">
        <v>0</v>
      </c>
      <c r="V1298">
        <v>0</v>
      </c>
      <c r="W1298">
        <v>0</v>
      </c>
      <c r="X1298">
        <v>287</v>
      </c>
      <c r="Y1298">
        <v>-164</v>
      </c>
      <c r="Z1298" t="s">
        <v>65</v>
      </c>
      <c r="AA1298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10363995</v>
      </c>
      <c r="AB1298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10016700</v>
      </c>
      <c r="AC1298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347295</v>
      </c>
      <c r="AD1298" s="5">
        <f>VALUE(FIXED((SLEP[[#This Row],[EjecutadoCLP]]/SLEP[[#This Row],[MontoCLP]]),4,TRUE))</f>
        <v>0.96650000000000003</v>
      </c>
      <c r="AE1298" s="1">
        <f>IF(SLEP[[#This Row],[Termino]]=0,DATE(1992,10,11),SLEP[[#This Row],[Termino]]-SLEP[[#This Row],[Días de vigencia]])</f>
        <v>33601</v>
      </c>
      <c r="AF1298" s="1">
        <f>IF(SLEP[[#This Row],[Días restantes]]&lt;1,DATE(1992,10,11),DATE(2025,8,8)+SLEP[[#This Row],[Días restantes]])</f>
        <v>33888</v>
      </c>
      <c r="AG1298">
        <f ca="1">IF(SLEP[[#This Row],[Termino]]=0,0,SLEP[[#This Row],[Termino]]-TODAY())</f>
        <v>-12071</v>
      </c>
      <c r="AH1298" s="7" t="str">
        <f ca="1">IF(SLEP[[#This Row],[Dias]]&gt;0,"Vigente","Vencido")</f>
        <v>Vencido</v>
      </c>
      <c r="AI1298" t="str">
        <f>_xlfn.XLOOKUP(SLEP[[#This Row],[Source.Name]],Tabla3[Nombre archivo],Tabla3[BASESLEP],"N/A",0,1)</f>
        <v>Llanquihue</v>
      </c>
      <c r="AJ1298" t="s">
        <v>6330</v>
      </c>
    </row>
    <row r="1299" spans="1:36" x14ac:dyDescent="0.3">
      <c r="A1299" t="s">
        <v>4679</v>
      </c>
      <c r="B1299" t="s">
        <v>5708</v>
      </c>
      <c r="C1299" t="s">
        <v>5709</v>
      </c>
      <c r="D1299" t="s">
        <v>5710</v>
      </c>
      <c r="E1299" t="s">
        <v>4808</v>
      </c>
      <c r="F1299" t="s">
        <v>4809</v>
      </c>
      <c r="G1299" t="s">
        <v>44</v>
      </c>
      <c r="H1299" t="s">
        <v>45</v>
      </c>
      <c r="I1299" t="s">
        <v>60</v>
      </c>
      <c r="J1299" t="s">
        <v>4685</v>
      </c>
      <c r="K1299" t="s">
        <v>48</v>
      </c>
      <c r="L1299" s="3">
        <v>46500300</v>
      </c>
      <c r="M1299" s="4">
        <v>37679033</v>
      </c>
      <c r="N1299" s="4">
        <v>8821267</v>
      </c>
      <c r="O1299" t="s">
        <v>1356</v>
      </c>
      <c r="P1299" t="s">
        <v>1269</v>
      </c>
      <c r="Q1299" t="s">
        <v>51</v>
      </c>
      <c r="R1299">
        <v>11</v>
      </c>
      <c r="S1299">
        <v>0</v>
      </c>
      <c r="T1299">
        <v>0</v>
      </c>
      <c r="U1299">
        <v>0</v>
      </c>
      <c r="V1299">
        <v>0</v>
      </c>
      <c r="W1299">
        <v>0</v>
      </c>
      <c r="X1299">
        <v>287</v>
      </c>
      <c r="Y1299">
        <v>-164</v>
      </c>
      <c r="Z1299" t="s">
        <v>65</v>
      </c>
      <c r="AA1299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46500300</v>
      </c>
      <c r="AB1299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37679033</v>
      </c>
      <c r="AC1299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8821267</v>
      </c>
      <c r="AD1299" s="5">
        <f>VALUE(FIXED((SLEP[[#This Row],[EjecutadoCLP]]/SLEP[[#This Row],[MontoCLP]]),4,TRUE))</f>
        <v>0.81030000000000002</v>
      </c>
      <c r="AE1299" s="1">
        <f>IF(SLEP[[#This Row],[Termino]]=0,DATE(1992,10,11),SLEP[[#This Row],[Termino]]-SLEP[[#This Row],[Días de vigencia]])</f>
        <v>33601</v>
      </c>
      <c r="AF1299" s="1">
        <f>IF(SLEP[[#This Row],[Días restantes]]&lt;1,DATE(1992,10,11),DATE(2025,8,8)+SLEP[[#This Row],[Días restantes]])</f>
        <v>33888</v>
      </c>
      <c r="AG1299">
        <f ca="1">IF(SLEP[[#This Row],[Termino]]=0,0,SLEP[[#This Row],[Termino]]-TODAY())</f>
        <v>-12071</v>
      </c>
      <c r="AH1299" s="7" t="str">
        <f ca="1">IF(SLEP[[#This Row],[Dias]]&gt;0,"Vigente","Vencido")</f>
        <v>Vencido</v>
      </c>
      <c r="AI1299" t="str">
        <f>_xlfn.XLOOKUP(SLEP[[#This Row],[Source.Name]],Tabla3[Nombre archivo],Tabla3[BASESLEP],"N/A",0,1)</f>
        <v>Llanquihue</v>
      </c>
      <c r="AJ1299" s="2" t="s">
        <v>6333</v>
      </c>
    </row>
    <row r="1300" spans="1:36" x14ac:dyDescent="0.3">
      <c r="A1300" t="s">
        <v>4679</v>
      </c>
      <c r="B1300" t="s">
        <v>5712</v>
      </c>
      <c r="C1300" t="s">
        <v>5709</v>
      </c>
      <c r="D1300" t="s">
        <v>5710</v>
      </c>
      <c r="E1300" t="s">
        <v>4803</v>
      </c>
      <c r="F1300" t="s">
        <v>4804</v>
      </c>
      <c r="G1300" t="s">
        <v>44</v>
      </c>
      <c r="H1300" t="s">
        <v>45</v>
      </c>
      <c r="I1300" t="s">
        <v>60</v>
      </c>
      <c r="J1300" t="s">
        <v>4685</v>
      </c>
      <c r="K1300" t="s">
        <v>48</v>
      </c>
      <c r="L1300" s="3">
        <v>25895997</v>
      </c>
      <c r="M1300" s="4">
        <v>21719671</v>
      </c>
      <c r="N1300" s="4">
        <v>4176326</v>
      </c>
      <c r="O1300" t="s">
        <v>1356</v>
      </c>
      <c r="P1300" t="s">
        <v>1269</v>
      </c>
      <c r="Q1300" t="s">
        <v>51</v>
      </c>
      <c r="R1300">
        <v>10</v>
      </c>
      <c r="S1300">
        <v>0</v>
      </c>
      <c r="T1300">
        <v>0</v>
      </c>
      <c r="U1300">
        <v>0</v>
      </c>
      <c r="V1300">
        <v>0</v>
      </c>
      <c r="W1300">
        <v>0</v>
      </c>
      <c r="X1300">
        <v>287</v>
      </c>
      <c r="Y1300">
        <v>-164</v>
      </c>
      <c r="Z1300" t="s">
        <v>65</v>
      </c>
      <c r="AA1300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25895997</v>
      </c>
      <c r="AB1300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21719671</v>
      </c>
      <c r="AC1300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4176326</v>
      </c>
      <c r="AD1300" s="5">
        <f>VALUE(FIXED((SLEP[[#This Row],[EjecutadoCLP]]/SLEP[[#This Row],[MontoCLP]]),4,TRUE))</f>
        <v>0.8387</v>
      </c>
      <c r="AE1300" s="1">
        <f>IF(SLEP[[#This Row],[Termino]]=0,DATE(1992,10,11),SLEP[[#This Row],[Termino]]-SLEP[[#This Row],[Días de vigencia]])</f>
        <v>33601</v>
      </c>
      <c r="AF1300" s="1">
        <f>IF(SLEP[[#This Row],[Días restantes]]&lt;1,DATE(1992,10,11),DATE(2025,8,8)+SLEP[[#This Row],[Días restantes]])</f>
        <v>33888</v>
      </c>
      <c r="AG1300">
        <f ca="1">IF(SLEP[[#This Row],[Termino]]=0,0,SLEP[[#This Row],[Termino]]-TODAY())</f>
        <v>-12071</v>
      </c>
      <c r="AH1300" s="7" t="str">
        <f ca="1">IF(SLEP[[#This Row],[Dias]]&gt;0,"Vigente","Vencido")</f>
        <v>Vencido</v>
      </c>
      <c r="AI1300" t="str">
        <f>_xlfn.XLOOKUP(SLEP[[#This Row],[Source.Name]],Tabla3[Nombre archivo],Tabla3[BASESLEP],"N/A",0,1)</f>
        <v>Llanquihue</v>
      </c>
      <c r="AJ1300" t="s">
        <v>6337</v>
      </c>
    </row>
    <row r="1301" spans="1:36" x14ac:dyDescent="0.3">
      <c r="A1301" t="s">
        <v>4679</v>
      </c>
      <c r="B1301" t="s">
        <v>5714</v>
      </c>
      <c r="C1301" t="s">
        <v>5715</v>
      </c>
      <c r="D1301" t="s">
        <v>5716</v>
      </c>
      <c r="E1301" t="s">
        <v>5335</v>
      </c>
      <c r="F1301" t="s">
        <v>5336</v>
      </c>
      <c r="G1301" t="s">
        <v>44</v>
      </c>
      <c r="H1301" t="s">
        <v>45</v>
      </c>
      <c r="I1301" t="s">
        <v>60</v>
      </c>
      <c r="J1301" t="s">
        <v>4685</v>
      </c>
      <c r="K1301" t="s">
        <v>48</v>
      </c>
      <c r="L1301" s="3">
        <v>13304100</v>
      </c>
      <c r="M1301" s="4">
        <v>9959900</v>
      </c>
      <c r="N1301" s="4">
        <v>3344200</v>
      </c>
      <c r="O1301" t="s">
        <v>1356</v>
      </c>
      <c r="P1301" t="s">
        <v>1269</v>
      </c>
      <c r="Q1301" t="s">
        <v>51</v>
      </c>
      <c r="R1301">
        <v>6</v>
      </c>
      <c r="S1301">
        <v>0</v>
      </c>
      <c r="T1301">
        <v>0</v>
      </c>
      <c r="U1301">
        <v>0</v>
      </c>
      <c r="V1301">
        <v>0</v>
      </c>
      <c r="W1301">
        <v>0</v>
      </c>
      <c r="X1301">
        <v>287</v>
      </c>
      <c r="Y1301">
        <v>-164</v>
      </c>
      <c r="Z1301" t="s">
        <v>65</v>
      </c>
      <c r="AA1301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13304100</v>
      </c>
      <c r="AB1301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9959900</v>
      </c>
      <c r="AC1301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3344200</v>
      </c>
      <c r="AD1301" s="5">
        <f>VALUE(FIXED((SLEP[[#This Row],[EjecutadoCLP]]/SLEP[[#This Row],[MontoCLP]]),4,TRUE))</f>
        <v>0.74860000000000004</v>
      </c>
      <c r="AE1301" s="1">
        <f>IF(SLEP[[#This Row],[Termino]]=0,DATE(1992,10,11),SLEP[[#This Row],[Termino]]-SLEP[[#This Row],[Días de vigencia]])</f>
        <v>33601</v>
      </c>
      <c r="AF1301" s="1">
        <f>IF(SLEP[[#This Row],[Días restantes]]&lt;1,DATE(1992,10,11),DATE(2025,8,8)+SLEP[[#This Row],[Días restantes]])</f>
        <v>33888</v>
      </c>
      <c r="AG1301">
        <f ca="1">IF(SLEP[[#This Row],[Termino]]=0,0,SLEP[[#This Row],[Termino]]-TODAY())</f>
        <v>-12071</v>
      </c>
      <c r="AH1301" s="7" t="str">
        <f ca="1">IF(SLEP[[#This Row],[Dias]]&gt;0,"Vigente","Vencido")</f>
        <v>Vencido</v>
      </c>
      <c r="AI1301" t="str">
        <f>_xlfn.XLOOKUP(SLEP[[#This Row],[Source.Name]],Tabla3[Nombre archivo],Tabla3[BASESLEP],"N/A",0,1)</f>
        <v>Llanquihue</v>
      </c>
      <c r="AJ1301" t="s">
        <v>6343</v>
      </c>
    </row>
    <row r="1302" spans="1:36" x14ac:dyDescent="0.3">
      <c r="A1302" t="s">
        <v>4679</v>
      </c>
      <c r="B1302" t="s">
        <v>5718</v>
      </c>
      <c r="C1302" t="s">
        <v>5719</v>
      </c>
      <c r="D1302" t="s">
        <v>5720</v>
      </c>
      <c r="E1302" t="s">
        <v>4976</v>
      </c>
      <c r="F1302" t="s">
        <v>4977</v>
      </c>
      <c r="G1302" t="s">
        <v>44</v>
      </c>
      <c r="H1302" t="s">
        <v>45</v>
      </c>
      <c r="I1302" t="s">
        <v>60</v>
      </c>
      <c r="J1302" t="s">
        <v>4685</v>
      </c>
      <c r="K1302" t="s">
        <v>48</v>
      </c>
      <c r="L1302" s="3">
        <v>15313940</v>
      </c>
      <c r="M1302" s="4">
        <v>14863530</v>
      </c>
      <c r="N1302" s="4">
        <v>450410</v>
      </c>
      <c r="O1302" t="s">
        <v>1356</v>
      </c>
      <c r="P1302" t="s">
        <v>1269</v>
      </c>
      <c r="Q1302" t="s">
        <v>51</v>
      </c>
      <c r="R1302">
        <v>4</v>
      </c>
      <c r="S1302">
        <v>0</v>
      </c>
      <c r="T1302">
        <v>0</v>
      </c>
      <c r="U1302">
        <v>0</v>
      </c>
      <c r="V1302">
        <v>0</v>
      </c>
      <c r="W1302">
        <v>0</v>
      </c>
      <c r="X1302">
        <v>287</v>
      </c>
      <c r="Y1302">
        <v>-164</v>
      </c>
      <c r="Z1302" t="s">
        <v>52</v>
      </c>
      <c r="AA1302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15313940</v>
      </c>
      <c r="AB1302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14863530</v>
      </c>
      <c r="AC1302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450410</v>
      </c>
      <c r="AD1302" s="5">
        <f>VALUE(FIXED((SLEP[[#This Row],[EjecutadoCLP]]/SLEP[[#This Row],[MontoCLP]]),4,TRUE))</f>
        <v>0.97060000000000002</v>
      </c>
      <c r="AE1302" s="1">
        <f>IF(SLEP[[#This Row],[Termino]]=0,DATE(1992,10,11),SLEP[[#This Row],[Termino]]-SLEP[[#This Row],[Días de vigencia]])</f>
        <v>33601</v>
      </c>
      <c r="AF1302" s="1">
        <f>IF(SLEP[[#This Row],[Días restantes]]&lt;1,DATE(1992,10,11),DATE(2025,8,8)+SLEP[[#This Row],[Días restantes]])</f>
        <v>33888</v>
      </c>
      <c r="AG1302">
        <f ca="1">IF(SLEP[[#This Row],[Termino]]=0,0,SLEP[[#This Row],[Termino]]-TODAY())</f>
        <v>-12071</v>
      </c>
      <c r="AH1302" s="7" t="str">
        <f ca="1">IF(SLEP[[#This Row],[Dias]]&gt;0,"Vigente","Vencido")</f>
        <v>Vencido</v>
      </c>
      <c r="AI1302" t="str">
        <f>_xlfn.XLOOKUP(SLEP[[#This Row],[Source.Name]],Tabla3[Nombre archivo],Tabla3[BASESLEP],"N/A",0,1)</f>
        <v>Llanquihue</v>
      </c>
      <c r="AJ1302" t="s">
        <v>6347</v>
      </c>
    </row>
    <row r="1303" spans="1:36" x14ac:dyDescent="0.3">
      <c r="A1303" t="s">
        <v>4679</v>
      </c>
      <c r="B1303" t="s">
        <v>5738</v>
      </c>
      <c r="C1303" t="s">
        <v>5696</v>
      </c>
      <c r="D1303" t="s">
        <v>5697</v>
      </c>
      <c r="E1303" t="s">
        <v>5335</v>
      </c>
      <c r="F1303" t="s">
        <v>5336</v>
      </c>
      <c r="G1303" t="s">
        <v>44</v>
      </c>
      <c r="H1303" t="s">
        <v>45</v>
      </c>
      <c r="I1303" t="s">
        <v>60</v>
      </c>
      <c r="J1303" t="s">
        <v>4685</v>
      </c>
      <c r="K1303" t="s">
        <v>48</v>
      </c>
      <c r="L1303" s="3">
        <v>11343000</v>
      </c>
      <c r="M1303" s="4">
        <v>8892000</v>
      </c>
      <c r="N1303" s="4">
        <v>2451000</v>
      </c>
      <c r="O1303" t="s">
        <v>1356</v>
      </c>
      <c r="P1303" t="s">
        <v>1269</v>
      </c>
      <c r="Q1303" t="s">
        <v>51</v>
      </c>
      <c r="R1303">
        <v>8</v>
      </c>
      <c r="S1303">
        <v>0</v>
      </c>
      <c r="T1303">
        <v>0</v>
      </c>
      <c r="U1303">
        <v>0</v>
      </c>
      <c r="V1303">
        <v>0</v>
      </c>
      <c r="W1303">
        <v>0</v>
      </c>
      <c r="X1303">
        <v>287</v>
      </c>
      <c r="Y1303">
        <v>-164</v>
      </c>
      <c r="Z1303" t="s">
        <v>52</v>
      </c>
      <c r="AA1303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11343000</v>
      </c>
      <c r="AB1303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8892000</v>
      </c>
      <c r="AC1303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2451000</v>
      </c>
      <c r="AD1303" s="5">
        <f>VALUE(FIXED((SLEP[[#This Row],[EjecutadoCLP]]/SLEP[[#This Row],[MontoCLP]]),4,TRUE))</f>
        <v>0.78390000000000004</v>
      </c>
      <c r="AE1303" s="1">
        <f>IF(SLEP[[#This Row],[Termino]]=0,DATE(1992,10,11),SLEP[[#This Row],[Termino]]-SLEP[[#This Row],[Días de vigencia]])</f>
        <v>33601</v>
      </c>
      <c r="AF1303" s="1">
        <f>IF(SLEP[[#This Row],[Días restantes]]&lt;1,DATE(1992,10,11),DATE(2025,8,8)+SLEP[[#This Row],[Días restantes]])</f>
        <v>33888</v>
      </c>
      <c r="AG1303">
        <f ca="1">IF(SLEP[[#This Row],[Termino]]=0,0,SLEP[[#This Row],[Termino]]-TODAY())</f>
        <v>-12071</v>
      </c>
      <c r="AH1303" s="7" t="str">
        <f ca="1">IF(SLEP[[#This Row],[Dias]]&gt;0,"Vigente","Vencido")</f>
        <v>Vencido</v>
      </c>
      <c r="AI1303" t="str">
        <f>_xlfn.XLOOKUP(SLEP[[#This Row],[Source.Name]],Tabla3[Nombre archivo],Tabla3[BASESLEP],"N/A",0,1)</f>
        <v>Llanquihue</v>
      </c>
      <c r="AJ1303" t="s">
        <v>6352</v>
      </c>
    </row>
    <row r="1304" spans="1:36" x14ac:dyDescent="0.3">
      <c r="A1304" t="s">
        <v>4679</v>
      </c>
      <c r="B1304" t="s">
        <v>5740</v>
      </c>
      <c r="C1304" t="s">
        <v>5709</v>
      </c>
      <c r="D1304" t="s">
        <v>5710</v>
      </c>
      <c r="E1304" t="s">
        <v>4763</v>
      </c>
      <c r="F1304" t="s">
        <v>4764</v>
      </c>
      <c r="G1304" t="s">
        <v>44</v>
      </c>
      <c r="H1304" t="s">
        <v>45</v>
      </c>
      <c r="I1304" t="s">
        <v>60</v>
      </c>
      <c r="J1304" t="s">
        <v>4685</v>
      </c>
      <c r="K1304" t="s">
        <v>48</v>
      </c>
      <c r="L1304" s="3">
        <v>25479234</v>
      </c>
      <c r="M1304" s="4">
        <v>16610611</v>
      </c>
      <c r="N1304" s="4">
        <v>8868623</v>
      </c>
      <c r="O1304" t="s">
        <v>1356</v>
      </c>
      <c r="P1304" t="s">
        <v>1269</v>
      </c>
      <c r="Q1304" t="s">
        <v>51</v>
      </c>
      <c r="R1304">
        <v>9</v>
      </c>
      <c r="S1304">
        <v>0</v>
      </c>
      <c r="T1304">
        <v>0</v>
      </c>
      <c r="U1304">
        <v>0</v>
      </c>
      <c r="V1304">
        <v>0</v>
      </c>
      <c r="W1304">
        <v>0</v>
      </c>
      <c r="X1304">
        <v>287</v>
      </c>
      <c r="Y1304">
        <v>-164</v>
      </c>
      <c r="Z1304" t="s">
        <v>65</v>
      </c>
      <c r="AA1304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25479234</v>
      </c>
      <c r="AB1304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16610611</v>
      </c>
      <c r="AC1304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8868623</v>
      </c>
      <c r="AD1304" s="5">
        <f>VALUE(FIXED((SLEP[[#This Row],[EjecutadoCLP]]/SLEP[[#This Row],[MontoCLP]]),4,TRUE))</f>
        <v>0.65190000000000003</v>
      </c>
      <c r="AE1304" s="1">
        <f>IF(SLEP[[#This Row],[Termino]]=0,DATE(1992,10,11),SLEP[[#This Row],[Termino]]-SLEP[[#This Row],[Días de vigencia]])</f>
        <v>33601</v>
      </c>
      <c r="AF1304" s="1">
        <f>IF(SLEP[[#This Row],[Días restantes]]&lt;1,DATE(1992,10,11),DATE(2025,8,8)+SLEP[[#This Row],[Días restantes]])</f>
        <v>33888</v>
      </c>
      <c r="AG1304">
        <f ca="1">IF(SLEP[[#This Row],[Termino]]=0,0,SLEP[[#This Row],[Termino]]-TODAY())</f>
        <v>-12071</v>
      </c>
      <c r="AH1304" s="7" t="str">
        <f ca="1">IF(SLEP[[#This Row],[Dias]]&gt;0,"Vigente","Vencido")</f>
        <v>Vencido</v>
      </c>
      <c r="AI1304" t="str">
        <f>_xlfn.XLOOKUP(SLEP[[#This Row],[Source.Name]],Tabla3[Nombre archivo],Tabla3[BASESLEP],"N/A",0,1)</f>
        <v>Llanquihue</v>
      </c>
      <c r="AJ1304" t="s">
        <v>6356</v>
      </c>
    </row>
    <row r="1305" spans="1:36" x14ac:dyDescent="0.3">
      <c r="A1305" t="s">
        <v>4679</v>
      </c>
      <c r="B1305" t="s">
        <v>5742</v>
      </c>
      <c r="C1305" t="s">
        <v>5709</v>
      </c>
      <c r="D1305" t="s">
        <v>5710</v>
      </c>
      <c r="E1305" t="s">
        <v>4793</v>
      </c>
      <c r="F1305" t="s">
        <v>4794</v>
      </c>
      <c r="G1305" t="s">
        <v>44</v>
      </c>
      <c r="H1305" t="s">
        <v>45</v>
      </c>
      <c r="I1305" t="s">
        <v>60</v>
      </c>
      <c r="J1305" t="s">
        <v>4685</v>
      </c>
      <c r="K1305" t="s">
        <v>48</v>
      </c>
      <c r="L1305" s="3">
        <v>33900827</v>
      </c>
      <c r="M1305" s="4">
        <v>26318530</v>
      </c>
      <c r="N1305" s="4">
        <v>7582297</v>
      </c>
      <c r="O1305" t="s">
        <v>1356</v>
      </c>
      <c r="P1305" t="s">
        <v>1269</v>
      </c>
      <c r="Q1305" t="s">
        <v>51</v>
      </c>
      <c r="R1305">
        <v>10</v>
      </c>
      <c r="S1305">
        <v>0</v>
      </c>
      <c r="T1305">
        <v>0</v>
      </c>
      <c r="U1305">
        <v>0</v>
      </c>
      <c r="V1305">
        <v>0</v>
      </c>
      <c r="W1305">
        <v>0</v>
      </c>
      <c r="X1305">
        <v>287</v>
      </c>
      <c r="Y1305">
        <v>-164</v>
      </c>
      <c r="Z1305" t="s">
        <v>65</v>
      </c>
      <c r="AA1305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33900827</v>
      </c>
      <c r="AB1305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26318530</v>
      </c>
      <c r="AC1305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7582297</v>
      </c>
      <c r="AD1305" s="5">
        <f>VALUE(FIXED((SLEP[[#This Row],[EjecutadoCLP]]/SLEP[[#This Row],[MontoCLP]]),4,TRUE))</f>
        <v>0.77629999999999999</v>
      </c>
      <c r="AE1305" s="1">
        <f>IF(SLEP[[#This Row],[Termino]]=0,DATE(1992,10,11),SLEP[[#This Row],[Termino]]-SLEP[[#This Row],[Días de vigencia]])</f>
        <v>33601</v>
      </c>
      <c r="AF1305" s="1">
        <f>IF(SLEP[[#This Row],[Días restantes]]&lt;1,DATE(1992,10,11),DATE(2025,8,8)+SLEP[[#This Row],[Días restantes]])</f>
        <v>33888</v>
      </c>
      <c r="AG1305">
        <f ca="1">IF(SLEP[[#This Row],[Termino]]=0,0,SLEP[[#This Row],[Termino]]-TODAY())</f>
        <v>-12071</v>
      </c>
      <c r="AH1305" s="7" t="str">
        <f ca="1">IF(SLEP[[#This Row],[Dias]]&gt;0,"Vigente","Vencido")</f>
        <v>Vencido</v>
      </c>
      <c r="AI1305" t="str">
        <f>_xlfn.XLOOKUP(SLEP[[#This Row],[Source.Name]],Tabla3[Nombre archivo],Tabla3[BASESLEP],"N/A",0,1)</f>
        <v>Llanquihue</v>
      </c>
      <c r="AJ1305" t="s">
        <v>6359</v>
      </c>
    </row>
    <row r="1306" spans="1:36" x14ac:dyDescent="0.3">
      <c r="A1306" t="s">
        <v>4679</v>
      </c>
      <c r="B1306" t="s">
        <v>5744</v>
      </c>
      <c r="C1306" t="s">
        <v>5709</v>
      </c>
      <c r="D1306" t="s">
        <v>5710</v>
      </c>
      <c r="E1306" t="s">
        <v>5081</v>
      </c>
      <c r="F1306" t="s">
        <v>5082</v>
      </c>
      <c r="G1306" t="s">
        <v>44</v>
      </c>
      <c r="H1306" t="s">
        <v>45</v>
      </c>
      <c r="I1306" t="s">
        <v>60</v>
      </c>
      <c r="J1306" t="s">
        <v>4685</v>
      </c>
      <c r="K1306" t="s">
        <v>48</v>
      </c>
      <c r="L1306" s="3">
        <v>17680000</v>
      </c>
      <c r="M1306" s="4">
        <v>10982916</v>
      </c>
      <c r="N1306" s="4">
        <v>6697084</v>
      </c>
      <c r="O1306" t="s">
        <v>1356</v>
      </c>
      <c r="P1306" t="s">
        <v>1269</v>
      </c>
      <c r="Q1306" t="s">
        <v>51</v>
      </c>
      <c r="R1306">
        <v>8</v>
      </c>
      <c r="S1306">
        <v>0</v>
      </c>
      <c r="T1306">
        <v>0</v>
      </c>
      <c r="U1306">
        <v>0</v>
      </c>
      <c r="V1306">
        <v>0</v>
      </c>
      <c r="W1306">
        <v>0</v>
      </c>
      <c r="X1306">
        <v>287</v>
      </c>
      <c r="Y1306">
        <v>-164</v>
      </c>
      <c r="Z1306" t="s">
        <v>65</v>
      </c>
      <c r="AA1306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17680000</v>
      </c>
      <c r="AB1306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10982916</v>
      </c>
      <c r="AC1306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6697084</v>
      </c>
      <c r="AD1306" s="5">
        <f>VALUE(FIXED((SLEP[[#This Row],[EjecutadoCLP]]/SLEP[[#This Row],[MontoCLP]]),4,TRUE))</f>
        <v>0.62119999999999997</v>
      </c>
      <c r="AE1306" s="1">
        <f>IF(SLEP[[#This Row],[Termino]]=0,DATE(1992,10,11),SLEP[[#This Row],[Termino]]-SLEP[[#This Row],[Días de vigencia]])</f>
        <v>33601</v>
      </c>
      <c r="AF1306" s="1">
        <f>IF(SLEP[[#This Row],[Días restantes]]&lt;1,DATE(1992,10,11),DATE(2025,8,8)+SLEP[[#This Row],[Días restantes]])</f>
        <v>33888</v>
      </c>
      <c r="AG1306">
        <f ca="1">IF(SLEP[[#This Row],[Termino]]=0,0,SLEP[[#This Row],[Termino]]-TODAY())</f>
        <v>-12071</v>
      </c>
      <c r="AH1306" s="7" t="str">
        <f ca="1">IF(SLEP[[#This Row],[Dias]]&gt;0,"Vigente","Vencido")</f>
        <v>Vencido</v>
      </c>
      <c r="AI1306" t="str">
        <f>_xlfn.XLOOKUP(SLEP[[#This Row],[Source.Name]],Tabla3[Nombre archivo],Tabla3[BASESLEP],"N/A",0,1)</f>
        <v>Llanquihue</v>
      </c>
      <c r="AJ1306" t="s">
        <v>6363</v>
      </c>
    </row>
    <row r="1307" spans="1:36" x14ac:dyDescent="0.3">
      <c r="A1307" t="s">
        <v>4679</v>
      </c>
      <c r="B1307" t="s">
        <v>5746</v>
      </c>
      <c r="C1307" t="s">
        <v>5747</v>
      </c>
      <c r="D1307" t="s">
        <v>5748</v>
      </c>
      <c r="E1307" t="s">
        <v>5749</v>
      </c>
      <c r="F1307" t="s">
        <v>5750</v>
      </c>
      <c r="G1307" t="s">
        <v>44</v>
      </c>
      <c r="H1307" t="s">
        <v>45</v>
      </c>
      <c r="I1307" t="s">
        <v>60</v>
      </c>
      <c r="J1307" t="s">
        <v>4685</v>
      </c>
      <c r="K1307" t="s">
        <v>48</v>
      </c>
      <c r="L1307" s="3">
        <v>12810000</v>
      </c>
      <c r="M1307" s="4">
        <v>10290000</v>
      </c>
      <c r="N1307" s="4">
        <v>2520000</v>
      </c>
      <c r="O1307" t="s">
        <v>1356</v>
      </c>
      <c r="P1307" t="s">
        <v>1269</v>
      </c>
      <c r="Q1307" t="s">
        <v>51</v>
      </c>
      <c r="R1307">
        <v>3</v>
      </c>
      <c r="S1307">
        <v>0</v>
      </c>
      <c r="T1307">
        <v>0</v>
      </c>
      <c r="U1307">
        <v>0</v>
      </c>
      <c r="V1307">
        <v>0</v>
      </c>
      <c r="W1307">
        <v>0</v>
      </c>
      <c r="X1307">
        <v>287</v>
      </c>
      <c r="Y1307">
        <v>-164</v>
      </c>
      <c r="Z1307" t="s">
        <v>52</v>
      </c>
      <c r="AA1307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12810000</v>
      </c>
      <c r="AB1307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10290000</v>
      </c>
      <c r="AC1307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2520000</v>
      </c>
      <c r="AD1307" s="5">
        <f>VALUE(FIXED((SLEP[[#This Row],[EjecutadoCLP]]/SLEP[[#This Row],[MontoCLP]]),4,TRUE))</f>
        <v>0.80330000000000001</v>
      </c>
      <c r="AE1307" s="1">
        <f>IF(SLEP[[#This Row],[Termino]]=0,DATE(1992,10,11),SLEP[[#This Row],[Termino]]-SLEP[[#This Row],[Días de vigencia]])</f>
        <v>33601</v>
      </c>
      <c r="AF1307" s="1">
        <f>IF(SLEP[[#This Row],[Días restantes]]&lt;1,DATE(1992,10,11),DATE(2025,8,8)+SLEP[[#This Row],[Días restantes]])</f>
        <v>33888</v>
      </c>
      <c r="AG1307">
        <f ca="1">IF(SLEP[[#This Row],[Termino]]=0,0,SLEP[[#This Row],[Termino]]-TODAY())</f>
        <v>-12071</v>
      </c>
      <c r="AH1307" s="7" t="str">
        <f ca="1">IF(SLEP[[#This Row],[Dias]]&gt;0,"Vigente","Vencido")</f>
        <v>Vencido</v>
      </c>
      <c r="AI1307" t="str">
        <f>_xlfn.XLOOKUP(SLEP[[#This Row],[Source.Name]],Tabla3[Nombre archivo],Tabla3[BASESLEP],"N/A",0,1)</f>
        <v>Llanquihue</v>
      </c>
      <c r="AJ1307" t="s">
        <v>6367</v>
      </c>
    </row>
    <row r="1308" spans="1:36" x14ac:dyDescent="0.3">
      <c r="A1308" t="s">
        <v>4679</v>
      </c>
      <c r="B1308" t="s">
        <v>5699</v>
      </c>
      <c r="C1308" t="s">
        <v>5696</v>
      </c>
      <c r="D1308" t="s">
        <v>5697</v>
      </c>
      <c r="E1308" t="s">
        <v>5700</v>
      </c>
      <c r="F1308" t="s">
        <v>5701</v>
      </c>
      <c r="G1308" t="s">
        <v>44</v>
      </c>
      <c r="H1308" t="s">
        <v>45</v>
      </c>
      <c r="I1308" t="s">
        <v>60</v>
      </c>
      <c r="J1308" t="s">
        <v>4685</v>
      </c>
      <c r="K1308" t="s">
        <v>48</v>
      </c>
      <c r="L1308" s="3">
        <v>11851072</v>
      </c>
      <c r="M1308" s="4">
        <v>20121995</v>
      </c>
      <c r="N1308" s="4">
        <v>-8270923</v>
      </c>
      <c r="O1308" t="s">
        <v>1356</v>
      </c>
      <c r="P1308" t="s">
        <v>1269</v>
      </c>
      <c r="Q1308" t="s">
        <v>51</v>
      </c>
      <c r="R1308">
        <v>13</v>
      </c>
      <c r="S1308">
        <v>0</v>
      </c>
      <c r="T1308">
        <v>0</v>
      </c>
      <c r="U1308">
        <v>0</v>
      </c>
      <c r="V1308">
        <v>0</v>
      </c>
      <c r="W1308">
        <v>0</v>
      </c>
      <c r="X1308">
        <v>287</v>
      </c>
      <c r="Y1308">
        <v>-164</v>
      </c>
      <c r="Z1308" t="s">
        <v>52</v>
      </c>
      <c r="AA1308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11851072</v>
      </c>
      <c r="AB1308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20121995</v>
      </c>
      <c r="AC1308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-8270923</v>
      </c>
      <c r="AD1308" s="5">
        <f>VALUE(FIXED((SLEP[[#This Row],[EjecutadoCLP]]/SLEP[[#This Row],[MontoCLP]]),4,TRUE))</f>
        <v>1.6979</v>
      </c>
      <c r="AE1308" s="1">
        <f>IF(SLEP[[#This Row],[Termino]]=0,DATE(1992,10,11),SLEP[[#This Row],[Termino]]-SLEP[[#This Row],[Días de vigencia]])</f>
        <v>33601</v>
      </c>
      <c r="AF1308" s="1">
        <f>IF(SLEP[[#This Row],[Días restantes]]&lt;1,DATE(1992,10,11),DATE(2025,8,8)+SLEP[[#This Row],[Días restantes]])</f>
        <v>33888</v>
      </c>
      <c r="AG1308">
        <f ca="1">IF(SLEP[[#This Row],[Termino]]=0,0,SLEP[[#This Row],[Termino]]-TODAY())</f>
        <v>-12071</v>
      </c>
      <c r="AH1308" s="7" t="str">
        <f ca="1">IF(SLEP[[#This Row],[Dias]]&gt;0,"Vigente","Vencido")</f>
        <v>Vencido</v>
      </c>
      <c r="AI1308" t="str">
        <f>_xlfn.XLOOKUP(SLEP[[#This Row],[Source.Name]],Tabla3[Nombre archivo],Tabla3[BASESLEP],"N/A",0,1)</f>
        <v>Llanquihue</v>
      </c>
      <c r="AJ1308" t="s">
        <v>6371</v>
      </c>
    </row>
    <row r="1309" spans="1:36" x14ac:dyDescent="0.3">
      <c r="A1309" t="s">
        <v>4679</v>
      </c>
      <c r="B1309" t="s">
        <v>5703</v>
      </c>
      <c r="C1309" t="s">
        <v>5696</v>
      </c>
      <c r="D1309" t="s">
        <v>5697</v>
      </c>
      <c r="E1309" t="s">
        <v>5700</v>
      </c>
      <c r="F1309" t="s">
        <v>5701</v>
      </c>
      <c r="G1309" t="s">
        <v>44</v>
      </c>
      <c r="H1309" t="s">
        <v>45</v>
      </c>
      <c r="I1309" t="s">
        <v>60</v>
      </c>
      <c r="J1309" t="s">
        <v>4685</v>
      </c>
      <c r="K1309" t="s">
        <v>48</v>
      </c>
      <c r="L1309" s="3">
        <v>11060522</v>
      </c>
      <c r="M1309" s="4">
        <v>20121995</v>
      </c>
      <c r="N1309" s="4">
        <v>-9061473</v>
      </c>
      <c r="O1309" t="s">
        <v>1356</v>
      </c>
      <c r="P1309" t="s">
        <v>1269</v>
      </c>
      <c r="Q1309" t="s">
        <v>51</v>
      </c>
      <c r="R1309">
        <v>13</v>
      </c>
      <c r="S1309">
        <v>0</v>
      </c>
      <c r="T1309">
        <v>0</v>
      </c>
      <c r="U1309">
        <v>0</v>
      </c>
      <c r="V1309">
        <v>0</v>
      </c>
      <c r="W1309">
        <v>0</v>
      </c>
      <c r="X1309">
        <v>287</v>
      </c>
      <c r="Y1309">
        <v>-164</v>
      </c>
      <c r="Z1309" t="s">
        <v>65</v>
      </c>
      <c r="AA1309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11060522</v>
      </c>
      <c r="AB1309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20121995</v>
      </c>
      <c r="AC1309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-9061473</v>
      </c>
      <c r="AD1309" s="5">
        <f>VALUE(FIXED((SLEP[[#This Row],[EjecutadoCLP]]/SLEP[[#This Row],[MontoCLP]]),4,TRUE))</f>
        <v>1.8192999999999999</v>
      </c>
      <c r="AE1309" s="1">
        <f>IF(SLEP[[#This Row],[Termino]]=0,DATE(1992,10,11),SLEP[[#This Row],[Termino]]-SLEP[[#This Row],[Días de vigencia]])</f>
        <v>33601</v>
      </c>
      <c r="AF1309" s="1">
        <f>IF(SLEP[[#This Row],[Días restantes]]&lt;1,DATE(1992,10,11),DATE(2025,8,8)+SLEP[[#This Row],[Días restantes]])</f>
        <v>33888</v>
      </c>
      <c r="AG1309">
        <f ca="1">IF(SLEP[[#This Row],[Termino]]=0,0,SLEP[[#This Row],[Termino]]-TODAY())</f>
        <v>-12071</v>
      </c>
      <c r="AH1309" s="7" t="str">
        <f ca="1">IF(SLEP[[#This Row],[Dias]]&gt;0,"Vigente","Vencido")</f>
        <v>Vencido</v>
      </c>
      <c r="AI1309" t="str">
        <f>_xlfn.XLOOKUP(SLEP[[#This Row],[Source.Name]],Tabla3[Nombre archivo],Tabla3[BASESLEP],"N/A",0,1)</f>
        <v>Llanquihue</v>
      </c>
      <c r="AJ1309" t="s">
        <v>6375</v>
      </c>
    </row>
    <row r="1310" spans="1:36" x14ac:dyDescent="0.3">
      <c r="A1310" t="s">
        <v>4679</v>
      </c>
      <c r="B1310" t="s">
        <v>5705</v>
      </c>
      <c r="C1310" t="s">
        <v>5696</v>
      </c>
      <c r="D1310" t="s">
        <v>5697</v>
      </c>
      <c r="E1310" t="s">
        <v>4813</v>
      </c>
      <c r="F1310" t="s">
        <v>5706</v>
      </c>
      <c r="G1310" t="s">
        <v>44</v>
      </c>
      <c r="H1310" t="s">
        <v>45</v>
      </c>
      <c r="I1310" t="s">
        <v>60</v>
      </c>
      <c r="J1310" t="s">
        <v>4685</v>
      </c>
      <c r="K1310" t="s">
        <v>48</v>
      </c>
      <c r="L1310" s="3">
        <v>10080000</v>
      </c>
      <c r="M1310" s="4">
        <v>8160000</v>
      </c>
      <c r="N1310" s="4">
        <v>1920000</v>
      </c>
      <c r="O1310" t="s">
        <v>1356</v>
      </c>
      <c r="P1310" t="s">
        <v>1269</v>
      </c>
      <c r="Q1310" t="s">
        <v>51</v>
      </c>
      <c r="R1310">
        <v>6</v>
      </c>
      <c r="S1310">
        <v>0</v>
      </c>
      <c r="T1310">
        <v>0</v>
      </c>
      <c r="U1310">
        <v>0</v>
      </c>
      <c r="V1310">
        <v>0</v>
      </c>
      <c r="W1310">
        <v>0</v>
      </c>
      <c r="X1310">
        <v>287</v>
      </c>
      <c r="Y1310">
        <v>-164</v>
      </c>
      <c r="Z1310" t="s">
        <v>65</v>
      </c>
      <c r="AA1310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10080000</v>
      </c>
      <c r="AB1310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8160000</v>
      </c>
      <c r="AC1310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1920000</v>
      </c>
      <c r="AD1310" s="5">
        <f>VALUE(FIXED((SLEP[[#This Row],[EjecutadoCLP]]/SLEP[[#This Row],[MontoCLP]]),4,TRUE))</f>
        <v>0.8095</v>
      </c>
      <c r="AE1310" s="1">
        <f>IF(SLEP[[#This Row],[Termino]]=0,DATE(1992,10,11),SLEP[[#This Row],[Termino]]-SLEP[[#This Row],[Días de vigencia]])</f>
        <v>33601</v>
      </c>
      <c r="AF1310" s="1">
        <f>IF(SLEP[[#This Row],[Días restantes]]&lt;1,DATE(1992,10,11),DATE(2025,8,8)+SLEP[[#This Row],[Días restantes]])</f>
        <v>33888</v>
      </c>
      <c r="AG1310">
        <f ca="1">IF(SLEP[[#This Row],[Termino]]=0,0,SLEP[[#This Row],[Termino]]-TODAY())</f>
        <v>-12071</v>
      </c>
      <c r="AH1310" s="7" t="str">
        <f ca="1">IF(SLEP[[#This Row],[Dias]]&gt;0,"Vigente","Vencido")</f>
        <v>Vencido</v>
      </c>
      <c r="AI1310" t="str">
        <f>_xlfn.XLOOKUP(SLEP[[#This Row],[Source.Name]],Tabla3[Nombre archivo],Tabla3[BASESLEP],"N/A",0,1)</f>
        <v>Llanquihue</v>
      </c>
      <c r="AJ1310" t="s">
        <v>6379</v>
      </c>
    </row>
    <row r="1311" spans="1:36" x14ac:dyDescent="0.3">
      <c r="A1311" t="s">
        <v>4679</v>
      </c>
      <c r="B1311" t="s">
        <v>5722</v>
      </c>
      <c r="C1311" t="s">
        <v>5723</v>
      </c>
      <c r="D1311" t="s">
        <v>5724</v>
      </c>
      <c r="E1311" t="s">
        <v>5725</v>
      </c>
      <c r="F1311" t="s">
        <v>5726</v>
      </c>
      <c r="G1311" t="s">
        <v>44</v>
      </c>
      <c r="H1311" t="s">
        <v>45</v>
      </c>
      <c r="I1311" t="s">
        <v>60</v>
      </c>
      <c r="J1311" t="s">
        <v>4685</v>
      </c>
      <c r="K1311" t="s">
        <v>48</v>
      </c>
      <c r="L1311" s="3">
        <v>8840000</v>
      </c>
      <c r="M1311" s="4">
        <v>5823600</v>
      </c>
      <c r="N1311" s="4">
        <v>3016400</v>
      </c>
      <c r="O1311" t="s">
        <v>1356</v>
      </c>
      <c r="P1311" t="s">
        <v>1269</v>
      </c>
      <c r="Q1311" t="s">
        <v>51</v>
      </c>
      <c r="R1311">
        <v>6</v>
      </c>
      <c r="S1311">
        <v>0</v>
      </c>
      <c r="T1311">
        <v>0</v>
      </c>
      <c r="U1311">
        <v>0</v>
      </c>
      <c r="V1311">
        <v>0</v>
      </c>
      <c r="W1311">
        <v>0</v>
      </c>
      <c r="X1311">
        <v>287</v>
      </c>
      <c r="Y1311">
        <v>-164</v>
      </c>
      <c r="Z1311" t="s">
        <v>65</v>
      </c>
      <c r="AA1311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8840000</v>
      </c>
      <c r="AB1311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5823600</v>
      </c>
      <c r="AC1311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3016400</v>
      </c>
      <c r="AD1311" s="5">
        <f>VALUE(FIXED((SLEP[[#This Row],[EjecutadoCLP]]/SLEP[[#This Row],[MontoCLP]]),4,TRUE))</f>
        <v>0.65880000000000005</v>
      </c>
      <c r="AE1311" s="1">
        <f>IF(SLEP[[#This Row],[Termino]]=0,DATE(1992,10,11),SLEP[[#This Row],[Termino]]-SLEP[[#This Row],[Días de vigencia]])</f>
        <v>33601</v>
      </c>
      <c r="AF1311" s="1">
        <f>IF(SLEP[[#This Row],[Días restantes]]&lt;1,DATE(1992,10,11),DATE(2025,8,8)+SLEP[[#This Row],[Días restantes]])</f>
        <v>33888</v>
      </c>
      <c r="AG1311">
        <f ca="1">IF(SLEP[[#This Row],[Termino]]=0,0,SLEP[[#This Row],[Termino]]-TODAY())</f>
        <v>-12071</v>
      </c>
      <c r="AH1311" s="7" t="str">
        <f ca="1">IF(SLEP[[#This Row],[Dias]]&gt;0,"Vigente","Vencido")</f>
        <v>Vencido</v>
      </c>
      <c r="AI1311" t="str">
        <f>_xlfn.XLOOKUP(SLEP[[#This Row],[Source.Name]],Tabla3[Nombre archivo],Tabla3[BASESLEP],"N/A",0,1)</f>
        <v>Llanquihue</v>
      </c>
      <c r="AJ1311" t="s">
        <v>6382</v>
      </c>
    </row>
    <row r="1312" spans="1:36" x14ac:dyDescent="0.3">
      <c r="A1312" t="s">
        <v>4679</v>
      </c>
      <c r="B1312" t="s">
        <v>5728</v>
      </c>
      <c r="C1312" t="s">
        <v>5723</v>
      </c>
      <c r="D1312" t="s">
        <v>5724</v>
      </c>
      <c r="E1312" t="s">
        <v>5018</v>
      </c>
      <c r="F1312" t="s">
        <v>5357</v>
      </c>
      <c r="G1312" t="s">
        <v>44</v>
      </c>
      <c r="H1312" t="s">
        <v>45</v>
      </c>
      <c r="I1312" t="s">
        <v>60</v>
      </c>
      <c r="J1312" t="s">
        <v>4685</v>
      </c>
      <c r="K1312" t="s">
        <v>48</v>
      </c>
      <c r="L1312" s="3">
        <v>5616000</v>
      </c>
      <c r="M1312" s="4">
        <v>4914000</v>
      </c>
      <c r="N1312" s="4">
        <v>702000</v>
      </c>
      <c r="O1312" t="s">
        <v>1356</v>
      </c>
      <c r="P1312" t="s">
        <v>1269</v>
      </c>
      <c r="Q1312" t="s">
        <v>51</v>
      </c>
      <c r="R1312">
        <v>4</v>
      </c>
      <c r="S1312">
        <v>0</v>
      </c>
      <c r="T1312">
        <v>0</v>
      </c>
      <c r="U1312">
        <v>0</v>
      </c>
      <c r="V1312">
        <v>0</v>
      </c>
      <c r="W1312">
        <v>0</v>
      </c>
      <c r="X1312">
        <v>287</v>
      </c>
      <c r="Y1312">
        <v>-164</v>
      </c>
      <c r="Z1312" t="s">
        <v>65</v>
      </c>
      <c r="AA1312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5616000</v>
      </c>
      <c r="AB1312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4914000</v>
      </c>
      <c r="AC1312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702000</v>
      </c>
      <c r="AD1312" s="5">
        <f>VALUE(FIXED((SLEP[[#This Row],[EjecutadoCLP]]/SLEP[[#This Row],[MontoCLP]]),4,TRUE))</f>
        <v>0.875</v>
      </c>
      <c r="AE1312" s="1">
        <f>IF(SLEP[[#This Row],[Termino]]=0,DATE(1992,10,11),SLEP[[#This Row],[Termino]]-SLEP[[#This Row],[Días de vigencia]])</f>
        <v>33601</v>
      </c>
      <c r="AF1312" s="1">
        <f>IF(SLEP[[#This Row],[Días restantes]]&lt;1,DATE(1992,10,11),DATE(2025,8,8)+SLEP[[#This Row],[Días restantes]])</f>
        <v>33888</v>
      </c>
      <c r="AG1312">
        <f ca="1">IF(SLEP[[#This Row],[Termino]]=0,0,SLEP[[#This Row],[Termino]]-TODAY())</f>
        <v>-12071</v>
      </c>
      <c r="AH1312" s="7" t="str">
        <f ca="1">IF(SLEP[[#This Row],[Dias]]&gt;0,"Vigente","Vencido")</f>
        <v>Vencido</v>
      </c>
      <c r="AI1312" t="str">
        <f>_xlfn.XLOOKUP(SLEP[[#This Row],[Source.Name]],Tabla3[Nombre archivo],Tabla3[BASESLEP],"N/A",0,1)</f>
        <v>Llanquihue</v>
      </c>
      <c r="AJ1312" t="s">
        <v>6386</v>
      </c>
    </row>
    <row r="1313" spans="1:36" x14ac:dyDescent="0.3">
      <c r="A1313" t="s">
        <v>4679</v>
      </c>
      <c r="B1313" t="s">
        <v>5730</v>
      </c>
      <c r="C1313" t="s">
        <v>5723</v>
      </c>
      <c r="D1313" t="s">
        <v>5724</v>
      </c>
      <c r="E1313" t="s">
        <v>5731</v>
      </c>
      <c r="F1313" t="s">
        <v>5732</v>
      </c>
      <c r="G1313" t="s">
        <v>44</v>
      </c>
      <c r="H1313" t="s">
        <v>45</v>
      </c>
      <c r="I1313" t="s">
        <v>60</v>
      </c>
      <c r="J1313" t="s">
        <v>4685</v>
      </c>
      <c r="K1313" t="s">
        <v>48</v>
      </c>
      <c r="L1313" s="3">
        <v>16000000</v>
      </c>
      <c r="M1313" s="4">
        <v>10000000</v>
      </c>
      <c r="N1313" s="4">
        <v>6000000</v>
      </c>
      <c r="O1313" t="s">
        <v>1356</v>
      </c>
      <c r="P1313" t="s">
        <v>1269</v>
      </c>
      <c r="Q1313" t="s">
        <v>51</v>
      </c>
      <c r="R1313">
        <v>6</v>
      </c>
      <c r="S1313">
        <v>0</v>
      </c>
      <c r="T1313">
        <v>0</v>
      </c>
      <c r="U1313">
        <v>0</v>
      </c>
      <c r="V1313">
        <v>0</v>
      </c>
      <c r="W1313">
        <v>0</v>
      </c>
      <c r="X1313">
        <v>287</v>
      </c>
      <c r="Y1313">
        <v>-164</v>
      </c>
      <c r="Z1313" t="s">
        <v>65</v>
      </c>
      <c r="AA1313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16000000</v>
      </c>
      <c r="AB1313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10000000</v>
      </c>
      <c r="AC1313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6000000</v>
      </c>
      <c r="AD1313" s="5">
        <f>VALUE(FIXED((SLEP[[#This Row],[EjecutadoCLP]]/SLEP[[#This Row],[MontoCLP]]),4,TRUE))</f>
        <v>0.625</v>
      </c>
      <c r="AE1313" s="1">
        <f>IF(SLEP[[#This Row],[Termino]]=0,DATE(1992,10,11),SLEP[[#This Row],[Termino]]-SLEP[[#This Row],[Días de vigencia]])</f>
        <v>33601</v>
      </c>
      <c r="AF1313" s="1">
        <f>IF(SLEP[[#This Row],[Días restantes]]&lt;1,DATE(1992,10,11),DATE(2025,8,8)+SLEP[[#This Row],[Días restantes]])</f>
        <v>33888</v>
      </c>
      <c r="AG1313">
        <f ca="1">IF(SLEP[[#This Row],[Termino]]=0,0,SLEP[[#This Row],[Termino]]-TODAY())</f>
        <v>-12071</v>
      </c>
      <c r="AH1313" s="7" t="str">
        <f ca="1">IF(SLEP[[#This Row],[Dias]]&gt;0,"Vigente","Vencido")</f>
        <v>Vencido</v>
      </c>
      <c r="AI1313" t="str">
        <f>_xlfn.XLOOKUP(SLEP[[#This Row],[Source.Name]],Tabla3[Nombre archivo],Tabla3[BASESLEP],"N/A",0,1)</f>
        <v>Llanquihue</v>
      </c>
      <c r="AJ1313" t="s">
        <v>6391</v>
      </c>
    </row>
    <row r="1314" spans="1:36" x14ac:dyDescent="0.3">
      <c r="A1314" t="s">
        <v>4679</v>
      </c>
      <c r="B1314" t="s">
        <v>5734</v>
      </c>
      <c r="C1314" t="s">
        <v>5735</v>
      </c>
      <c r="D1314" t="s">
        <v>5736</v>
      </c>
      <c r="E1314" t="s">
        <v>4793</v>
      </c>
      <c r="F1314" t="s">
        <v>4794</v>
      </c>
      <c r="G1314" t="s">
        <v>44</v>
      </c>
      <c r="H1314" t="s">
        <v>45</v>
      </c>
      <c r="I1314" t="s">
        <v>60</v>
      </c>
      <c r="J1314" t="s">
        <v>4685</v>
      </c>
      <c r="K1314" t="s">
        <v>48</v>
      </c>
      <c r="L1314" s="3">
        <v>12479749</v>
      </c>
      <c r="M1314" s="4">
        <v>9931528</v>
      </c>
      <c r="N1314" s="4">
        <v>2548221</v>
      </c>
      <c r="O1314" t="s">
        <v>1356</v>
      </c>
      <c r="P1314" t="s">
        <v>1269</v>
      </c>
      <c r="Q1314" t="s">
        <v>51</v>
      </c>
      <c r="R1314">
        <v>10</v>
      </c>
      <c r="S1314">
        <v>0</v>
      </c>
      <c r="T1314">
        <v>0</v>
      </c>
      <c r="U1314">
        <v>0</v>
      </c>
      <c r="V1314">
        <v>0</v>
      </c>
      <c r="W1314">
        <v>0</v>
      </c>
      <c r="X1314">
        <v>287</v>
      </c>
      <c r="Y1314">
        <v>-164</v>
      </c>
      <c r="Z1314" t="s">
        <v>65</v>
      </c>
      <c r="AA1314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12479749</v>
      </c>
      <c r="AB1314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9931528</v>
      </c>
      <c r="AC1314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2548221</v>
      </c>
      <c r="AD1314" s="5">
        <f>VALUE(FIXED((SLEP[[#This Row],[EjecutadoCLP]]/SLEP[[#This Row],[MontoCLP]]),4,TRUE))</f>
        <v>0.79579999999999995</v>
      </c>
      <c r="AE1314" s="1">
        <f>IF(SLEP[[#This Row],[Termino]]=0,DATE(1992,10,11),SLEP[[#This Row],[Termino]]-SLEP[[#This Row],[Días de vigencia]])</f>
        <v>33601</v>
      </c>
      <c r="AF1314" s="1">
        <f>IF(SLEP[[#This Row],[Días restantes]]&lt;1,DATE(1992,10,11),DATE(2025,8,8)+SLEP[[#This Row],[Días restantes]])</f>
        <v>33888</v>
      </c>
      <c r="AG1314">
        <f ca="1">IF(SLEP[[#This Row],[Termino]]=0,0,SLEP[[#This Row],[Termino]]-TODAY())</f>
        <v>-12071</v>
      </c>
      <c r="AH1314" s="7" t="str">
        <f ca="1">IF(SLEP[[#This Row],[Dias]]&gt;0,"Vigente","Vencido")</f>
        <v>Vencido</v>
      </c>
      <c r="AI1314" t="str">
        <f>_xlfn.XLOOKUP(SLEP[[#This Row],[Source.Name]],Tabla3[Nombre archivo],Tabla3[BASESLEP],"N/A",0,1)</f>
        <v>Llanquihue</v>
      </c>
      <c r="AJ1314" t="s">
        <v>6394</v>
      </c>
    </row>
    <row r="1315" spans="1:36" x14ac:dyDescent="0.3">
      <c r="A1315" t="s">
        <v>4679</v>
      </c>
      <c r="B1315" t="s">
        <v>5752</v>
      </c>
      <c r="C1315" t="s">
        <v>5753</v>
      </c>
      <c r="D1315" t="s">
        <v>5754</v>
      </c>
      <c r="E1315" t="s">
        <v>5222</v>
      </c>
      <c r="F1315" t="s">
        <v>5686</v>
      </c>
      <c r="G1315" t="s">
        <v>44</v>
      </c>
      <c r="H1315" t="s">
        <v>45</v>
      </c>
      <c r="I1315" t="s">
        <v>46</v>
      </c>
      <c r="J1315" t="s">
        <v>4685</v>
      </c>
      <c r="K1315" t="s">
        <v>48</v>
      </c>
      <c r="L1315" s="3">
        <v>209027018</v>
      </c>
      <c r="M1315" s="4">
        <v>230339716</v>
      </c>
      <c r="N1315" s="4">
        <v>-21312698</v>
      </c>
      <c r="O1315" t="s">
        <v>1311</v>
      </c>
      <c r="P1315" t="s">
        <v>1068</v>
      </c>
      <c r="Q1315" t="s">
        <v>51</v>
      </c>
      <c r="R1315">
        <v>56</v>
      </c>
      <c r="S1315">
        <v>0</v>
      </c>
      <c r="T1315">
        <v>0</v>
      </c>
      <c r="U1315">
        <v>0</v>
      </c>
      <c r="V1315">
        <v>0</v>
      </c>
      <c r="W1315">
        <v>0</v>
      </c>
      <c r="X1315">
        <v>667</v>
      </c>
      <c r="Y1315">
        <v>-390</v>
      </c>
      <c r="Z1315" t="s">
        <v>52</v>
      </c>
      <c r="AA1315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209027018</v>
      </c>
      <c r="AB1315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230339716</v>
      </c>
      <c r="AC1315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-21312698</v>
      </c>
      <c r="AD1315" s="5">
        <f>VALUE(FIXED((SLEP[[#This Row],[EjecutadoCLP]]/SLEP[[#This Row],[MontoCLP]]),4,TRUE))</f>
        <v>1.1020000000000001</v>
      </c>
      <c r="AE1315" s="1">
        <f>IF(SLEP[[#This Row],[Termino]]=0,DATE(1992,10,11),SLEP[[#This Row],[Termino]]-SLEP[[#This Row],[Días de vigencia]])</f>
        <v>33221</v>
      </c>
      <c r="AF1315" s="1">
        <f>IF(SLEP[[#This Row],[Días restantes]]&lt;1,DATE(1992,10,11),DATE(2025,8,8)+SLEP[[#This Row],[Días restantes]])</f>
        <v>33888</v>
      </c>
      <c r="AG1315">
        <f ca="1">IF(SLEP[[#This Row],[Termino]]=0,0,SLEP[[#This Row],[Termino]]-TODAY())</f>
        <v>-12071</v>
      </c>
      <c r="AH1315" s="7" t="str">
        <f ca="1">IF(SLEP[[#This Row],[Dias]]&gt;0,"Vigente","Vencido")</f>
        <v>Vencido</v>
      </c>
      <c r="AI1315" t="str">
        <f>_xlfn.XLOOKUP(SLEP[[#This Row],[Source.Name]],Tabla3[Nombre archivo],Tabla3[BASESLEP],"N/A",0,1)</f>
        <v>Llanquihue</v>
      </c>
      <c r="AJ1315" t="s">
        <v>6398</v>
      </c>
    </row>
    <row r="1316" spans="1:36" x14ac:dyDescent="0.3">
      <c r="A1316" t="s">
        <v>4679</v>
      </c>
      <c r="B1316" t="s">
        <v>5756</v>
      </c>
      <c r="C1316" t="s">
        <v>5757</v>
      </c>
      <c r="D1316" t="s">
        <v>5758</v>
      </c>
      <c r="E1316" t="s">
        <v>5610</v>
      </c>
      <c r="F1316" t="s">
        <v>5611</v>
      </c>
      <c r="G1316" t="s">
        <v>44</v>
      </c>
      <c r="H1316" t="s">
        <v>45</v>
      </c>
      <c r="I1316" t="s">
        <v>254</v>
      </c>
      <c r="J1316" t="s">
        <v>4685</v>
      </c>
      <c r="K1316" t="s">
        <v>48</v>
      </c>
      <c r="L1316" s="3">
        <v>4983600</v>
      </c>
      <c r="M1316" s="4">
        <v>20056114</v>
      </c>
      <c r="N1316" s="4">
        <v>-15072514</v>
      </c>
      <c r="O1316" t="s">
        <v>1345</v>
      </c>
      <c r="P1316" t="s">
        <v>999</v>
      </c>
      <c r="Q1316" t="s">
        <v>51</v>
      </c>
      <c r="R1316">
        <v>7</v>
      </c>
      <c r="S1316">
        <v>0</v>
      </c>
      <c r="T1316">
        <v>0</v>
      </c>
      <c r="U1316">
        <v>0</v>
      </c>
      <c r="V1316">
        <v>0</v>
      </c>
      <c r="W1316">
        <v>0</v>
      </c>
      <c r="X1316">
        <v>392</v>
      </c>
      <c r="Y1316">
        <v>-696</v>
      </c>
      <c r="Z1316" t="s">
        <v>52</v>
      </c>
      <c r="AA1316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4983600</v>
      </c>
      <c r="AB1316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20056114</v>
      </c>
      <c r="AC1316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-15072514</v>
      </c>
      <c r="AD1316" s="5">
        <f>VALUE(FIXED((SLEP[[#This Row],[EjecutadoCLP]]/SLEP[[#This Row],[MontoCLP]]),4,TRUE))</f>
        <v>4.0244</v>
      </c>
      <c r="AE1316" s="1">
        <f>IF(SLEP[[#This Row],[Termino]]=0,DATE(1992,10,11),SLEP[[#This Row],[Termino]]-SLEP[[#This Row],[Días de vigencia]])</f>
        <v>33496</v>
      </c>
      <c r="AF1316" s="1">
        <f>IF(SLEP[[#This Row],[Días restantes]]&lt;1,DATE(1992,10,11),DATE(2025,8,8)+SLEP[[#This Row],[Días restantes]])</f>
        <v>33888</v>
      </c>
      <c r="AG1316">
        <f ca="1">IF(SLEP[[#This Row],[Termino]]=0,0,SLEP[[#This Row],[Termino]]-TODAY())</f>
        <v>-12071</v>
      </c>
      <c r="AH1316" s="7" t="str">
        <f ca="1">IF(SLEP[[#This Row],[Dias]]&gt;0,"Vigente","Vencido")</f>
        <v>Vencido</v>
      </c>
      <c r="AI1316" t="str">
        <f>_xlfn.XLOOKUP(SLEP[[#This Row],[Source.Name]],Tabla3[Nombre archivo],Tabla3[BASESLEP],"N/A",0,1)</f>
        <v>Llanquihue</v>
      </c>
      <c r="AJ1316" t="s">
        <v>6402</v>
      </c>
    </row>
    <row r="1317" spans="1:36" x14ac:dyDescent="0.3">
      <c r="A1317" t="s">
        <v>4679</v>
      </c>
      <c r="B1317" t="s">
        <v>5760</v>
      </c>
      <c r="C1317" t="s">
        <v>5761</v>
      </c>
      <c r="D1317" t="s">
        <v>5762</v>
      </c>
      <c r="E1317" t="s">
        <v>5538</v>
      </c>
      <c r="F1317" t="s">
        <v>5539</v>
      </c>
      <c r="G1317" t="s">
        <v>44</v>
      </c>
      <c r="H1317" t="s">
        <v>45</v>
      </c>
      <c r="I1317" t="s">
        <v>222</v>
      </c>
      <c r="J1317" t="s">
        <v>4685</v>
      </c>
      <c r="K1317" t="s">
        <v>48</v>
      </c>
      <c r="L1317" s="3">
        <v>35420826</v>
      </c>
      <c r="M1317" s="4">
        <v>52797506</v>
      </c>
      <c r="N1317" s="4">
        <v>-17376680</v>
      </c>
      <c r="O1317" t="s">
        <v>5763</v>
      </c>
      <c r="P1317" t="s">
        <v>1269</v>
      </c>
      <c r="Q1317" t="s">
        <v>51</v>
      </c>
      <c r="R1317">
        <v>6</v>
      </c>
      <c r="S1317">
        <v>0</v>
      </c>
      <c r="T1317">
        <v>0</v>
      </c>
      <c r="U1317">
        <v>0</v>
      </c>
      <c r="V1317">
        <v>0</v>
      </c>
      <c r="W1317">
        <v>0</v>
      </c>
      <c r="X1317">
        <v>366</v>
      </c>
      <c r="Y1317">
        <v>-164</v>
      </c>
      <c r="Z1317" t="s">
        <v>52</v>
      </c>
      <c r="AA1317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35420826</v>
      </c>
      <c r="AB1317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52797506</v>
      </c>
      <c r="AC1317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-17376680</v>
      </c>
      <c r="AD1317" s="5">
        <f>VALUE(FIXED((SLEP[[#This Row],[EjecutadoCLP]]/SLEP[[#This Row],[MontoCLP]]),4,TRUE))</f>
        <v>1.4905999999999999</v>
      </c>
      <c r="AE1317" s="1">
        <f>IF(SLEP[[#This Row],[Termino]]=0,DATE(1992,10,11),SLEP[[#This Row],[Termino]]-SLEP[[#This Row],[Días de vigencia]])</f>
        <v>33522</v>
      </c>
      <c r="AF1317" s="1">
        <f>IF(SLEP[[#This Row],[Días restantes]]&lt;1,DATE(1992,10,11),DATE(2025,8,8)+SLEP[[#This Row],[Días restantes]])</f>
        <v>33888</v>
      </c>
      <c r="AG1317">
        <f ca="1">IF(SLEP[[#This Row],[Termino]]=0,0,SLEP[[#This Row],[Termino]]-TODAY())</f>
        <v>-12071</v>
      </c>
      <c r="AH1317" s="7" t="str">
        <f ca="1">IF(SLEP[[#This Row],[Dias]]&gt;0,"Vigente","Vencido")</f>
        <v>Vencido</v>
      </c>
      <c r="AI1317" t="str">
        <f>_xlfn.XLOOKUP(SLEP[[#This Row],[Source.Name]],Tabla3[Nombre archivo],Tabla3[BASESLEP],"N/A",0,1)</f>
        <v>Llanquihue</v>
      </c>
      <c r="AJ1317" t="s">
        <v>6408</v>
      </c>
    </row>
    <row r="1318" spans="1:36" x14ac:dyDescent="0.3">
      <c r="A1318" t="s">
        <v>4679</v>
      </c>
      <c r="B1318" t="s">
        <v>5765</v>
      </c>
      <c r="C1318" t="s">
        <v>5757</v>
      </c>
      <c r="D1318" t="s">
        <v>5758</v>
      </c>
      <c r="E1318" t="s">
        <v>5610</v>
      </c>
      <c r="F1318" t="s">
        <v>5611</v>
      </c>
      <c r="G1318" t="s">
        <v>44</v>
      </c>
      <c r="H1318" t="s">
        <v>45</v>
      </c>
      <c r="I1318" t="s">
        <v>254</v>
      </c>
      <c r="J1318" t="s">
        <v>4685</v>
      </c>
      <c r="K1318" t="s">
        <v>48</v>
      </c>
      <c r="L1318" s="3">
        <v>13975000</v>
      </c>
      <c r="M1318" s="4">
        <v>20056114</v>
      </c>
      <c r="N1318" s="4">
        <v>-6081114</v>
      </c>
      <c r="O1318" t="s">
        <v>2682</v>
      </c>
      <c r="P1318" t="s">
        <v>1269</v>
      </c>
      <c r="Q1318" t="s">
        <v>51</v>
      </c>
      <c r="R1318">
        <v>7</v>
      </c>
      <c r="S1318">
        <v>0</v>
      </c>
      <c r="T1318">
        <v>0</v>
      </c>
      <c r="U1318">
        <v>0</v>
      </c>
      <c r="V1318">
        <v>0</v>
      </c>
      <c r="W1318">
        <v>0</v>
      </c>
      <c r="X1318">
        <v>380</v>
      </c>
      <c r="Y1318">
        <v>-164</v>
      </c>
      <c r="Z1318" t="s">
        <v>65</v>
      </c>
      <c r="AA1318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13975000</v>
      </c>
      <c r="AB1318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20056114</v>
      </c>
      <c r="AC1318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-6081114</v>
      </c>
      <c r="AD1318" s="5">
        <f>VALUE(FIXED((SLEP[[#This Row],[EjecutadoCLP]]/SLEP[[#This Row],[MontoCLP]]),4,TRUE))</f>
        <v>1.4351</v>
      </c>
      <c r="AE1318" s="1">
        <f>IF(SLEP[[#This Row],[Termino]]=0,DATE(1992,10,11),SLEP[[#This Row],[Termino]]-SLEP[[#This Row],[Días de vigencia]])</f>
        <v>33508</v>
      </c>
      <c r="AF1318" s="1">
        <f>IF(SLEP[[#This Row],[Días restantes]]&lt;1,DATE(1992,10,11),DATE(2025,8,8)+SLEP[[#This Row],[Días restantes]])</f>
        <v>33888</v>
      </c>
      <c r="AG1318">
        <f ca="1">IF(SLEP[[#This Row],[Termino]]=0,0,SLEP[[#This Row],[Termino]]-TODAY())</f>
        <v>-12071</v>
      </c>
      <c r="AH1318" s="7" t="str">
        <f ca="1">IF(SLEP[[#This Row],[Dias]]&gt;0,"Vigente","Vencido")</f>
        <v>Vencido</v>
      </c>
      <c r="AI1318" t="str">
        <f>_xlfn.XLOOKUP(SLEP[[#This Row],[Source.Name]],Tabla3[Nombre archivo],Tabla3[BASESLEP],"N/A",0,1)</f>
        <v>Llanquihue</v>
      </c>
      <c r="AJ1318" t="s">
        <v>6412</v>
      </c>
    </row>
    <row r="1319" spans="1:36" x14ac:dyDescent="0.3">
      <c r="A1319" t="s">
        <v>4679</v>
      </c>
      <c r="B1319" t="s">
        <v>5767</v>
      </c>
      <c r="C1319" t="s">
        <v>5112</v>
      </c>
      <c r="D1319" t="s">
        <v>5113</v>
      </c>
      <c r="E1319" t="s">
        <v>1653</v>
      </c>
      <c r="F1319" t="s">
        <v>1654</v>
      </c>
      <c r="G1319" t="s">
        <v>44</v>
      </c>
      <c r="H1319" t="s">
        <v>45</v>
      </c>
      <c r="I1319" t="s">
        <v>89</v>
      </c>
      <c r="J1319" t="s">
        <v>4685</v>
      </c>
      <c r="K1319" t="s">
        <v>48</v>
      </c>
      <c r="L1319" s="3">
        <v>100923900</v>
      </c>
      <c r="M1319" s="4">
        <v>91112350</v>
      </c>
      <c r="N1319" s="4">
        <v>9811550</v>
      </c>
      <c r="O1319" t="s">
        <v>2673</v>
      </c>
      <c r="P1319" t="s">
        <v>513</v>
      </c>
      <c r="Q1319" t="s">
        <v>51</v>
      </c>
      <c r="R1319">
        <v>26</v>
      </c>
      <c r="S1319">
        <v>0</v>
      </c>
      <c r="T1319">
        <v>2</v>
      </c>
      <c r="U1319">
        <v>0</v>
      </c>
      <c r="V1319">
        <v>0</v>
      </c>
      <c r="W1319">
        <v>0</v>
      </c>
      <c r="X1319">
        <v>1407</v>
      </c>
      <c r="Y1319">
        <v>96</v>
      </c>
      <c r="Z1319" t="s">
        <v>52</v>
      </c>
      <c r="AA1319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100923900</v>
      </c>
      <c r="AB1319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91112350</v>
      </c>
      <c r="AC1319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9811550</v>
      </c>
      <c r="AD1319" s="5">
        <f>VALUE(FIXED((SLEP[[#This Row],[EjecutadoCLP]]/SLEP[[#This Row],[MontoCLP]]),4,TRUE))</f>
        <v>0.90280000000000005</v>
      </c>
      <c r="AE1319" s="1">
        <f>IF(SLEP[[#This Row],[Termino]]=0,DATE(1992,10,11),SLEP[[#This Row],[Termino]]-SLEP[[#This Row],[Días de vigencia]])</f>
        <v>44566</v>
      </c>
      <c r="AF1319" s="1">
        <f>IF(SLEP[[#This Row],[Días restantes]]&lt;1,DATE(1992,10,11),DATE(2025,8,8)+SLEP[[#This Row],[Días restantes]])</f>
        <v>45973</v>
      </c>
      <c r="AG1319">
        <f ca="1">IF(SLEP[[#This Row],[Termino]]=0,0,SLEP[[#This Row],[Termino]]-TODAY())</f>
        <v>14</v>
      </c>
      <c r="AH1319" s="7" t="str">
        <f ca="1">IF(SLEP[[#This Row],[Dias]]&gt;0,"Vigente","Vencido")</f>
        <v>Vigente</v>
      </c>
      <c r="AI1319" t="str">
        <f>_xlfn.XLOOKUP(SLEP[[#This Row],[Source.Name]],Tabla3[Nombre archivo],Tabla3[BASESLEP],"N/A",0,1)</f>
        <v>Llanquihue</v>
      </c>
      <c r="AJ1319" t="s">
        <v>6415</v>
      </c>
    </row>
    <row r="1320" spans="1:36" x14ac:dyDescent="0.3">
      <c r="A1320" t="s">
        <v>5769</v>
      </c>
      <c r="B1320" t="s">
        <v>8593</v>
      </c>
      <c r="C1320" t="s">
        <v>8594</v>
      </c>
      <c r="D1320" t="s">
        <v>8595</v>
      </c>
      <c r="E1320" t="s">
        <v>2482</v>
      </c>
      <c r="F1320" t="s">
        <v>2483</v>
      </c>
      <c r="G1320" t="s">
        <v>44</v>
      </c>
      <c r="H1320" t="s">
        <v>45</v>
      </c>
      <c r="I1320" t="s">
        <v>60</v>
      </c>
      <c r="J1320" t="s">
        <v>5775</v>
      </c>
      <c r="K1320" t="s">
        <v>48</v>
      </c>
      <c r="L1320" s="3">
        <v>134750000</v>
      </c>
      <c r="M1320" s="4">
        <v>11139501</v>
      </c>
      <c r="N1320" s="4">
        <v>123610499</v>
      </c>
      <c r="O1320" t="s">
        <v>652</v>
      </c>
      <c r="P1320" t="s">
        <v>104</v>
      </c>
      <c r="Q1320" t="s">
        <v>64</v>
      </c>
      <c r="R1320">
        <v>0</v>
      </c>
      <c r="S1320">
        <v>0</v>
      </c>
      <c r="T1320">
        <v>0</v>
      </c>
      <c r="U1320">
        <v>0</v>
      </c>
      <c r="V1320">
        <v>0</v>
      </c>
      <c r="W1320">
        <v>0</v>
      </c>
      <c r="X1320">
        <v>128</v>
      </c>
      <c r="Y1320">
        <v>51</v>
      </c>
      <c r="Z1320" t="s">
        <v>65</v>
      </c>
      <c r="AA1320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134750000</v>
      </c>
      <c r="AB1320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11139501</v>
      </c>
      <c r="AC1320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123610499</v>
      </c>
      <c r="AD1320" s="5">
        <f>VALUE(FIXED((SLEP[[#This Row],[EjecutadoCLP]]/SLEP[[#This Row],[MontoCLP]]),4,TRUE))</f>
        <v>8.2699999999999996E-2</v>
      </c>
      <c r="AE1320" s="1">
        <f>IF(SLEP[[#This Row],[Termino]]=0,DATE(1992,10,11),SLEP[[#This Row],[Termino]]-SLEP[[#This Row],[Días de vigencia]])</f>
        <v>45800</v>
      </c>
      <c r="AF1320" s="1">
        <f>IF(SLEP[[#This Row],[Días restantes]]&lt;1,DATE(1992,10,11),DATE(2025,8,8)+SLEP[[#This Row],[Días restantes]])</f>
        <v>45928</v>
      </c>
      <c r="AG1320">
        <f ca="1">IF(SLEP[[#This Row],[Termino]]=0,0,SLEP[[#This Row],[Termino]]-TODAY())</f>
        <v>-31</v>
      </c>
      <c r="AH1320" s="7" t="str">
        <f ca="1">IF(SLEP[[#This Row],[Dias]]&gt;0,"Vigente","Vencido")</f>
        <v>Vencido</v>
      </c>
      <c r="AI1320" t="str">
        <f>_xlfn.XLOOKUP(SLEP[[#This Row],[Source.Name]],Tabla3[Nombre archivo],Tabla3[BASESLEP],"N/A",0,1)</f>
        <v>Los Libertadores</v>
      </c>
      <c r="AJ1320" t="s">
        <v>6419</v>
      </c>
    </row>
    <row r="1321" spans="1:36" x14ac:dyDescent="0.3">
      <c r="A1321" t="s">
        <v>5769</v>
      </c>
      <c r="B1321" t="s">
        <v>5770</v>
      </c>
      <c r="C1321" t="s">
        <v>5771</v>
      </c>
      <c r="D1321" t="s">
        <v>5772</v>
      </c>
      <c r="E1321" t="s">
        <v>5773</v>
      </c>
      <c r="F1321" t="s">
        <v>5774</v>
      </c>
      <c r="G1321" t="s">
        <v>44</v>
      </c>
      <c r="H1321" t="s">
        <v>45</v>
      </c>
      <c r="I1321" t="s">
        <v>60</v>
      </c>
      <c r="J1321" t="s">
        <v>5775</v>
      </c>
      <c r="K1321" t="s">
        <v>48</v>
      </c>
      <c r="L1321" s="3">
        <v>6500000</v>
      </c>
      <c r="M1321" s="4">
        <v>5660000</v>
      </c>
      <c r="N1321" s="4">
        <v>840000</v>
      </c>
      <c r="O1321" t="s">
        <v>246</v>
      </c>
      <c r="P1321" t="s">
        <v>169</v>
      </c>
      <c r="Q1321" t="s">
        <v>64</v>
      </c>
      <c r="R1321">
        <v>2</v>
      </c>
      <c r="S1321">
        <v>0</v>
      </c>
      <c r="T1321">
        <v>0</v>
      </c>
      <c r="U1321">
        <v>0</v>
      </c>
      <c r="V1321">
        <v>0</v>
      </c>
      <c r="W1321">
        <v>0</v>
      </c>
      <c r="X1321">
        <v>230</v>
      </c>
      <c r="Y1321">
        <v>63</v>
      </c>
      <c r="Z1321" t="s">
        <v>65</v>
      </c>
      <c r="AA1321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6500000</v>
      </c>
      <c r="AB1321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5660000</v>
      </c>
      <c r="AC1321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840000</v>
      </c>
      <c r="AD1321" s="5">
        <f>VALUE(FIXED((SLEP[[#This Row],[EjecutadoCLP]]/SLEP[[#This Row],[MontoCLP]]),4,TRUE))</f>
        <v>0.87080000000000002</v>
      </c>
      <c r="AE1321" s="1">
        <f>IF(SLEP[[#This Row],[Termino]]=0,DATE(1992,10,11),SLEP[[#This Row],[Termino]]-SLEP[[#This Row],[Días de vigencia]])</f>
        <v>45710</v>
      </c>
      <c r="AF1321" s="1">
        <f>IF(SLEP[[#This Row],[Días restantes]]&lt;1,DATE(1992,10,11),DATE(2025,8,8)+SLEP[[#This Row],[Días restantes]])</f>
        <v>45940</v>
      </c>
      <c r="AG1321">
        <f ca="1">IF(SLEP[[#This Row],[Termino]]=0,0,SLEP[[#This Row],[Termino]]-TODAY())</f>
        <v>-19</v>
      </c>
      <c r="AH1321" s="7" t="str">
        <f ca="1">IF(SLEP[[#This Row],[Dias]]&gt;0,"Vigente","Vencido")</f>
        <v>Vencido</v>
      </c>
      <c r="AI1321" t="str">
        <f>_xlfn.XLOOKUP(SLEP[[#This Row],[Source.Name]],Tabla3[Nombre archivo],Tabla3[BASESLEP],"N/A",0,1)</f>
        <v>Los Libertadores</v>
      </c>
      <c r="AJ1321" t="s">
        <v>6425</v>
      </c>
    </row>
    <row r="1322" spans="1:36" x14ac:dyDescent="0.3">
      <c r="A1322" t="s">
        <v>5769</v>
      </c>
      <c r="B1322" t="s">
        <v>8596</v>
      </c>
      <c r="C1322" t="s">
        <v>8597</v>
      </c>
      <c r="D1322" t="s">
        <v>8598</v>
      </c>
      <c r="E1322" t="s">
        <v>1617</v>
      </c>
      <c r="F1322" t="s">
        <v>3253</v>
      </c>
      <c r="G1322" t="s">
        <v>44</v>
      </c>
      <c r="H1322" t="s">
        <v>45</v>
      </c>
      <c r="I1322" t="s">
        <v>188</v>
      </c>
      <c r="J1322" t="s">
        <v>5775</v>
      </c>
      <c r="K1322" t="s">
        <v>48</v>
      </c>
      <c r="L1322" s="3">
        <v>574099954</v>
      </c>
      <c r="M1322" s="4">
        <v>0</v>
      </c>
      <c r="N1322" s="4">
        <v>574099954</v>
      </c>
      <c r="O1322" t="s">
        <v>295</v>
      </c>
      <c r="P1322" t="s">
        <v>7626</v>
      </c>
      <c r="Q1322" t="s">
        <v>64</v>
      </c>
      <c r="R1322">
        <v>0</v>
      </c>
      <c r="S1322">
        <v>0</v>
      </c>
      <c r="T1322">
        <v>0</v>
      </c>
      <c r="U1322">
        <v>0</v>
      </c>
      <c r="V1322">
        <v>0</v>
      </c>
      <c r="W1322">
        <v>0</v>
      </c>
      <c r="X1322">
        <v>1095</v>
      </c>
      <c r="Y1322">
        <v>831</v>
      </c>
      <c r="Z1322" t="s">
        <v>65</v>
      </c>
      <c r="AA1322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574099954</v>
      </c>
      <c r="AB1322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0</v>
      </c>
      <c r="AC1322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574099954</v>
      </c>
      <c r="AD1322" s="5">
        <f>VALUE(FIXED((SLEP[[#This Row],[EjecutadoCLP]]/SLEP[[#This Row],[MontoCLP]]),4,TRUE))</f>
        <v>0</v>
      </c>
      <c r="AE1322" s="1">
        <f>IF(SLEP[[#This Row],[Termino]]=0,DATE(1992,10,11),SLEP[[#This Row],[Termino]]-SLEP[[#This Row],[Días de vigencia]])</f>
        <v>45613</v>
      </c>
      <c r="AF1322" s="1">
        <f>IF(SLEP[[#This Row],[Días restantes]]&lt;1,DATE(1992,10,11),DATE(2025,8,8)+SLEP[[#This Row],[Días restantes]])</f>
        <v>46708</v>
      </c>
      <c r="AG1322">
        <f ca="1">IF(SLEP[[#This Row],[Termino]]=0,0,SLEP[[#This Row],[Termino]]-TODAY())</f>
        <v>749</v>
      </c>
      <c r="AH1322" s="7" t="str">
        <f ca="1">IF(SLEP[[#This Row],[Dias]]&gt;0,"Vigente","Vencido")</f>
        <v>Vigente</v>
      </c>
      <c r="AI1322" t="str">
        <f>_xlfn.XLOOKUP(SLEP[[#This Row],[Source.Name]],Tabla3[Nombre archivo],Tabla3[BASESLEP],"N/A",0,1)</f>
        <v>Los Libertadores</v>
      </c>
      <c r="AJ1322" t="s">
        <v>6431</v>
      </c>
    </row>
    <row r="1323" spans="1:36" x14ac:dyDescent="0.3">
      <c r="A1323" t="s">
        <v>5769</v>
      </c>
      <c r="B1323" t="s">
        <v>5778</v>
      </c>
      <c r="C1323" t="s">
        <v>5779</v>
      </c>
      <c r="D1323" t="s">
        <v>5780</v>
      </c>
      <c r="E1323" t="s">
        <v>5781</v>
      </c>
      <c r="F1323" t="s">
        <v>5782</v>
      </c>
      <c r="G1323" t="s">
        <v>44</v>
      </c>
      <c r="H1323" t="s">
        <v>45</v>
      </c>
      <c r="I1323" t="s">
        <v>46</v>
      </c>
      <c r="J1323" t="s">
        <v>5783</v>
      </c>
      <c r="K1323" t="s">
        <v>48</v>
      </c>
      <c r="L1323" s="3">
        <v>400000000</v>
      </c>
      <c r="M1323" s="4">
        <v>398369744</v>
      </c>
      <c r="N1323" s="4">
        <v>1630256</v>
      </c>
      <c r="O1323" t="s">
        <v>169</v>
      </c>
      <c r="P1323" t="s">
        <v>98</v>
      </c>
      <c r="Q1323" t="s">
        <v>64</v>
      </c>
      <c r="R1323">
        <v>19</v>
      </c>
      <c r="S1323">
        <v>0</v>
      </c>
      <c r="T1323">
        <v>0</v>
      </c>
      <c r="U1323">
        <v>0</v>
      </c>
      <c r="V1323">
        <v>0</v>
      </c>
      <c r="W1323">
        <v>0</v>
      </c>
      <c r="X1323">
        <v>365</v>
      </c>
      <c r="Y1323">
        <v>94</v>
      </c>
      <c r="Z1323" t="s">
        <v>65</v>
      </c>
      <c r="AA1323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400000000</v>
      </c>
      <c r="AB1323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398369744</v>
      </c>
      <c r="AC1323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1630256</v>
      </c>
      <c r="AD1323" s="5">
        <f>VALUE(FIXED((SLEP[[#This Row],[EjecutadoCLP]]/SLEP[[#This Row],[MontoCLP]]),4,TRUE))</f>
        <v>0.99590000000000001</v>
      </c>
      <c r="AE1323" s="1">
        <f>IF(SLEP[[#This Row],[Termino]]=0,DATE(1992,10,11),SLEP[[#This Row],[Termino]]-SLEP[[#This Row],[Días de vigencia]])</f>
        <v>45606</v>
      </c>
      <c r="AF1323" s="1">
        <f>IF(SLEP[[#This Row],[Días restantes]]&lt;1,DATE(1992,10,11),DATE(2025,8,8)+SLEP[[#This Row],[Días restantes]])</f>
        <v>45971</v>
      </c>
      <c r="AG1323">
        <f ca="1">IF(SLEP[[#This Row],[Termino]]=0,0,SLEP[[#This Row],[Termino]]-TODAY())</f>
        <v>12</v>
      </c>
      <c r="AH1323" s="7" t="str">
        <f ca="1">IF(SLEP[[#This Row],[Dias]]&gt;0,"Vigente","Vencido")</f>
        <v>Vigente</v>
      </c>
      <c r="AI1323" t="str">
        <f>_xlfn.XLOOKUP(SLEP[[#This Row],[Source.Name]],Tabla3[Nombre archivo],Tabla3[BASESLEP],"N/A",0,1)</f>
        <v>Los Libertadores</v>
      </c>
      <c r="AJ1323" t="s">
        <v>6437</v>
      </c>
    </row>
    <row r="1324" spans="1:36" x14ac:dyDescent="0.3">
      <c r="A1324" t="s">
        <v>5769</v>
      </c>
      <c r="B1324" t="s">
        <v>8599</v>
      </c>
      <c r="C1324" t="s">
        <v>8600</v>
      </c>
      <c r="D1324" t="s">
        <v>8601</v>
      </c>
      <c r="E1324" t="s">
        <v>1617</v>
      </c>
      <c r="F1324" t="s">
        <v>3253</v>
      </c>
      <c r="G1324" t="s">
        <v>44</v>
      </c>
      <c r="H1324" t="s">
        <v>45</v>
      </c>
      <c r="I1324" t="s">
        <v>188</v>
      </c>
      <c r="J1324" t="s">
        <v>5783</v>
      </c>
      <c r="K1324" t="s">
        <v>48</v>
      </c>
      <c r="L1324" s="3">
        <v>265989276</v>
      </c>
      <c r="M1324" s="4">
        <v>51720137</v>
      </c>
      <c r="N1324" s="4">
        <v>214269139</v>
      </c>
      <c r="O1324" t="s">
        <v>759</v>
      </c>
      <c r="P1324" t="s">
        <v>8244</v>
      </c>
      <c r="Q1324" t="s">
        <v>64</v>
      </c>
      <c r="R1324">
        <v>7</v>
      </c>
      <c r="S1324">
        <v>0</v>
      </c>
      <c r="T1324">
        <v>0</v>
      </c>
      <c r="U1324">
        <v>0</v>
      </c>
      <c r="V1324">
        <v>0</v>
      </c>
      <c r="W1324">
        <v>0</v>
      </c>
      <c r="X1324">
        <v>1095</v>
      </c>
      <c r="Y1324">
        <v>726</v>
      </c>
      <c r="Z1324" t="s">
        <v>65</v>
      </c>
      <c r="AA1324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265989276</v>
      </c>
      <c r="AB1324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51720137</v>
      </c>
      <c r="AC1324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214269139</v>
      </c>
      <c r="AD1324" s="5">
        <f>VALUE(FIXED((SLEP[[#This Row],[EjecutadoCLP]]/SLEP[[#This Row],[MontoCLP]]),4,TRUE))</f>
        <v>0.19439999999999999</v>
      </c>
      <c r="AE1324" s="1">
        <f>IF(SLEP[[#This Row],[Termino]]=0,DATE(1992,10,11),SLEP[[#This Row],[Termino]]-SLEP[[#This Row],[Días de vigencia]])</f>
        <v>45508</v>
      </c>
      <c r="AF1324" s="1">
        <f>IF(SLEP[[#This Row],[Días restantes]]&lt;1,DATE(1992,10,11),DATE(2025,8,8)+SLEP[[#This Row],[Días restantes]])</f>
        <v>46603</v>
      </c>
      <c r="AG1324">
        <f ca="1">IF(SLEP[[#This Row],[Termino]]=0,0,SLEP[[#This Row],[Termino]]-TODAY())</f>
        <v>644</v>
      </c>
      <c r="AH1324" s="7" t="str">
        <f ca="1">IF(SLEP[[#This Row],[Dias]]&gt;0,"Vigente","Vencido")</f>
        <v>Vigente</v>
      </c>
      <c r="AI1324" t="str">
        <f>_xlfn.XLOOKUP(SLEP[[#This Row],[Source.Name]],Tabla3[Nombre archivo],Tabla3[BASESLEP],"N/A",0,1)</f>
        <v>Los Libertadores</v>
      </c>
      <c r="AJ1324" t="s">
        <v>6441</v>
      </c>
    </row>
    <row r="1325" spans="1:36" x14ac:dyDescent="0.3">
      <c r="A1325" t="s">
        <v>5769</v>
      </c>
      <c r="B1325" t="s">
        <v>5785</v>
      </c>
      <c r="C1325" t="s">
        <v>5786</v>
      </c>
      <c r="D1325" t="s">
        <v>5787</v>
      </c>
      <c r="E1325" t="s">
        <v>5788</v>
      </c>
      <c r="F1325" t="s">
        <v>5789</v>
      </c>
      <c r="G1325" t="s">
        <v>44</v>
      </c>
      <c r="H1325" t="s">
        <v>45</v>
      </c>
      <c r="I1325" t="s">
        <v>254</v>
      </c>
      <c r="J1325" t="s">
        <v>5783</v>
      </c>
      <c r="K1325" t="s">
        <v>48</v>
      </c>
      <c r="L1325" s="3">
        <v>25807048</v>
      </c>
      <c r="M1325" s="4">
        <v>8602352</v>
      </c>
      <c r="N1325" s="4">
        <v>17204696</v>
      </c>
      <c r="O1325" t="s">
        <v>255</v>
      </c>
      <c r="P1325" t="s">
        <v>256</v>
      </c>
      <c r="Q1325" t="s">
        <v>51</v>
      </c>
      <c r="R1325">
        <v>3</v>
      </c>
      <c r="S1325">
        <v>0</v>
      </c>
      <c r="T1325">
        <v>0</v>
      </c>
      <c r="U1325">
        <v>0</v>
      </c>
      <c r="V1325">
        <v>0</v>
      </c>
      <c r="W1325">
        <v>0</v>
      </c>
      <c r="X1325">
        <v>365</v>
      </c>
      <c r="Y1325">
        <v>-1</v>
      </c>
      <c r="Z1325" t="s">
        <v>52</v>
      </c>
      <c r="AA1325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25807048</v>
      </c>
      <c r="AB1325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8602352</v>
      </c>
      <c r="AC1325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17204696</v>
      </c>
      <c r="AD1325" s="5">
        <f>VALUE(FIXED((SLEP[[#This Row],[EjecutadoCLP]]/SLEP[[#This Row],[MontoCLP]]),4,TRUE))</f>
        <v>0.33329999999999999</v>
      </c>
      <c r="AE1325" s="1">
        <f>IF(SLEP[[#This Row],[Termino]]=0,DATE(1992,10,11),SLEP[[#This Row],[Termino]]-SLEP[[#This Row],[Días de vigencia]])</f>
        <v>33523</v>
      </c>
      <c r="AF1325" s="1">
        <f>IF(SLEP[[#This Row],[Días restantes]]&lt;1,DATE(1992,10,11),DATE(2025,8,8)+SLEP[[#This Row],[Días restantes]])</f>
        <v>33888</v>
      </c>
      <c r="AG1325">
        <f ca="1">IF(SLEP[[#This Row],[Termino]]=0,0,SLEP[[#This Row],[Termino]]-TODAY())</f>
        <v>-12071</v>
      </c>
      <c r="AH1325" s="7" t="str">
        <f ca="1">IF(SLEP[[#This Row],[Dias]]&gt;0,"Vigente","Vencido")</f>
        <v>Vencido</v>
      </c>
      <c r="AI1325" t="str">
        <f>_xlfn.XLOOKUP(SLEP[[#This Row],[Source.Name]],Tabla3[Nombre archivo],Tabla3[BASESLEP],"N/A",0,1)</f>
        <v>Los Libertadores</v>
      </c>
      <c r="AJ1325" t="s">
        <v>6445</v>
      </c>
    </row>
    <row r="1326" spans="1:36" x14ac:dyDescent="0.3">
      <c r="A1326" t="s">
        <v>5791</v>
      </c>
      <c r="B1326" t="s">
        <v>8602</v>
      </c>
      <c r="C1326" t="s">
        <v>8603</v>
      </c>
      <c r="D1326" t="s">
        <v>8604</v>
      </c>
      <c r="E1326" t="s">
        <v>579</v>
      </c>
      <c r="F1326" t="s">
        <v>580</v>
      </c>
      <c r="G1326" t="s">
        <v>44</v>
      </c>
      <c r="H1326" t="s">
        <v>178</v>
      </c>
      <c r="I1326" t="s">
        <v>533</v>
      </c>
      <c r="J1326" t="s">
        <v>5797</v>
      </c>
      <c r="K1326" t="s">
        <v>48</v>
      </c>
      <c r="L1326" s="3">
        <v>247000000</v>
      </c>
      <c r="M1326" s="4">
        <v>999600</v>
      </c>
      <c r="N1326" s="4">
        <v>246000400</v>
      </c>
      <c r="O1326" t="s">
        <v>169</v>
      </c>
      <c r="P1326" t="s">
        <v>951</v>
      </c>
      <c r="Q1326" t="s">
        <v>64</v>
      </c>
      <c r="R1326">
        <v>1</v>
      </c>
      <c r="S1326">
        <v>0</v>
      </c>
      <c r="T1326">
        <v>0</v>
      </c>
      <c r="U1326">
        <v>0</v>
      </c>
      <c r="V1326">
        <v>0</v>
      </c>
      <c r="W1326">
        <v>0</v>
      </c>
      <c r="X1326">
        <v>730</v>
      </c>
      <c r="Y1326">
        <v>640</v>
      </c>
      <c r="Z1326" t="s">
        <v>65</v>
      </c>
      <c r="AA1326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247000000</v>
      </c>
      <c r="AB1326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999600</v>
      </c>
      <c r="AC1326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246000400</v>
      </c>
      <c r="AD1326" s="5">
        <f>VALUE(FIXED((SLEP[[#This Row],[EjecutadoCLP]]/SLEP[[#This Row],[MontoCLP]]),4,TRUE))</f>
        <v>4.0000000000000001E-3</v>
      </c>
      <c r="AE1326" s="1">
        <f>IF(SLEP[[#This Row],[Termino]]=0,DATE(1992,10,11),SLEP[[#This Row],[Termino]]-SLEP[[#This Row],[Días de vigencia]])</f>
        <v>45787</v>
      </c>
      <c r="AF1326" s="1">
        <f>IF(SLEP[[#This Row],[Días restantes]]&lt;1,DATE(1992,10,11),DATE(2025,8,8)+SLEP[[#This Row],[Días restantes]])</f>
        <v>46517</v>
      </c>
      <c r="AG1326">
        <f ca="1">IF(SLEP[[#This Row],[Termino]]=0,0,SLEP[[#This Row],[Termino]]-TODAY())</f>
        <v>558</v>
      </c>
      <c r="AH1326" s="7" t="str">
        <f ca="1">IF(SLEP[[#This Row],[Dias]]&gt;0,"Vigente","Vencido")</f>
        <v>Vigente</v>
      </c>
      <c r="AI1326" t="str">
        <f>_xlfn.XLOOKUP(SLEP[[#This Row],[Source.Name]],Tabla3[Nombre archivo],Tabla3[BASESLEP],"N/A",0,1)</f>
        <v>Magallanes</v>
      </c>
      <c r="AJ1326" t="s">
        <v>6449</v>
      </c>
    </row>
    <row r="1327" spans="1:36" x14ac:dyDescent="0.3">
      <c r="A1327" t="s">
        <v>5791</v>
      </c>
      <c r="B1327" t="s">
        <v>8605</v>
      </c>
      <c r="C1327" t="s">
        <v>8606</v>
      </c>
      <c r="D1327" t="s">
        <v>8607</v>
      </c>
      <c r="E1327" t="s">
        <v>8608</v>
      </c>
      <c r="F1327" t="s">
        <v>8609</v>
      </c>
      <c r="G1327" t="s">
        <v>44</v>
      </c>
      <c r="H1327" t="s">
        <v>45</v>
      </c>
      <c r="I1327" t="s">
        <v>60</v>
      </c>
      <c r="J1327" t="s">
        <v>5797</v>
      </c>
      <c r="K1327" t="s">
        <v>48</v>
      </c>
      <c r="L1327" s="3">
        <v>120000000</v>
      </c>
      <c r="M1327" s="4">
        <v>29916600</v>
      </c>
      <c r="N1327" s="4">
        <v>90083400</v>
      </c>
      <c r="O1327" t="s">
        <v>246</v>
      </c>
      <c r="P1327" t="s">
        <v>247</v>
      </c>
      <c r="Q1327" t="s">
        <v>64</v>
      </c>
      <c r="R1327">
        <v>2</v>
      </c>
      <c r="S1327">
        <v>0</v>
      </c>
      <c r="T1327">
        <v>0</v>
      </c>
      <c r="U1327">
        <v>0</v>
      </c>
      <c r="V1327">
        <v>0</v>
      </c>
      <c r="W1327">
        <v>0</v>
      </c>
      <c r="X1327">
        <v>365</v>
      </c>
      <c r="Y1327">
        <v>259</v>
      </c>
      <c r="Z1327" t="s">
        <v>65</v>
      </c>
      <c r="AA1327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120000000</v>
      </c>
      <c r="AB1327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29916600</v>
      </c>
      <c r="AC1327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90083400</v>
      </c>
      <c r="AD1327" s="5">
        <f>VALUE(FIXED((SLEP[[#This Row],[EjecutadoCLP]]/SLEP[[#This Row],[MontoCLP]]),4,TRUE))</f>
        <v>0.24929999999999999</v>
      </c>
      <c r="AE1327" s="1">
        <f>IF(SLEP[[#This Row],[Termino]]=0,DATE(1992,10,11),SLEP[[#This Row],[Termino]]-SLEP[[#This Row],[Días de vigencia]])</f>
        <v>45771</v>
      </c>
      <c r="AF1327" s="1">
        <f>IF(SLEP[[#This Row],[Días restantes]]&lt;1,DATE(1992,10,11),DATE(2025,8,8)+SLEP[[#This Row],[Días restantes]])</f>
        <v>46136</v>
      </c>
      <c r="AG1327">
        <f ca="1">IF(SLEP[[#This Row],[Termino]]=0,0,SLEP[[#This Row],[Termino]]-TODAY())</f>
        <v>177</v>
      </c>
      <c r="AH1327" s="7" t="str">
        <f ca="1">IF(SLEP[[#This Row],[Dias]]&gt;0,"Vigente","Vencido")</f>
        <v>Vigente</v>
      </c>
      <c r="AI1327" t="str">
        <f>_xlfn.XLOOKUP(SLEP[[#This Row],[Source.Name]],Tabla3[Nombre archivo],Tabla3[BASESLEP],"N/A",0,1)</f>
        <v>Magallanes</v>
      </c>
      <c r="AJ1327" t="s">
        <v>6453</v>
      </c>
    </row>
    <row r="1328" spans="1:36" x14ac:dyDescent="0.3">
      <c r="A1328" t="s">
        <v>5791</v>
      </c>
      <c r="B1328" t="s">
        <v>5792</v>
      </c>
      <c r="C1328" t="s">
        <v>5793</v>
      </c>
      <c r="D1328" t="s">
        <v>5794</v>
      </c>
      <c r="E1328" t="s">
        <v>5795</v>
      </c>
      <c r="F1328" t="s">
        <v>5796</v>
      </c>
      <c r="G1328" t="s">
        <v>44</v>
      </c>
      <c r="H1328" t="s">
        <v>45</v>
      </c>
      <c r="I1328" t="s">
        <v>60</v>
      </c>
      <c r="J1328" t="s">
        <v>5797</v>
      </c>
      <c r="K1328" t="s">
        <v>48</v>
      </c>
      <c r="L1328" s="3">
        <v>80994732</v>
      </c>
      <c r="M1328" s="4">
        <v>80464111</v>
      </c>
      <c r="N1328" s="4">
        <v>530621</v>
      </c>
      <c r="O1328" t="s">
        <v>104</v>
      </c>
      <c r="P1328" t="s">
        <v>223</v>
      </c>
      <c r="Q1328" t="s">
        <v>51</v>
      </c>
      <c r="R1328">
        <v>1</v>
      </c>
      <c r="S1328">
        <v>0</v>
      </c>
      <c r="T1328">
        <v>0</v>
      </c>
      <c r="U1328">
        <v>0</v>
      </c>
      <c r="V1328">
        <v>0</v>
      </c>
      <c r="W1328">
        <v>0</v>
      </c>
      <c r="X1328">
        <v>45</v>
      </c>
      <c r="Y1328">
        <v>-1</v>
      </c>
      <c r="Z1328" t="s">
        <v>52</v>
      </c>
      <c r="AA1328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80994732</v>
      </c>
      <c r="AB1328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80464111</v>
      </c>
      <c r="AC1328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530621</v>
      </c>
      <c r="AD1328" s="5">
        <f>VALUE(FIXED((SLEP[[#This Row],[EjecutadoCLP]]/SLEP[[#This Row],[MontoCLP]]),4,TRUE))</f>
        <v>0.99339999999999995</v>
      </c>
      <c r="AE1328" s="1">
        <f>IF(SLEP[[#This Row],[Termino]]=0,DATE(1992,10,11),SLEP[[#This Row],[Termino]]-SLEP[[#This Row],[Días de vigencia]])</f>
        <v>33843</v>
      </c>
      <c r="AF1328" s="1">
        <f>IF(SLEP[[#This Row],[Días restantes]]&lt;1,DATE(1992,10,11),DATE(2025,8,8)+SLEP[[#This Row],[Días restantes]])</f>
        <v>33888</v>
      </c>
      <c r="AG1328">
        <f ca="1">IF(SLEP[[#This Row],[Termino]]=0,0,SLEP[[#This Row],[Termino]]-TODAY())</f>
        <v>-12071</v>
      </c>
      <c r="AH1328" s="7" t="str">
        <f ca="1">IF(SLEP[[#This Row],[Dias]]&gt;0,"Vigente","Vencido")</f>
        <v>Vencido</v>
      </c>
      <c r="AI1328" t="str">
        <f>_xlfn.XLOOKUP(SLEP[[#This Row],[Source.Name]],Tabla3[Nombre archivo],Tabla3[BASESLEP],"N/A",0,1)</f>
        <v>Magallanes</v>
      </c>
      <c r="AJ1328" t="s">
        <v>6462</v>
      </c>
    </row>
    <row r="1329" spans="1:36" x14ac:dyDescent="0.3">
      <c r="A1329" t="s">
        <v>5791</v>
      </c>
      <c r="B1329" t="s">
        <v>5800</v>
      </c>
      <c r="C1329" t="s">
        <v>5801</v>
      </c>
      <c r="D1329" t="s">
        <v>5802</v>
      </c>
      <c r="E1329" t="s">
        <v>5795</v>
      </c>
      <c r="F1329" t="s">
        <v>5796</v>
      </c>
      <c r="G1329" t="s">
        <v>44</v>
      </c>
      <c r="H1329" t="s">
        <v>45</v>
      </c>
      <c r="I1329" t="s">
        <v>60</v>
      </c>
      <c r="J1329" t="s">
        <v>5797</v>
      </c>
      <c r="K1329" t="s">
        <v>48</v>
      </c>
      <c r="L1329" s="3">
        <v>224067635</v>
      </c>
      <c r="M1329" s="4">
        <v>126462609</v>
      </c>
      <c r="N1329" s="4">
        <v>97605026</v>
      </c>
      <c r="O1329" t="s">
        <v>63</v>
      </c>
      <c r="P1329" t="s">
        <v>456</v>
      </c>
      <c r="Q1329" t="s">
        <v>51</v>
      </c>
      <c r="R1329">
        <v>0</v>
      </c>
      <c r="S1329">
        <v>0</v>
      </c>
      <c r="T1329">
        <v>0</v>
      </c>
      <c r="U1329">
        <v>0</v>
      </c>
      <c r="V1329">
        <v>0</v>
      </c>
      <c r="W1329">
        <v>0</v>
      </c>
      <c r="X1329">
        <v>90</v>
      </c>
      <c r="Y1329">
        <v>-1</v>
      </c>
      <c r="Z1329" t="s">
        <v>52</v>
      </c>
      <c r="AA1329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224067635</v>
      </c>
      <c r="AB1329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126462609</v>
      </c>
      <c r="AC1329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97605026</v>
      </c>
      <c r="AD1329" s="5">
        <f>VALUE(FIXED((SLEP[[#This Row],[EjecutadoCLP]]/SLEP[[#This Row],[MontoCLP]]),4,TRUE))</f>
        <v>0.56440000000000001</v>
      </c>
      <c r="AE1329" s="1">
        <f>IF(SLEP[[#This Row],[Termino]]=0,DATE(1992,10,11),SLEP[[#This Row],[Termino]]-SLEP[[#This Row],[Días de vigencia]])</f>
        <v>33798</v>
      </c>
      <c r="AF1329" s="1">
        <f>IF(SLEP[[#This Row],[Días restantes]]&lt;1,DATE(1992,10,11),DATE(2025,8,8)+SLEP[[#This Row],[Días restantes]])</f>
        <v>33888</v>
      </c>
      <c r="AG1329">
        <f ca="1">IF(SLEP[[#This Row],[Termino]]=0,0,SLEP[[#This Row],[Termino]]-TODAY())</f>
        <v>-12071</v>
      </c>
      <c r="AH1329" s="7" t="str">
        <f ca="1">IF(SLEP[[#This Row],[Dias]]&gt;0,"Vigente","Vencido")</f>
        <v>Vencido</v>
      </c>
      <c r="AI1329" t="str">
        <f>_xlfn.XLOOKUP(SLEP[[#This Row],[Source.Name]],Tabla3[Nombre archivo],Tabla3[BASESLEP],"N/A",0,1)</f>
        <v>Magallanes</v>
      </c>
      <c r="AJ1329" t="s">
        <v>6468</v>
      </c>
    </row>
    <row r="1330" spans="1:36" x14ac:dyDescent="0.3">
      <c r="A1330" t="s">
        <v>5791</v>
      </c>
      <c r="B1330" t="s">
        <v>5804</v>
      </c>
      <c r="C1330" t="s">
        <v>5805</v>
      </c>
      <c r="D1330" t="s">
        <v>5806</v>
      </c>
      <c r="E1330" t="s">
        <v>5807</v>
      </c>
      <c r="F1330" t="s">
        <v>5808</v>
      </c>
      <c r="G1330" t="s">
        <v>44</v>
      </c>
      <c r="H1330" t="s">
        <v>45</v>
      </c>
      <c r="I1330" t="s">
        <v>60</v>
      </c>
      <c r="J1330" t="s">
        <v>5797</v>
      </c>
      <c r="K1330" t="s">
        <v>48</v>
      </c>
      <c r="L1330" s="3">
        <v>251357133</v>
      </c>
      <c r="M1330" s="4">
        <v>299114988</v>
      </c>
      <c r="N1330" s="4">
        <v>-47757855</v>
      </c>
      <c r="O1330" t="s">
        <v>427</v>
      </c>
      <c r="P1330" t="s">
        <v>103</v>
      </c>
      <c r="Q1330" t="s">
        <v>51</v>
      </c>
      <c r="R1330">
        <v>1</v>
      </c>
      <c r="S1330">
        <v>0</v>
      </c>
      <c r="T1330">
        <v>0</v>
      </c>
      <c r="U1330">
        <v>0</v>
      </c>
      <c r="V1330">
        <v>0</v>
      </c>
      <c r="W1330">
        <v>0</v>
      </c>
      <c r="X1330">
        <v>120</v>
      </c>
      <c r="Y1330">
        <v>-1</v>
      </c>
      <c r="Z1330" t="s">
        <v>52</v>
      </c>
      <c r="AA1330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251357133</v>
      </c>
      <c r="AB1330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299114988</v>
      </c>
      <c r="AC1330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-47757855</v>
      </c>
      <c r="AD1330" s="5">
        <f>VALUE(FIXED((SLEP[[#This Row],[EjecutadoCLP]]/SLEP[[#This Row],[MontoCLP]]),4,TRUE))</f>
        <v>1.19</v>
      </c>
      <c r="AE1330" s="1">
        <f>IF(SLEP[[#This Row],[Termino]]=0,DATE(1992,10,11),SLEP[[#This Row],[Termino]]-SLEP[[#This Row],[Días de vigencia]])</f>
        <v>33768</v>
      </c>
      <c r="AF1330" s="1">
        <f>IF(SLEP[[#This Row],[Días restantes]]&lt;1,DATE(1992,10,11),DATE(2025,8,8)+SLEP[[#This Row],[Días restantes]])</f>
        <v>33888</v>
      </c>
      <c r="AG1330">
        <f ca="1">IF(SLEP[[#This Row],[Termino]]=0,0,SLEP[[#This Row],[Termino]]-TODAY())</f>
        <v>-12071</v>
      </c>
      <c r="AH1330" s="7" t="str">
        <f ca="1">IF(SLEP[[#This Row],[Dias]]&gt;0,"Vigente","Vencido")</f>
        <v>Vencido</v>
      </c>
      <c r="AI1330" t="str">
        <f>_xlfn.XLOOKUP(SLEP[[#This Row],[Source.Name]],Tabla3[Nombre archivo],Tabla3[BASESLEP],"N/A",0,1)</f>
        <v>Magallanes</v>
      </c>
      <c r="AJ1330" t="s">
        <v>6472</v>
      </c>
    </row>
    <row r="1331" spans="1:36" x14ac:dyDescent="0.3">
      <c r="A1331" t="s">
        <v>5791</v>
      </c>
      <c r="B1331" t="s">
        <v>8610</v>
      </c>
      <c r="C1331" t="s">
        <v>8611</v>
      </c>
      <c r="D1331" t="s">
        <v>8612</v>
      </c>
      <c r="E1331" t="s">
        <v>5837</v>
      </c>
      <c r="F1331" t="s">
        <v>5838</v>
      </c>
      <c r="G1331" t="s">
        <v>44</v>
      </c>
      <c r="H1331" t="s">
        <v>45</v>
      </c>
      <c r="I1331" t="s">
        <v>60</v>
      </c>
      <c r="J1331" t="s">
        <v>5797</v>
      </c>
      <c r="K1331" t="s">
        <v>48</v>
      </c>
      <c r="L1331" s="3">
        <v>92820000</v>
      </c>
      <c r="M1331" s="4">
        <v>93847835</v>
      </c>
      <c r="N1331" s="4">
        <v>-1027835</v>
      </c>
      <c r="O1331" t="s">
        <v>272</v>
      </c>
      <c r="P1331" t="s">
        <v>223</v>
      </c>
      <c r="Q1331" t="s">
        <v>51</v>
      </c>
      <c r="R1331">
        <v>2</v>
      </c>
      <c r="S1331">
        <v>0</v>
      </c>
      <c r="T1331">
        <v>1</v>
      </c>
      <c r="U1331">
        <v>0</v>
      </c>
      <c r="V1331">
        <v>0</v>
      </c>
      <c r="W1331">
        <v>0</v>
      </c>
      <c r="X1331">
        <v>60</v>
      </c>
      <c r="Y1331">
        <v>-73</v>
      </c>
      <c r="Z1331" t="s">
        <v>52</v>
      </c>
      <c r="AA1331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92820000</v>
      </c>
      <c r="AB1331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93847835</v>
      </c>
      <c r="AC1331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-1027835</v>
      </c>
      <c r="AD1331" s="5">
        <f>VALUE(FIXED((SLEP[[#This Row],[EjecutadoCLP]]/SLEP[[#This Row],[MontoCLP]]),4,TRUE))</f>
        <v>1.0111000000000001</v>
      </c>
      <c r="AE1331" s="1">
        <f>IF(SLEP[[#This Row],[Termino]]=0,DATE(1992,10,11),SLEP[[#This Row],[Termino]]-SLEP[[#This Row],[Días de vigencia]])</f>
        <v>33828</v>
      </c>
      <c r="AF1331" s="1">
        <f>IF(SLEP[[#This Row],[Días restantes]]&lt;1,DATE(1992,10,11),DATE(2025,8,8)+SLEP[[#This Row],[Días restantes]])</f>
        <v>33888</v>
      </c>
      <c r="AG1331">
        <f ca="1">IF(SLEP[[#This Row],[Termino]]=0,0,SLEP[[#This Row],[Termino]]-TODAY())</f>
        <v>-12071</v>
      </c>
      <c r="AH1331" s="7" t="str">
        <f ca="1">IF(SLEP[[#This Row],[Dias]]&gt;0,"Vigente","Vencido")</f>
        <v>Vencido</v>
      </c>
      <c r="AI1331" t="str">
        <f>_xlfn.XLOOKUP(SLEP[[#This Row],[Source.Name]],Tabla3[Nombre archivo],Tabla3[BASESLEP],"N/A",0,1)</f>
        <v>Magallanes</v>
      </c>
      <c r="AJ1331" t="s">
        <v>6478</v>
      </c>
    </row>
    <row r="1332" spans="1:36" x14ac:dyDescent="0.3">
      <c r="A1332" t="s">
        <v>5791</v>
      </c>
      <c r="B1332" t="s">
        <v>8613</v>
      </c>
      <c r="C1332" t="s">
        <v>8614</v>
      </c>
      <c r="D1332" t="s">
        <v>8615</v>
      </c>
      <c r="E1332" t="s">
        <v>8616</v>
      </c>
      <c r="F1332" t="s">
        <v>8617</v>
      </c>
      <c r="G1332" t="s">
        <v>44</v>
      </c>
      <c r="H1332" t="s">
        <v>45</v>
      </c>
      <c r="I1332" t="s">
        <v>60</v>
      </c>
      <c r="J1332" t="s">
        <v>5797</v>
      </c>
      <c r="K1332" t="s">
        <v>48</v>
      </c>
      <c r="L1332" s="3">
        <v>102746313</v>
      </c>
      <c r="M1332" s="4">
        <v>33843384</v>
      </c>
      <c r="N1332" s="4">
        <v>68902929</v>
      </c>
      <c r="O1332" t="s">
        <v>273</v>
      </c>
      <c r="P1332" t="s">
        <v>8402</v>
      </c>
      <c r="Q1332" t="s">
        <v>64</v>
      </c>
      <c r="R1332">
        <v>0</v>
      </c>
      <c r="S1332">
        <v>0</v>
      </c>
      <c r="T1332">
        <v>0</v>
      </c>
      <c r="U1332">
        <v>0</v>
      </c>
      <c r="V1332">
        <v>0</v>
      </c>
      <c r="W1332">
        <v>0</v>
      </c>
      <c r="X1332">
        <v>1095</v>
      </c>
      <c r="Y1332">
        <v>885</v>
      </c>
      <c r="Z1332" t="s">
        <v>65</v>
      </c>
      <c r="AA1332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102746313</v>
      </c>
      <c r="AB1332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33843384</v>
      </c>
      <c r="AC1332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68902929</v>
      </c>
      <c r="AD1332" s="5">
        <f>VALUE(FIXED((SLEP[[#This Row],[EjecutadoCLP]]/SLEP[[#This Row],[MontoCLP]]),4,TRUE))</f>
        <v>0.32940000000000003</v>
      </c>
      <c r="AE1332" s="1">
        <f>IF(SLEP[[#This Row],[Termino]]=0,DATE(1992,10,11),SLEP[[#This Row],[Termino]]-SLEP[[#This Row],[Días de vigencia]])</f>
        <v>45667</v>
      </c>
      <c r="AF1332" s="1">
        <f>IF(SLEP[[#This Row],[Días restantes]]&lt;1,DATE(1992,10,11),DATE(2025,8,8)+SLEP[[#This Row],[Días restantes]])</f>
        <v>46762</v>
      </c>
      <c r="AG1332">
        <f ca="1">IF(SLEP[[#This Row],[Termino]]=0,0,SLEP[[#This Row],[Termino]]-TODAY())</f>
        <v>803</v>
      </c>
      <c r="AH1332" s="7" t="str">
        <f ca="1">IF(SLEP[[#This Row],[Dias]]&gt;0,"Vigente","Vencido")</f>
        <v>Vigente</v>
      </c>
      <c r="AI1332" t="str">
        <f>_xlfn.XLOOKUP(SLEP[[#This Row],[Source.Name]],Tabla3[Nombre archivo],Tabla3[BASESLEP],"N/A",0,1)</f>
        <v>Magallanes</v>
      </c>
      <c r="AJ1332" t="s">
        <v>6484</v>
      </c>
    </row>
    <row r="1333" spans="1:36" x14ac:dyDescent="0.3">
      <c r="A1333" t="s">
        <v>5791</v>
      </c>
      <c r="B1333" t="s">
        <v>5810</v>
      </c>
      <c r="C1333" t="s">
        <v>5811</v>
      </c>
      <c r="D1333" t="s">
        <v>5812</v>
      </c>
      <c r="E1333" t="s">
        <v>5813</v>
      </c>
      <c r="F1333" t="s">
        <v>5814</v>
      </c>
      <c r="G1333" t="s">
        <v>44</v>
      </c>
      <c r="H1333" t="s">
        <v>45</v>
      </c>
      <c r="I1333" t="s">
        <v>60</v>
      </c>
      <c r="J1333" t="s">
        <v>5797</v>
      </c>
      <c r="K1333" t="s">
        <v>48</v>
      </c>
      <c r="L1333" s="3">
        <v>450000000</v>
      </c>
      <c r="M1333" s="4">
        <v>457587550</v>
      </c>
      <c r="N1333" s="4">
        <v>-7587550</v>
      </c>
      <c r="O1333" t="s">
        <v>256</v>
      </c>
      <c r="P1333" t="s">
        <v>2946</v>
      </c>
      <c r="Q1333" t="s">
        <v>64</v>
      </c>
      <c r="R1333">
        <v>26</v>
      </c>
      <c r="S1333">
        <v>0</v>
      </c>
      <c r="T1333">
        <v>0</v>
      </c>
      <c r="U1333">
        <v>0</v>
      </c>
      <c r="V1333">
        <v>0</v>
      </c>
      <c r="W1333">
        <v>0</v>
      </c>
      <c r="X1333">
        <v>365</v>
      </c>
      <c r="Y1333">
        <v>154</v>
      </c>
      <c r="Z1333" t="s">
        <v>65</v>
      </c>
      <c r="AA1333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450000000</v>
      </c>
      <c r="AB1333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457587550</v>
      </c>
      <c r="AC1333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-7587550</v>
      </c>
      <c r="AD1333" s="5">
        <f>VALUE(FIXED((SLEP[[#This Row],[EjecutadoCLP]]/SLEP[[#This Row],[MontoCLP]]),4,TRUE))</f>
        <v>1.0168999999999999</v>
      </c>
      <c r="AE1333" s="1">
        <f>IF(SLEP[[#This Row],[Termino]]=0,DATE(1992,10,11),SLEP[[#This Row],[Termino]]-SLEP[[#This Row],[Días de vigencia]])</f>
        <v>45666</v>
      </c>
      <c r="AF1333" s="1">
        <f>IF(SLEP[[#This Row],[Días restantes]]&lt;1,DATE(1992,10,11),DATE(2025,8,8)+SLEP[[#This Row],[Días restantes]])</f>
        <v>46031</v>
      </c>
      <c r="AG1333">
        <f ca="1">IF(SLEP[[#This Row],[Termino]]=0,0,SLEP[[#This Row],[Termino]]-TODAY())</f>
        <v>72</v>
      </c>
      <c r="AH1333" s="7" t="str">
        <f ca="1">IF(SLEP[[#This Row],[Dias]]&gt;0,"Vigente","Vencido")</f>
        <v>Vigente</v>
      </c>
      <c r="AI1333" t="str">
        <f>_xlfn.XLOOKUP(SLEP[[#This Row],[Source.Name]],Tabla3[Nombre archivo],Tabla3[BASESLEP],"N/A",0,1)</f>
        <v>Magallanes</v>
      </c>
      <c r="AJ1333" t="s">
        <v>6488</v>
      </c>
    </row>
    <row r="1334" spans="1:36" x14ac:dyDescent="0.3">
      <c r="A1334" t="s">
        <v>5791</v>
      </c>
      <c r="B1334" t="s">
        <v>5816</v>
      </c>
      <c r="C1334" t="s">
        <v>5817</v>
      </c>
      <c r="D1334" t="s">
        <v>5818</v>
      </c>
      <c r="E1334" t="s">
        <v>5819</v>
      </c>
      <c r="F1334" t="s">
        <v>5820</v>
      </c>
      <c r="G1334" t="s">
        <v>44</v>
      </c>
      <c r="H1334" t="s">
        <v>45</v>
      </c>
      <c r="I1334" t="s">
        <v>60</v>
      </c>
      <c r="J1334" t="s">
        <v>5797</v>
      </c>
      <c r="K1334" t="s">
        <v>48</v>
      </c>
      <c r="L1334" s="3">
        <v>96000000</v>
      </c>
      <c r="M1334" s="4">
        <v>80176000</v>
      </c>
      <c r="N1334" s="4">
        <v>15824000</v>
      </c>
      <c r="O1334" t="s">
        <v>223</v>
      </c>
      <c r="P1334" t="s">
        <v>169</v>
      </c>
      <c r="Q1334" t="s">
        <v>64</v>
      </c>
      <c r="R1334">
        <v>4</v>
      </c>
      <c r="S1334">
        <v>0</v>
      </c>
      <c r="T1334">
        <v>0</v>
      </c>
      <c r="U1334">
        <v>0</v>
      </c>
      <c r="V1334">
        <v>0</v>
      </c>
      <c r="W1334">
        <v>0</v>
      </c>
      <c r="X1334">
        <v>303</v>
      </c>
      <c r="Y1334">
        <v>63</v>
      </c>
      <c r="Z1334" t="s">
        <v>65</v>
      </c>
      <c r="AA1334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96000000</v>
      </c>
      <c r="AB1334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80176000</v>
      </c>
      <c r="AC1334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15824000</v>
      </c>
      <c r="AD1334" s="5">
        <f>VALUE(FIXED((SLEP[[#This Row],[EjecutadoCLP]]/SLEP[[#This Row],[MontoCLP]]),4,TRUE))</f>
        <v>0.83520000000000005</v>
      </c>
      <c r="AE1334" s="1">
        <f>IF(SLEP[[#This Row],[Termino]]=0,DATE(1992,10,11),SLEP[[#This Row],[Termino]]-SLEP[[#This Row],[Días de vigencia]])</f>
        <v>45637</v>
      </c>
      <c r="AF1334" s="1">
        <f>IF(SLEP[[#This Row],[Días restantes]]&lt;1,DATE(1992,10,11),DATE(2025,8,8)+SLEP[[#This Row],[Días restantes]])</f>
        <v>45940</v>
      </c>
      <c r="AG1334">
        <f ca="1">IF(SLEP[[#This Row],[Termino]]=0,0,SLEP[[#This Row],[Termino]]-TODAY())</f>
        <v>-19</v>
      </c>
      <c r="AH1334" s="7" t="str">
        <f ca="1">IF(SLEP[[#This Row],[Dias]]&gt;0,"Vigente","Vencido")</f>
        <v>Vencido</v>
      </c>
      <c r="AI1334" t="str">
        <f>_xlfn.XLOOKUP(SLEP[[#This Row],[Source.Name]],Tabla3[Nombre archivo],Tabla3[BASESLEP],"N/A",0,1)</f>
        <v>Magallanes</v>
      </c>
      <c r="AJ1334" t="s">
        <v>6494</v>
      </c>
    </row>
    <row r="1335" spans="1:36" x14ac:dyDescent="0.3">
      <c r="A1335" t="s">
        <v>5791</v>
      </c>
      <c r="B1335" t="s">
        <v>5822</v>
      </c>
      <c r="C1335" t="s">
        <v>5817</v>
      </c>
      <c r="D1335" t="s">
        <v>5818</v>
      </c>
      <c r="E1335" t="s">
        <v>5823</v>
      </c>
      <c r="F1335" t="s">
        <v>5824</v>
      </c>
      <c r="G1335" t="s">
        <v>44</v>
      </c>
      <c r="H1335" t="s">
        <v>45</v>
      </c>
      <c r="I1335" t="s">
        <v>60</v>
      </c>
      <c r="J1335" t="s">
        <v>5797</v>
      </c>
      <c r="K1335" t="s">
        <v>48</v>
      </c>
      <c r="L1335" s="3">
        <v>128200000</v>
      </c>
      <c r="M1335" s="4">
        <v>107514600</v>
      </c>
      <c r="N1335" s="4">
        <v>20685400</v>
      </c>
      <c r="O1335" t="s">
        <v>223</v>
      </c>
      <c r="P1335" t="s">
        <v>169</v>
      </c>
      <c r="Q1335" t="s">
        <v>64</v>
      </c>
      <c r="R1335">
        <v>19</v>
      </c>
      <c r="S1335">
        <v>1</v>
      </c>
      <c r="T1335">
        <v>0</v>
      </c>
      <c r="U1335">
        <v>0</v>
      </c>
      <c r="V1335">
        <v>0</v>
      </c>
      <c r="W1335">
        <v>0</v>
      </c>
      <c r="X1335">
        <v>303</v>
      </c>
      <c r="Y1335">
        <v>63</v>
      </c>
      <c r="Z1335" t="s">
        <v>65</v>
      </c>
      <c r="AA1335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128200000</v>
      </c>
      <c r="AB1335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107514600</v>
      </c>
      <c r="AC1335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20685400</v>
      </c>
      <c r="AD1335" s="5">
        <f>VALUE(FIXED((SLEP[[#This Row],[EjecutadoCLP]]/SLEP[[#This Row],[MontoCLP]]),4,TRUE))</f>
        <v>0.83860000000000001</v>
      </c>
      <c r="AE1335" s="1">
        <f>IF(SLEP[[#This Row],[Termino]]=0,DATE(1992,10,11),SLEP[[#This Row],[Termino]]-SLEP[[#This Row],[Días de vigencia]])</f>
        <v>45637</v>
      </c>
      <c r="AF1335" s="1">
        <f>IF(SLEP[[#This Row],[Días restantes]]&lt;1,DATE(1992,10,11),DATE(2025,8,8)+SLEP[[#This Row],[Días restantes]])</f>
        <v>45940</v>
      </c>
      <c r="AG1335">
        <f ca="1">IF(SLEP[[#This Row],[Termino]]=0,0,SLEP[[#This Row],[Termino]]-TODAY())</f>
        <v>-19</v>
      </c>
      <c r="AH1335" s="7" t="str">
        <f ca="1">IF(SLEP[[#This Row],[Dias]]&gt;0,"Vigente","Vencido")</f>
        <v>Vencido</v>
      </c>
      <c r="AI1335" t="str">
        <f>_xlfn.XLOOKUP(SLEP[[#This Row],[Source.Name]],Tabla3[Nombre archivo],Tabla3[BASESLEP],"N/A",0,1)</f>
        <v>Magallanes</v>
      </c>
      <c r="AJ1335" t="s">
        <v>6500</v>
      </c>
    </row>
    <row r="1336" spans="1:36" x14ac:dyDescent="0.3">
      <c r="A1336" t="s">
        <v>5791</v>
      </c>
      <c r="B1336" t="s">
        <v>5826</v>
      </c>
      <c r="C1336" t="s">
        <v>5827</v>
      </c>
      <c r="D1336" t="s">
        <v>5828</v>
      </c>
      <c r="E1336" t="s">
        <v>2897</v>
      </c>
      <c r="F1336" t="s">
        <v>2898</v>
      </c>
      <c r="G1336" t="s">
        <v>44</v>
      </c>
      <c r="H1336" t="s">
        <v>45</v>
      </c>
      <c r="I1336" t="s">
        <v>60</v>
      </c>
      <c r="J1336" t="s">
        <v>5797</v>
      </c>
      <c r="K1336" t="s">
        <v>48</v>
      </c>
      <c r="L1336" s="3">
        <v>85242032</v>
      </c>
      <c r="M1336" s="4">
        <v>51145218</v>
      </c>
      <c r="N1336" s="4">
        <v>34096814</v>
      </c>
      <c r="O1336" t="s">
        <v>256</v>
      </c>
      <c r="P1336" t="s">
        <v>98</v>
      </c>
      <c r="Q1336" t="s">
        <v>64</v>
      </c>
      <c r="R1336">
        <v>3</v>
      </c>
      <c r="S1336">
        <v>0</v>
      </c>
      <c r="T1336">
        <v>0</v>
      </c>
      <c r="U1336">
        <v>0</v>
      </c>
      <c r="V1336">
        <v>0</v>
      </c>
      <c r="W1336">
        <v>0</v>
      </c>
      <c r="X1336">
        <v>336</v>
      </c>
      <c r="Y1336">
        <v>94</v>
      </c>
      <c r="Z1336" t="s">
        <v>65</v>
      </c>
      <c r="AA1336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85242032</v>
      </c>
      <c r="AB1336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51145218</v>
      </c>
      <c r="AC1336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34096814</v>
      </c>
      <c r="AD1336" s="5">
        <f>VALUE(FIXED((SLEP[[#This Row],[EjecutadoCLP]]/SLEP[[#This Row],[MontoCLP]]),4,TRUE))</f>
        <v>0.6</v>
      </c>
      <c r="AE1336" s="1">
        <f>IF(SLEP[[#This Row],[Termino]]=0,DATE(1992,10,11),SLEP[[#This Row],[Termino]]-SLEP[[#This Row],[Días de vigencia]])</f>
        <v>45635</v>
      </c>
      <c r="AF1336" s="1">
        <f>IF(SLEP[[#This Row],[Días restantes]]&lt;1,DATE(1992,10,11),DATE(2025,8,8)+SLEP[[#This Row],[Días restantes]])</f>
        <v>45971</v>
      </c>
      <c r="AG1336">
        <f ca="1">IF(SLEP[[#This Row],[Termino]]=0,0,SLEP[[#This Row],[Termino]]-TODAY())</f>
        <v>12</v>
      </c>
      <c r="AH1336" s="7" t="str">
        <f ca="1">IF(SLEP[[#This Row],[Dias]]&gt;0,"Vigente","Vencido")</f>
        <v>Vigente</v>
      </c>
      <c r="AI1336" t="str">
        <f>_xlfn.XLOOKUP(SLEP[[#This Row],[Source.Name]],Tabla3[Nombre archivo],Tabla3[BASESLEP],"N/A",0,1)</f>
        <v>Magallanes</v>
      </c>
      <c r="AJ1336" t="s">
        <v>6506</v>
      </c>
    </row>
    <row r="1337" spans="1:36" x14ac:dyDescent="0.3">
      <c r="A1337" t="s">
        <v>5791</v>
      </c>
      <c r="B1337" t="s">
        <v>5830</v>
      </c>
      <c r="C1337" t="s">
        <v>5831</v>
      </c>
      <c r="D1337" t="s">
        <v>5832</v>
      </c>
      <c r="E1337" t="s">
        <v>1389</v>
      </c>
      <c r="F1337" t="s">
        <v>1390</v>
      </c>
      <c r="G1337" t="s">
        <v>44</v>
      </c>
      <c r="H1337" t="s">
        <v>45</v>
      </c>
      <c r="I1337" t="s">
        <v>188</v>
      </c>
      <c r="J1337" t="s">
        <v>5797</v>
      </c>
      <c r="K1337" t="s">
        <v>48</v>
      </c>
      <c r="L1337" s="3">
        <v>286765248</v>
      </c>
      <c r="M1337" s="4">
        <v>65173920</v>
      </c>
      <c r="N1337" s="4">
        <v>221591328</v>
      </c>
      <c r="O1337" t="s">
        <v>189</v>
      </c>
      <c r="P1337" t="s">
        <v>239</v>
      </c>
      <c r="Q1337" t="s">
        <v>64</v>
      </c>
      <c r="R1337">
        <v>0</v>
      </c>
      <c r="S1337">
        <v>0</v>
      </c>
      <c r="T1337">
        <v>0</v>
      </c>
      <c r="U1337">
        <v>0</v>
      </c>
      <c r="V1337">
        <v>1</v>
      </c>
      <c r="W1337">
        <v>0</v>
      </c>
      <c r="X1337">
        <v>365</v>
      </c>
      <c r="Y1337">
        <v>111</v>
      </c>
      <c r="Z1337" t="s">
        <v>65</v>
      </c>
      <c r="AA1337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286765248</v>
      </c>
      <c r="AB1337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65173920</v>
      </c>
      <c r="AC1337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221591328</v>
      </c>
      <c r="AD1337" s="5">
        <f>VALUE(FIXED((SLEP[[#This Row],[EjecutadoCLP]]/SLEP[[#This Row],[MontoCLP]]),4,TRUE))</f>
        <v>0.2273</v>
      </c>
      <c r="AE1337" s="1">
        <f>IF(SLEP[[#This Row],[Termino]]=0,DATE(1992,10,11),SLEP[[#This Row],[Termino]]-SLEP[[#This Row],[Días de vigencia]])</f>
        <v>45623</v>
      </c>
      <c r="AF1337" s="1">
        <f>IF(SLEP[[#This Row],[Días restantes]]&lt;1,DATE(1992,10,11),DATE(2025,8,8)+SLEP[[#This Row],[Días restantes]])</f>
        <v>45988</v>
      </c>
      <c r="AG1337">
        <f ca="1">IF(SLEP[[#This Row],[Termino]]=0,0,SLEP[[#This Row],[Termino]]-TODAY())</f>
        <v>29</v>
      </c>
      <c r="AH1337" s="7" t="str">
        <f ca="1">IF(SLEP[[#This Row],[Dias]]&gt;0,"Vigente","Vencido")</f>
        <v>Vigente</v>
      </c>
      <c r="AI1337" t="str">
        <f>_xlfn.XLOOKUP(SLEP[[#This Row],[Source.Name]],Tabla3[Nombre archivo],Tabla3[BASESLEP],"N/A",0,1)</f>
        <v>Magallanes</v>
      </c>
      <c r="AJ1337" t="s">
        <v>6512</v>
      </c>
    </row>
    <row r="1338" spans="1:36" x14ac:dyDescent="0.3">
      <c r="A1338" t="s">
        <v>5791</v>
      </c>
      <c r="B1338" t="s">
        <v>5834</v>
      </c>
      <c r="C1338" t="s">
        <v>5835</v>
      </c>
      <c r="D1338" t="s">
        <v>5836</v>
      </c>
      <c r="E1338" t="s">
        <v>5837</v>
      </c>
      <c r="F1338" t="s">
        <v>5838</v>
      </c>
      <c r="G1338" t="s">
        <v>44</v>
      </c>
      <c r="H1338" t="s">
        <v>45</v>
      </c>
      <c r="I1338" t="s">
        <v>222</v>
      </c>
      <c r="J1338" t="s">
        <v>5797</v>
      </c>
      <c r="K1338" t="s">
        <v>48</v>
      </c>
      <c r="L1338" s="3">
        <v>72709000</v>
      </c>
      <c r="M1338" s="4">
        <v>47632448</v>
      </c>
      <c r="N1338" s="4">
        <v>25076552</v>
      </c>
      <c r="O1338" t="s">
        <v>201</v>
      </c>
      <c r="P1338" t="s">
        <v>337</v>
      </c>
      <c r="Q1338" t="s">
        <v>64</v>
      </c>
      <c r="R1338">
        <v>0</v>
      </c>
      <c r="S1338">
        <v>0</v>
      </c>
      <c r="T1338">
        <v>0</v>
      </c>
      <c r="U1338">
        <v>0</v>
      </c>
      <c r="V1338">
        <v>0</v>
      </c>
      <c r="W1338">
        <v>0</v>
      </c>
      <c r="X1338">
        <v>730</v>
      </c>
      <c r="Y1338">
        <v>469</v>
      </c>
      <c r="Z1338" t="s">
        <v>65</v>
      </c>
      <c r="AA1338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72709000</v>
      </c>
      <c r="AB1338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47632448</v>
      </c>
      <c r="AC1338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25076552</v>
      </c>
      <c r="AD1338" s="5">
        <f>VALUE(FIXED((SLEP[[#This Row],[EjecutadoCLP]]/SLEP[[#This Row],[MontoCLP]]),4,TRUE))</f>
        <v>0.65510000000000002</v>
      </c>
      <c r="AE1338" s="1">
        <f>IF(SLEP[[#This Row],[Termino]]=0,DATE(1992,10,11),SLEP[[#This Row],[Termino]]-SLEP[[#This Row],[Días de vigencia]])</f>
        <v>45616</v>
      </c>
      <c r="AF1338" s="1">
        <f>IF(SLEP[[#This Row],[Días restantes]]&lt;1,DATE(1992,10,11),DATE(2025,8,8)+SLEP[[#This Row],[Días restantes]])</f>
        <v>46346</v>
      </c>
      <c r="AG1338">
        <f ca="1">IF(SLEP[[#This Row],[Termino]]=0,0,SLEP[[#This Row],[Termino]]-TODAY())</f>
        <v>387</v>
      </c>
      <c r="AH1338" s="7" t="str">
        <f ca="1">IF(SLEP[[#This Row],[Dias]]&gt;0,"Vigente","Vencido")</f>
        <v>Vigente</v>
      </c>
      <c r="AI1338" t="str">
        <f>_xlfn.XLOOKUP(SLEP[[#This Row],[Source.Name]],Tabla3[Nombre archivo],Tabla3[BASESLEP],"N/A",0,1)</f>
        <v>Magallanes</v>
      </c>
      <c r="AJ1338" t="s">
        <v>6518</v>
      </c>
    </row>
    <row r="1339" spans="1:36" x14ac:dyDescent="0.3">
      <c r="A1339" t="s">
        <v>5791</v>
      </c>
      <c r="B1339" t="s">
        <v>5840</v>
      </c>
      <c r="C1339" t="s">
        <v>5841</v>
      </c>
      <c r="D1339" t="s">
        <v>5842</v>
      </c>
      <c r="E1339" t="s">
        <v>5807</v>
      </c>
      <c r="F1339" t="s">
        <v>5808</v>
      </c>
      <c r="G1339" t="s">
        <v>44</v>
      </c>
      <c r="H1339" t="s">
        <v>45</v>
      </c>
      <c r="I1339" t="s">
        <v>46</v>
      </c>
      <c r="J1339" t="s">
        <v>5797</v>
      </c>
      <c r="K1339" t="s">
        <v>48</v>
      </c>
      <c r="L1339" s="3">
        <v>72225201</v>
      </c>
      <c r="M1339" s="4">
        <v>84745404</v>
      </c>
      <c r="N1339" s="4">
        <v>-12520203</v>
      </c>
      <c r="O1339" t="s">
        <v>427</v>
      </c>
      <c r="P1339" t="s">
        <v>201</v>
      </c>
      <c r="Q1339" t="s">
        <v>51</v>
      </c>
      <c r="R1339">
        <v>1</v>
      </c>
      <c r="S1339">
        <v>0</v>
      </c>
      <c r="T1339">
        <v>1</v>
      </c>
      <c r="U1339">
        <v>0</v>
      </c>
      <c r="V1339">
        <v>0</v>
      </c>
      <c r="W1339">
        <v>0</v>
      </c>
      <c r="X1339">
        <v>30</v>
      </c>
      <c r="Y1339">
        <v>-16</v>
      </c>
      <c r="Z1339" t="s">
        <v>52</v>
      </c>
      <c r="AA1339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72225201</v>
      </c>
      <c r="AB1339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84745404</v>
      </c>
      <c r="AC1339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-12520203</v>
      </c>
      <c r="AD1339" s="5">
        <f>VALUE(FIXED((SLEP[[#This Row],[EjecutadoCLP]]/SLEP[[#This Row],[MontoCLP]]),4,TRUE))</f>
        <v>1.1733</v>
      </c>
      <c r="AE1339" s="1">
        <f>IF(SLEP[[#This Row],[Termino]]=0,DATE(1992,10,11),SLEP[[#This Row],[Termino]]-SLEP[[#This Row],[Días de vigencia]])</f>
        <v>33858</v>
      </c>
      <c r="AF1339" s="1">
        <f>IF(SLEP[[#This Row],[Días restantes]]&lt;1,DATE(1992,10,11),DATE(2025,8,8)+SLEP[[#This Row],[Días restantes]])</f>
        <v>33888</v>
      </c>
      <c r="AG1339">
        <f ca="1">IF(SLEP[[#This Row],[Termino]]=0,0,SLEP[[#This Row],[Termino]]-TODAY())</f>
        <v>-12071</v>
      </c>
      <c r="AH1339" s="7" t="str">
        <f ca="1">IF(SLEP[[#This Row],[Dias]]&gt;0,"Vigente","Vencido")</f>
        <v>Vencido</v>
      </c>
      <c r="AI1339" t="str">
        <f>_xlfn.XLOOKUP(SLEP[[#This Row],[Source.Name]],Tabla3[Nombre archivo],Tabla3[BASESLEP],"N/A",0,1)</f>
        <v>Magallanes</v>
      </c>
      <c r="AJ1339" t="s">
        <v>6524</v>
      </c>
    </row>
    <row r="1340" spans="1:36" x14ac:dyDescent="0.3">
      <c r="A1340" t="s">
        <v>5791</v>
      </c>
      <c r="B1340" t="s">
        <v>5844</v>
      </c>
      <c r="C1340" t="s">
        <v>5845</v>
      </c>
      <c r="D1340" t="s">
        <v>5846</v>
      </c>
      <c r="E1340" t="s">
        <v>5847</v>
      </c>
      <c r="F1340" t="s">
        <v>5848</v>
      </c>
      <c r="G1340" t="s">
        <v>44</v>
      </c>
      <c r="H1340" t="s">
        <v>45</v>
      </c>
      <c r="I1340" t="s">
        <v>60</v>
      </c>
      <c r="J1340" t="s">
        <v>5797</v>
      </c>
      <c r="K1340" t="s">
        <v>48</v>
      </c>
      <c r="L1340" s="3">
        <v>379671703</v>
      </c>
      <c r="M1340" s="4">
        <v>319365183</v>
      </c>
      <c r="N1340" s="4">
        <v>60306520</v>
      </c>
      <c r="O1340" t="s">
        <v>50</v>
      </c>
      <c r="P1340" t="s">
        <v>553</v>
      </c>
      <c r="Q1340" t="s">
        <v>64</v>
      </c>
      <c r="R1340">
        <v>8</v>
      </c>
      <c r="S1340">
        <v>0</v>
      </c>
      <c r="T1340">
        <v>0</v>
      </c>
      <c r="U1340">
        <v>0</v>
      </c>
      <c r="V1340">
        <v>1</v>
      </c>
      <c r="W1340">
        <v>0</v>
      </c>
      <c r="X1340">
        <v>365</v>
      </c>
      <c r="Y1340">
        <v>87</v>
      </c>
      <c r="Z1340" t="s">
        <v>65</v>
      </c>
      <c r="AA1340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379671703</v>
      </c>
      <c r="AB1340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319365183</v>
      </c>
      <c r="AC1340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60306520</v>
      </c>
      <c r="AD1340" s="5">
        <f>VALUE(FIXED((SLEP[[#This Row],[EjecutadoCLP]]/SLEP[[#This Row],[MontoCLP]]),4,TRUE))</f>
        <v>0.84119999999999995</v>
      </c>
      <c r="AE1340" s="1">
        <f>IF(SLEP[[#This Row],[Termino]]=0,DATE(1992,10,11),SLEP[[#This Row],[Termino]]-SLEP[[#This Row],[Días de vigencia]])</f>
        <v>45599</v>
      </c>
      <c r="AF1340" s="1">
        <f>IF(SLEP[[#This Row],[Días restantes]]&lt;1,DATE(1992,10,11),DATE(2025,8,8)+SLEP[[#This Row],[Días restantes]])</f>
        <v>45964</v>
      </c>
      <c r="AG1340">
        <f ca="1">IF(SLEP[[#This Row],[Termino]]=0,0,SLEP[[#This Row],[Termino]]-TODAY())</f>
        <v>5</v>
      </c>
      <c r="AH1340" s="7" t="str">
        <f ca="1">IF(SLEP[[#This Row],[Dias]]&gt;0,"Vigente","Vencido")</f>
        <v>Vigente</v>
      </c>
      <c r="AI1340" t="str">
        <f>_xlfn.XLOOKUP(SLEP[[#This Row],[Source.Name]],Tabla3[Nombre archivo],Tabla3[BASESLEP],"N/A",0,1)</f>
        <v>Magallanes</v>
      </c>
      <c r="AJ1340" t="s">
        <v>6530</v>
      </c>
    </row>
    <row r="1341" spans="1:36" x14ac:dyDescent="0.3">
      <c r="A1341" t="s">
        <v>5791</v>
      </c>
      <c r="B1341" t="s">
        <v>5850</v>
      </c>
      <c r="C1341" t="s">
        <v>5851</v>
      </c>
      <c r="D1341" t="s">
        <v>5852</v>
      </c>
      <c r="E1341" t="s">
        <v>5853</v>
      </c>
      <c r="F1341" t="s">
        <v>5854</v>
      </c>
      <c r="G1341" t="s">
        <v>44</v>
      </c>
      <c r="H1341" t="s">
        <v>45</v>
      </c>
      <c r="I1341" t="s">
        <v>60</v>
      </c>
      <c r="J1341" t="s">
        <v>5797</v>
      </c>
      <c r="K1341" t="s">
        <v>48</v>
      </c>
      <c r="L1341" s="3">
        <v>19288080</v>
      </c>
      <c r="M1341" s="4">
        <v>0</v>
      </c>
      <c r="N1341" s="4">
        <v>19288080</v>
      </c>
      <c r="O1341" t="s">
        <v>1056</v>
      </c>
      <c r="P1341" t="s">
        <v>103</v>
      </c>
      <c r="Q1341" t="s">
        <v>51</v>
      </c>
      <c r="R1341">
        <v>0</v>
      </c>
      <c r="S1341">
        <v>0</v>
      </c>
      <c r="T1341">
        <v>1</v>
      </c>
      <c r="U1341">
        <v>0</v>
      </c>
      <c r="V1341">
        <v>0</v>
      </c>
      <c r="W1341">
        <v>0</v>
      </c>
      <c r="X1341">
        <v>49</v>
      </c>
      <c r="Y1341">
        <v>-1</v>
      </c>
      <c r="Z1341" t="s">
        <v>52</v>
      </c>
      <c r="AA1341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19288080</v>
      </c>
      <c r="AB1341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0</v>
      </c>
      <c r="AC1341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19288080</v>
      </c>
      <c r="AD1341" s="5">
        <f>VALUE(FIXED((SLEP[[#This Row],[EjecutadoCLP]]/SLEP[[#This Row],[MontoCLP]]),4,TRUE))</f>
        <v>0</v>
      </c>
      <c r="AE1341" s="1">
        <f>IF(SLEP[[#This Row],[Termino]]=0,DATE(1992,10,11),SLEP[[#This Row],[Termino]]-SLEP[[#This Row],[Días de vigencia]])</f>
        <v>33839</v>
      </c>
      <c r="AF1341" s="1">
        <f>IF(SLEP[[#This Row],[Días restantes]]&lt;1,DATE(1992,10,11),DATE(2025,8,8)+SLEP[[#This Row],[Días restantes]])</f>
        <v>33888</v>
      </c>
      <c r="AG1341">
        <f ca="1">IF(SLEP[[#This Row],[Termino]]=0,0,SLEP[[#This Row],[Termino]]-TODAY())</f>
        <v>-12071</v>
      </c>
      <c r="AH1341" s="7" t="str">
        <f ca="1">IF(SLEP[[#This Row],[Dias]]&gt;0,"Vigente","Vencido")</f>
        <v>Vencido</v>
      </c>
      <c r="AI1341" t="str">
        <f>_xlfn.XLOOKUP(SLEP[[#This Row],[Source.Name]],Tabla3[Nombre archivo],Tabla3[BASESLEP],"N/A",0,1)</f>
        <v>Magallanes</v>
      </c>
      <c r="AJ1341" t="s">
        <v>6536</v>
      </c>
    </row>
    <row r="1342" spans="1:36" x14ac:dyDescent="0.3">
      <c r="A1342" t="s">
        <v>5791</v>
      </c>
      <c r="B1342" t="s">
        <v>5856</v>
      </c>
      <c r="C1342" t="s">
        <v>5857</v>
      </c>
      <c r="D1342" t="s">
        <v>5858</v>
      </c>
      <c r="E1342" t="s">
        <v>5859</v>
      </c>
      <c r="F1342" t="s">
        <v>5860</v>
      </c>
      <c r="G1342" t="s">
        <v>44</v>
      </c>
      <c r="H1342" t="s">
        <v>178</v>
      </c>
      <c r="I1342" t="s">
        <v>179</v>
      </c>
      <c r="J1342" t="s">
        <v>5797</v>
      </c>
      <c r="K1342" t="s">
        <v>48</v>
      </c>
      <c r="L1342" s="3">
        <v>359302650</v>
      </c>
      <c r="M1342" s="4">
        <v>359302650</v>
      </c>
      <c r="N1342" s="4">
        <v>0</v>
      </c>
      <c r="O1342" t="s">
        <v>473</v>
      </c>
      <c r="P1342" t="s">
        <v>2017</v>
      </c>
      <c r="Q1342" t="s">
        <v>51</v>
      </c>
      <c r="R1342">
        <v>3</v>
      </c>
      <c r="S1342">
        <v>0</v>
      </c>
      <c r="T1342">
        <v>0</v>
      </c>
      <c r="U1342">
        <v>0</v>
      </c>
      <c r="V1342">
        <v>0</v>
      </c>
      <c r="W1342">
        <v>0</v>
      </c>
      <c r="X1342">
        <v>37</v>
      </c>
      <c r="Y1342">
        <v>-1</v>
      </c>
      <c r="Z1342" t="s">
        <v>52</v>
      </c>
      <c r="AA1342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359302650</v>
      </c>
      <c r="AB1342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359302650</v>
      </c>
      <c r="AC1342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0</v>
      </c>
      <c r="AD1342" s="5">
        <f>VALUE(FIXED((SLEP[[#This Row],[EjecutadoCLP]]/SLEP[[#This Row],[MontoCLP]]),4,TRUE))</f>
        <v>1</v>
      </c>
      <c r="AE1342" s="1">
        <f>IF(SLEP[[#This Row],[Termino]]=0,DATE(1992,10,11),SLEP[[#This Row],[Termino]]-SLEP[[#This Row],[Días de vigencia]])</f>
        <v>33851</v>
      </c>
      <c r="AF1342" s="1">
        <f>IF(SLEP[[#This Row],[Días restantes]]&lt;1,DATE(1992,10,11),DATE(2025,8,8)+SLEP[[#This Row],[Días restantes]])</f>
        <v>33888</v>
      </c>
      <c r="AG1342">
        <f ca="1">IF(SLEP[[#This Row],[Termino]]=0,0,SLEP[[#This Row],[Termino]]-TODAY())</f>
        <v>-12071</v>
      </c>
      <c r="AH1342" s="7" t="str">
        <f ca="1">IF(SLEP[[#This Row],[Dias]]&gt;0,"Vigente","Vencido")</f>
        <v>Vencido</v>
      </c>
      <c r="AI1342" t="str">
        <f>_xlfn.XLOOKUP(SLEP[[#This Row],[Source.Name]],Tabla3[Nombre archivo],Tabla3[BASESLEP],"N/A",0,1)</f>
        <v>Magallanes</v>
      </c>
      <c r="AJ1342" t="s">
        <v>6541</v>
      </c>
    </row>
    <row r="1343" spans="1:36" x14ac:dyDescent="0.3">
      <c r="A1343" t="s">
        <v>5791</v>
      </c>
      <c r="B1343" t="s">
        <v>5862</v>
      </c>
      <c r="C1343" t="s">
        <v>5863</v>
      </c>
      <c r="D1343" t="s">
        <v>5864</v>
      </c>
      <c r="E1343" t="s">
        <v>5865</v>
      </c>
      <c r="F1343" t="s">
        <v>5866</v>
      </c>
      <c r="G1343" t="s">
        <v>44</v>
      </c>
      <c r="H1343" t="s">
        <v>178</v>
      </c>
      <c r="I1343" t="s">
        <v>533</v>
      </c>
      <c r="J1343" t="s">
        <v>5797</v>
      </c>
      <c r="K1343" t="s">
        <v>48</v>
      </c>
      <c r="L1343" s="3">
        <v>83537</v>
      </c>
      <c r="M1343" s="4">
        <v>263144199</v>
      </c>
      <c r="N1343" s="4">
        <v>-263060662</v>
      </c>
      <c r="O1343" t="s">
        <v>478</v>
      </c>
      <c r="P1343" t="s">
        <v>2057</v>
      </c>
      <c r="Q1343" t="s">
        <v>64</v>
      </c>
      <c r="R1343">
        <v>0</v>
      </c>
      <c r="S1343">
        <v>0</v>
      </c>
      <c r="T1343">
        <v>0</v>
      </c>
      <c r="U1343">
        <v>0</v>
      </c>
      <c r="V1343">
        <v>0</v>
      </c>
      <c r="W1343">
        <v>0</v>
      </c>
      <c r="X1343">
        <v>730</v>
      </c>
      <c r="Y1343">
        <v>413</v>
      </c>
      <c r="Z1343" t="s">
        <v>65</v>
      </c>
      <c r="AA1343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83537</v>
      </c>
      <c r="AB1343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263144199</v>
      </c>
      <c r="AC1343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-263060662</v>
      </c>
      <c r="AD1343" s="5">
        <f>VALUE(FIXED((SLEP[[#This Row],[EjecutadoCLP]]/SLEP[[#This Row],[MontoCLP]]),4,TRUE))</f>
        <v>3150.0317</v>
      </c>
      <c r="AE1343" s="1">
        <f>IF(SLEP[[#This Row],[Termino]]=0,DATE(1992,10,11),SLEP[[#This Row],[Termino]]-SLEP[[#This Row],[Días de vigencia]])</f>
        <v>45560</v>
      </c>
      <c r="AF1343" s="1">
        <f>IF(SLEP[[#This Row],[Días restantes]]&lt;1,DATE(1992,10,11),DATE(2025,8,8)+SLEP[[#This Row],[Días restantes]])</f>
        <v>46290</v>
      </c>
      <c r="AG1343">
        <f ca="1">IF(SLEP[[#This Row],[Termino]]=0,0,SLEP[[#This Row],[Termino]]-TODAY())</f>
        <v>331</v>
      </c>
      <c r="AH1343" s="7" t="str">
        <f ca="1">IF(SLEP[[#This Row],[Dias]]&gt;0,"Vigente","Vencido")</f>
        <v>Vigente</v>
      </c>
      <c r="AI1343" t="str">
        <f>_xlfn.XLOOKUP(SLEP[[#This Row],[Source.Name]],Tabla3[Nombre archivo],Tabla3[BASESLEP],"N/A",0,1)</f>
        <v>Magallanes</v>
      </c>
      <c r="AJ1343" t="s">
        <v>6547</v>
      </c>
    </row>
    <row r="1344" spans="1:36" x14ac:dyDescent="0.3">
      <c r="A1344" t="s">
        <v>5791</v>
      </c>
      <c r="B1344" t="s">
        <v>5868</v>
      </c>
      <c r="C1344" t="s">
        <v>5869</v>
      </c>
      <c r="D1344" t="s">
        <v>5870</v>
      </c>
      <c r="E1344" t="s">
        <v>5871</v>
      </c>
      <c r="F1344" t="s">
        <v>5872</v>
      </c>
      <c r="G1344" t="s">
        <v>44</v>
      </c>
      <c r="H1344" t="s">
        <v>45</v>
      </c>
      <c r="I1344" t="s">
        <v>60</v>
      </c>
      <c r="J1344" t="s">
        <v>5797</v>
      </c>
      <c r="K1344" t="s">
        <v>48</v>
      </c>
      <c r="L1344" s="3">
        <v>15375000</v>
      </c>
      <c r="M1344" s="4">
        <v>18296250</v>
      </c>
      <c r="N1344" s="4">
        <v>-2921250</v>
      </c>
      <c r="O1344" t="s">
        <v>507</v>
      </c>
      <c r="P1344" t="s">
        <v>104</v>
      </c>
      <c r="Q1344" t="s">
        <v>51</v>
      </c>
      <c r="R1344">
        <v>0</v>
      </c>
      <c r="S1344">
        <v>0</v>
      </c>
      <c r="T1344">
        <v>1</v>
      </c>
      <c r="U1344">
        <v>0</v>
      </c>
      <c r="V1344">
        <v>0</v>
      </c>
      <c r="W1344">
        <v>0</v>
      </c>
      <c r="X1344">
        <v>72</v>
      </c>
      <c r="Y1344">
        <v>-1</v>
      </c>
      <c r="Z1344" t="s">
        <v>52</v>
      </c>
      <c r="AA1344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15375000</v>
      </c>
      <c r="AB1344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18296250</v>
      </c>
      <c r="AC1344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-2921250</v>
      </c>
      <c r="AD1344" s="5">
        <f>VALUE(FIXED((SLEP[[#This Row],[EjecutadoCLP]]/SLEP[[#This Row],[MontoCLP]]),4,TRUE))</f>
        <v>1.19</v>
      </c>
      <c r="AE1344" s="1">
        <f>IF(SLEP[[#This Row],[Termino]]=0,DATE(1992,10,11),SLEP[[#This Row],[Termino]]-SLEP[[#This Row],[Días de vigencia]])</f>
        <v>33816</v>
      </c>
      <c r="AF1344" s="1">
        <f>IF(SLEP[[#This Row],[Días restantes]]&lt;1,DATE(1992,10,11),DATE(2025,8,8)+SLEP[[#This Row],[Días restantes]])</f>
        <v>33888</v>
      </c>
      <c r="AG1344">
        <f ca="1">IF(SLEP[[#This Row],[Termino]]=0,0,SLEP[[#This Row],[Termino]]-TODAY())</f>
        <v>-12071</v>
      </c>
      <c r="AH1344" s="7" t="str">
        <f ca="1">IF(SLEP[[#This Row],[Dias]]&gt;0,"Vigente","Vencido")</f>
        <v>Vencido</v>
      </c>
      <c r="AI1344" t="str">
        <f>_xlfn.XLOOKUP(SLEP[[#This Row],[Source.Name]],Tabla3[Nombre archivo],Tabla3[BASESLEP],"N/A",0,1)</f>
        <v>Magallanes</v>
      </c>
      <c r="AJ1344" t="s">
        <v>6551</v>
      </c>
    </row>
    <row r="1345" spans="1:36" x14ac:dyDescent="0.3">
      <c r="A1345" t="s">
        <v>5791</v>
      </c>
      <c r="B1345" t="s">
        <v>5874</v>
      </c>
      <c r="C1345" t="s">
        <v>5875</v>
      </c>
      <c r="D1345" t="s">
        <v>5876</v>
      </c>
      <c r="E1345" t="s">
        <v>5877</v>
      </c>
      <c r="F1345" t="s">
        <v>5878</v>
      </c>
      <c r="G1345" t="s">
        <v>44</v>
      </c>
      <c r="H1345" t="s">
        <v>45</v>
      </c>
      <c r="I1345" t="s">
        <v>60</v>
      </c>
      <c r="J1345" t="s">
        <v>5797</v>
      </c>
      <c r="K1345" t="s">
        <v>48</v>
      </c>
      <c r="L1345" s="3">
        <v>165646510</v>
      </c>
      <c r="M1345" s="4">
        <v>197119347</v>
      </c>
      <c r="N1345" s="4">
        <v>-31472837</v>
      </c>
      <c r="O1345" t="s">
        <v>646</v>
      </c>
      <c r="P1345" t="s">
        <v>63</v>
      </c>
      <c r="Q1345" t="s">
        <v>51</v>
      </c>
      <c r="R1345">
        <v>1</v>
      </c>
      <c r="S1345">
        <v>0</v>
      </c>
      <c r="T1345">
        <v>1</v>
      </c>
      <c r="U1345">
        <v>0</v>
      </c>
      <c r="V1345">
        <v>0</v>
      </c>
      <c r="W1345">
        <v>0</v>
      </c>
      <c r="X1345">
        <v>100</v>
      </c>
      <c r="Y1345">
        <v>-1</v>
      </c>
      <c r="Z1345" t="s">
        <v>52</v>
      </c>
      <c r="AA1345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165646510</v>
      </c>
      <c r="AB1345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197119347</v>
      </c>
      <c r="AC1345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-31472837</v>
      </c>
      <c r="AD1345" s="5">
        <f>VALUE(FIXED((SLEP[[#This Row],[EjecutadoCLP]]/SLEP[[#This Row],[MontoCLP]]),4,TRUE))</f>
        <v>1.19</v>
      </c>
      <c r="AE1345" s="1">
        <f>IF(SLEP[[#This Row],[Termino]]=0,DATE(1992,10,11),SLEP[[#This Row],[Termino]]-SLEP[[#This Row],[Días de vigencia]])</f>
        <v>33788</v>
      </c>
      <c r="AF1345" s="1">
        <f>IF(SLEP[[#This Row],[Días restantes]]&lt;1,DATE(1992,10,11),DATE(2025,8,8)+SLEP[[#This Row],[Días restantes]])</f>
        <v>33888</v>
      </c>
      <c r="AG1345">
        <f ca="1">IF(SLEP[[#This Row],[Termino]]=0,0,SLEP[[#This Row],[Termino]]-TODAY())</f>
        <v>-12071</v>
      </c>
      <c r="AH1345" s="7" t="str">
        <f ca="1">IF(SLEP[[#This Row],[Dias]]&gt;0,"Vigente","Vencido")</f>
        <v>Vencido</v>
      </c>
      <c r="AI1345" t="str">
        <f>_xlfn.XLOOKUP(SLEP[[#This Row],[Source.Name]],Tabla3[Nombre archivo],Tabla3[BASESLEP],"N/A",0,1)</f>
        <v>Magallanes</v>
      </c>
      <c r="AJ1345" t="s">
        <v>6555</v>
      </c>
    </row>
    <row r="1346" spans="1:36" x14ac:dyDescent="0.3">
      <c r="A1346" t="s">
        <v>5791</v>
      </c>
      <c r="B1346" t="s">
        <v>5880</v>
      </c>
      <c r="C1346" t="s">
        <v>5881</v>
      </c>
      <c r="D1346" t="s">
        <v>5882</v>
      </c>
      <c r="E1346" t="s">
        <v>5883</v>
      </c>
      <c r="F1346" t="s">
        <v>5884</v>
      </c>
      <c r="G1346" t="s">
        <v>44</v>
      </c>
      <c r="H1346" t="s">
        <v>45</v>
      </c>
      <c r="I1346" t="s">
        <v>60</v>
      </c>
      <c r="J1346" t="s">
        <v>5797</v>
      </c>
      <c r="K1346" t="s">
        <v>48</v>
      </c>
      <c r="L1346" s="3">
        <v>69381025</v>
      </c>
      <c r="M1346" s="4">
        <v>82563420</v>
      </c>
      <c r="N1346" s="4">
        <v>-13182395</v>
      </c>
      <c r="O1346" t="s">
        <v>646</v>
      </c>
      <c r="P1346" t="s">
        <v>97</v>
      </c>
      <c r="Q1346" t="s">
        <v>51</v>
      </c>
      <c r="R1346">
        <v>0</v>
      </c>
      <c r="S1346">
        <v>0</v>
      </c>
      <c r="T1346">
        <v>1</v>
      </c>
      <c r="U1346">
        <v>0</v>
      </c>
      <c r="V1346">
        <v>0</v>
      </c>
      <c r="W1346">
        <v>0</v>
      </c>
      <c r="X1346">
        <v>91</v>
      </c>
      <c r="Y1346">
        <v>-1</v>
      </c>
      <c r="Z1346" t="s">
        <v>52</v>
      </c>
      <c r="AA1346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69381025</v>
      </c>
      <c r="AB1346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82563420</v>
      </c>
      <c r="AC1346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-13182395</v>
      </c>
      <c r="AD1346" s="5">
        <f>VALUE(FIXED((SLEP[[#This Row],[EjecutadoCLP]]/SLEP[[#This Row],[MontoCLP]]),4,TRUE))</f>
        <v>1.19</v>
      </c>
      <c r="AE1346" s="1">
        <f>IF(SLEP[[#This Row],[Termino]]=0,DATE(1992,10,11),SLEP[[#This Row],[Termino]]-SLEP[[#This Row],[Días de vigencia]])</f>
        <v>33797</v>
      </c>
      <c r="AF1346" s="1">
        <f>IF(SLEP[[#This Row],[Días restantes]]&lt;1,DATE(1992,10,11),DATE(2025,8,8)+SLEP[[#This Row],[Días restantes]])</f>
        <v>33888</v>
      </c>
      <c r="AG1346">
        <f ca="1">IF(SLEP[[#This Row],[Termino]]=0,0,SLEP[[#This Row],[Termino]]-TODAY())</f>
        <v>-12071</v>
      </c>
      <c r="AH1346" s="7" t="str">
        <f ca="1">IF(SLEP[[#This Row],[Dias]]&gt;0,"Vigente","Vencido")</f>
        <v>Vencido</v>
      </c>
      <c r="AI1346" t="str">
        <f>_xlfn.XLOOKUP(SLEP[[#This Row],[Source.Name]],Tabla3[Nombre archivo],Tabla3[BASESLEP],"N/A",0,1)</f>
        <v>Magallanes</v>
      </c>
      <c r="AJ1346" t="s">
        <v>6561</v>
      </c>
    </row>
    <row r="1347" spans="1:36" x14ac:dyDescent="0.3">
      <c r="A1347" t="s">
        <v>5791</v>
      </c>
      <c r="B1347" t="s">
        <v>5886</v>
      </c>
      <c r="C1347" t="s">
        <v>5887</v>
      </c>
      <c r="D1347" t="s">
        <v>5888</v>
      </c>
      <c r="E1347" t="s">
        <v>865</v>
      </c>
      <c r="F1347" t="s">
        <v>866</v>
      </c>
      <c r="G1347" t="s">
        <v>44</v>
      </c>
      <c r="H1347" t="s">
        <v>45</v>
      </c>
      <c r="I1347" t="s">
        <v>60</v>
      </c>
      <c r="J1347" t="s">
        <v>5797</v>
      </c>
      <c r="K1347" t="s">
        <v>48</v>
      </c>
      <c r="L1347" s="3">
        <v>64754328</v>
      </c>
      <c r="M1347" s="4">
        <v>32377164</v>
      </c>
      <c r="N1347" s="4">
        <v>32377164</v>
      </c>
      <c r="O1347" t="s">
        <v>1142</v>
      </c>
      <c r="P1347" t="s">
        <v>2083</v>
      </c>
      <c r="Q1347" t="s">
        <v>64</v>
      </c>
      <c r="R1347">
        <v>2</v>
      </c>
      <c r="S1347">
        <v>0</v>
      </c>
      <c r="T1347">
        <v>0</v>
      </c>
      <c r="U1347">
        <v>0</v>
      </c>
      <c r="V1347">
        <v>0</v>
      </c>
      <c r="W1347">
        <v>0</v>
      </c>
      <c r="X1347">
        <v>730</v>
      </c>
      <c r="Y1347">
        <v>374</v>
      </c>
      <c r="Z1347" t="s">
        <v>65</v>
      </c>
      <c r="AA1347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64754328</v>
      </c>
      <c r="AB1347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32377164</v>
      </c>
      <c r="AC1347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32377164</v>
      </c>
      <c r="AD1347" s="5">
        <f>VALUE(FIXED((SLEP[[#This Row],[EjecutadoCLP]]/SLEP[[#This Row],[MontoCLP]]),4,TRUE))</f>
        <v>0.5</v>
      </c>
      <c r="AE1347" s="1">
        <f>IF(SLEP[[#This Row],[Termino]]=0,DATE(1992,10,11),SLEP[[#This Row],[Termino]]-SLEP[[#This Row],[Días de vigencia]])</f>
        <v>45521</v>
      </c>
      <c r="AF1347" s="1">
        <f>IF(SLEP[[#This Row],[Días restantes]]&lt;1,DATE(1992,10,11),DATE(2025,8,8)+SLEP[[#This Row],[Días restantes]])</f>
        <v>46251</v>
      </c>
      <c r="AG1347">
        <f ca="1">IF(SLEP[[#This Row],[Termino]]=0,0,SLEP[[#This Row],[Termino]]-TODAY())</f>
        <v>292</v>
      </c>
      <c r="AH1347" s="7" t="str">
        <f ca="1">IF(SLEP[[#This Row],[Dias]]&gt;0,"Vigente","Vencido")</f>
        <v>Vigente</v>
      </c>
      <c r="AI1347" t="str">
        <f>_xlfn.XLOOKUP(SLEP[[#This Row],[Source.Name]],Tabla3[Nombre archivo],Tabla3[BASESLEP],"N/A",0,1)</f>
        <v>Magallanes</v>
      </c>
      <c r="AJ1347" t="s">
        <v>6567</v>
      </c>
    </row>
    <row r="1348" spans="1:36" x14ac:dyDescent="0.3">
      <c r="A1348" t="s">
        <v>5791</v>
      </c>
      <c r="B1348" t="s">
        <v>5896</v>
      </c>
      <c r="C1348" t="s">
        <v>5897</v>
      </c>
      <c r="D1348" t="s">
        <v>5898</v>
      </c>
      <c r="E1348" t="s">
        <v>5877</v>
      </c>
      <c r="F1348" t="s">
        <v>5878</v>
      </c>
      <c r="G1348" t="s">
        <v>44</v>
      </c>
      <c r="H1348" t="s">
        <v>45</v>
      </c>
      <c r="I1348" t="s">
        <v>60</v>
      </c>
      <c r="J1348" t="s">
        <v>5797</v>
      </c>
      <c r="K1348" t="s">
        <v>48</v>
      </c>
      <c r="L1348" s="3">
        <v>30262500</v>
      </c>
      <c r="M1348" s="4">
        <v>0</v>
      </c>
      <c r="N1348" s="4">
        <v>30262500</v>
      </c>
      <c r="O1348" t="s">
        <v>473</v>
      </c>
      <c r="P1348" t="s">
        <v>246</v>
      </c>
      <c r="Q1348" t="s">
        <v>51</v>
      </c>
      <c r="R1348">
        <v>0</v>
      </c>
      <c r="S1348">
        <v>0</v>
      </c>
      <c r="T1348">
        <v>0</v>
      </c>
      <c r="U1348">
        <v>0</v>
      </c>
      <c r="V1348">
        <v>0</v>
      </c>
      <c r="W1348">
        <v>0</v>
      </c>
      <c r="X1348">
        <v>333</v>
      </c>
      <c r="Y1348">
        <v>-9</v>
      </c>
      <c r="Z1348" t="s">
        <v>52</v>
      </c>
      <c r="AA1348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30262500</v>
      </c>
      <c r="AB1348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0</v>
      </c>
      <c r="AC1348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30262500</v>
      </c>
      <c r="AD1348" s="5">
        <f>VALUE(FIXED((SLEP[[#This Row],[EjecutadoCLP]]/SLEP[[#This Row],[MontoCLP]]),4,TRUE))</f>
        <v>0</v>
      </c>
      <c r="AE1348" s="1">
        <f>IF(SLEP[[#This Row],[Termino]]=0,DATE(1992,10,11),SLEP[[#This Row],[Termino]]-SLEP[[#This Row],[Días de vigencia]])</f>
        <v>33555</v>
      </c>
      <c r="AF1348" s="1">
        <f>IF(SLEP[[#This Row],[Días restantes]]&lt;1,DATE(1992,10,11),DATE(2025,8,8)+SLEP[[#This Row],[Días restantes]])</f>
        <v>33888</v>
      </c>
      <c r="AG1348">
        <f ca="1">IF(SLEP[[#This Row],[Termino]]=0,0,SLEP[[#This Row],[Termino]]-TODAY())</f>
        <v>-12071</v>
      </c>
      <c r="AH1348" s="7" t="str">
        <f ca="1">IF(SLEP[[#This Row],[Dias]]&gt;0,"Vigente","Vencido")</f>
        <v>Vencido</v>
      </c>
      <c r="AI1348" t="str">
        <f>_xlfn.XLOOKUP(SLEP[[#This Row],[Source.Name]],Tabla3[Nombre archivo],Tabla3[BASESLEP],"N/A",0,1)</f>
        <v>Magallanes</v>
      </c>
      <c r="AJ1348" t="s">
        <v>6572</v>
      </c>
    </row>
    <row r="1349" spans="1:36" x14ac:dyDescent="0.3">
      <c r="A1349" t="s">
        <v>5791</v>
      </c>
      <c r="B1349" t="s">
        <v>5890</v>
      </c>
      <c r="C1349" t="s">
        <v>5891</v>
      </c>
      <c r="D1349" t="s">
        <v>5892</v>
      </c>
      <c r="E1349" t="s">
        <v>5893</v>
      </c>
      <c r="F1349" t="s">
        <v>5894</v>
      </c>
      <c r="G1349" t="s">
        <v>44</v>
      </c>
      <c r="H1349" t="s">
        <v>45</v>
      </c>
      <c r="I1349" t="s">
        <v>60</v>
      </c>
      <c r="J1349" t="s">
        <v>5797</v>
      </c>
      <c r="K1349" t="s">
        <v>48</v>
      </c>
      <c r="L1349" s="3">
        <v>26000000</v>
      </c>
      <c r="M1349" s="4">
        <v>32360563</v>
      </c>
      <c r="N1349" s="4">
        <v>-6360563</v>
      </c>
      <c r="O1349" t="s">
        <v>473</v>
      </c>
      <c r="P1349" t="s">
        <v>246</v>
      </c>
      <c r="Q1349" t="s">
        <v>51</v>
      </c>
      <c r="R1349">
        <v>0</v>
      </c>
      <c r="S1349">
        <v>0</v>
      </c>
      <c r="T1349">
        <v>1</v>
      </c>
      <c r="U1349">
        <v>0</v>
      </c>
      <c r="V1349">
        <v>0</v>
      </c>
      <c r="W1349">
        <v>0</v>
      </c>
      <c r="X1349">
        <v>333</v>
      </c>
      <c r="Y1349">
        <v>-1</v>
      </c>
      <c r="Z1349" t="s">
        <v>52</v>
      </c>
      <c r="AA1349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26000000</v>
      </c>
      <c r="AB1349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32360563</v>
      </c>
      <c r="AC1349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-6360563</v>
      </c>
      <c r="AD1349" s="5">
        <f>VALUE(FIXED((SLEP[[#This Row],[EjecutadoCLP]]/SLEP[[#This Row],[MontoCLP]]),4,TRUE))</f>
        <v>1.2445999999999999</v>
      </c>
      <c r="AE1349" s="1">
        <f>IF(SLEP[[#This Row],[Termino]]=0,DATE(1992,10,11),SLEP[[#This Row],[Termino]]-SLEP[[#This Row],[Días de vigencia]])</f>
        <v>33555</v>
      </c>
      <c r="AF1349" s="1">
        <f>IF(SLEP[[#This Row],[Días restantes]]&lt;1,DATE(1992,10,11),DATE(2025,8,8)+SLEP[[#This Row],[Días restantes]])</f>
        <v>33888</v>
      </c>
      <c r="AG1349">
        <f ca="1">IF(SLEP[[#This Row],[Termino]]=0,0,SLEP[[#This Row],[Termino]]-TODAY())</f>
        <v>-12071</v>
      </c>
      <c r="AH1349" s="7" t="str">
        <f ca="1">IF(SLEP[[#This Row],[Dias]]&gt;0,"Vigente","Vencido")</f>
        <v>Vencido</v>
      </c>
      <c r="AI1349" t="str">
        <f>_xlfn.XLOOKUP(SLEP[[#This Row],[Source.Name]],Tabla3[Nombre archivo],Tabla3[BASESLEP],"N/A",0,1)</f>
        <v>Magallanes</v>
      </c>
      <c r="AJ1349" t="s">
        <v>6576</v>
      </c>
    </row>
    <row r="1350" spans="1:36" x14ac:dyDescent="0.3">
      <c r="A1350" t="s">
        <v>5791</v>
      </c>
      <c r="B1350" t="s">
        <v>5900</v>
      </c>
      <c r="C1350" t="s">
        <v>5901</v>
      </c>
      <c r="D1350" t="s">
        <v>5902</v>
      </c>
      <c r="E1350" t="s">
        <v>5903</v>
      </c>
      <c r="F1350" t="s">
        <v>5904</v>
      </c>
      <c r="G1350" t="s">
        <v>44</v>
      </c>
      <c r="H1350" t="s">
        <v>45</v>
      </c>
      <c r="I1350" t="s">
        <v>1655</v>
      </c>
      <c r="J1350" t="s">
        <v>5797</v>
      </c>
      <c r="K1350" t="s">
        <v>48</v>
      </c>
      <c r="L1350" s="3">
        <v>6862856</v>
      </c>
      <c r="M1350" s="4">
        <v>108547990</v>
      </c>
      <c r="N1350" s="4">
        <v>-101685134</v>
      </c>
      <c r="O1350" t="s">
        <v>538</v>
      </c>
      <c r="P1350" t="s">
        <v>2028</v>
      </c>
      <c r="Q1350" t="s">
        <v>51</v>
      </c>
      <c r="R1350">
        <v>13</v>
      </c>
      <c r="S1350">
        <v>0</v>
      </c>
      <c r="T1350">
        <v>0</v>
      </c>
      <c r="U1350">
        <v>0</v>
      </c>
      <c r="V1350">
        <v>0</v>
      </c>
      <c r="W1350">
        <v>0</v>
      </c>
      <c r="X1350">
        <v>365</v>
      </c>
      <c r="Y1350">
        <v>-2</v>
      </c>
      <c r="Z1350" t="s">
        <v>52</v>
      </c>
      <c r="AA1350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6862856</v>
      </c>
      <c r="AB1350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108547990</v>
      </c>
      <c r="AC1350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-101685134</v>
      </c>
      <c r="AD1350" s="5">
        <f>VALUE(FIXED((SLEP[[#This Row],[EjecutadoCLP]]/SLEP[[#This Row],[MontoCLP]]),4,TRUE))</f>
        <v>15.816700000000001</v>
      </c>
      <c r="AE1350" s="1">
        <f>IF(SLEP[[#This Row],[Termino]]=0,DATE(1992,10,11),SLEP[[#This Row],[Termino]]-SLEP[[#This Row],[Días de vigencia]])</f>
        <v>33523</v>
      </c>
      <c r="AF1350" s="1">
        <f>IF(SLEP[[#This Row],[Días restantes]]&lt;1,DATE(1992,10,11),DATE(2025,8,8)+SLEP[[#This Row],[Días restantes]])</f>
        <v>33888</v>
      </c>
      <c r="AG1350">
        <f ca="1">IF(SLEP[[#This Row],[Termino]]=0,0,SLEP[[#This Row],[Termino]]-TODAY())</f>
        <v>-12071</v>
      </c>
      <c r="AH1350" s="7" t="str">
        <f ca="1">IF(SLEP[[#This Row],[Dias]]&gt;0,"Vigente","Vencido")</f>
        <v>Vencido</v>
      </c>
      <c r="AI1350" t="str">
        <f>_xlfn.XLOOKUP(SLEP[[#This Row],[Source.Name]],Tabla3[Nombre archivo],Tabla3[BASESLEP],"N/A",0,1)</f>
        <v>Magallanes</v>
      </c>
      <c r="AJ1350" t="s">
        <v>6582</v>
      </c>
    </row>
    <row r="1351" spans="1:36" x14ac:dyDescent="0.3">
      <c r="A1351" t="s">
        <v>5791</v>
      </c>
      <c r="B1351" t="s">
        <v>5906</v>
      </c>
      <c r="C1351" t="s">
        <v>5907</v>
      </c>
      <c r="D1351" t="s">
        <v>5908</v>
      </c>
      <c r="E1351" t="s">
        <v>5909</v>
      </c>
      <c r="F1351" t="s">
        <v>5910</v>
      </c>
      <c r="G1351" t="s">
        <v>44</v>
      </c>
      <c r="H1351" t="s">
        <v>45</v>
      </c>
      <c r="I1351" t="s">
        <v>60</v>
      </c>
      <c r="J1351" t="s">
        <v>5797</v>
      </c>
      <c r="K1351" t="s">
        <v>48</v>
      </c>
      <c r="L1351" s="3">
        <v>2990</v>
      </c>
      <c r="M1351" s="4">
        <v>0</v>
      </c>
      <c r="N1351" s="4">
        <v>2990</v>
      </c>
      <c r="O1351" t="s">
        <v>463</v>
      </c>
      <c r="P1351" t="s">
        <v>2017</v>
      </c>
      <c r="Q1351" t="s">
        <v>51</v>
      </c>
      <c r="R1351">
        <v>0</v>
      </c>
      <c r="S1351">
        <v>1</v>
      </c>
      <c r="T1351">
        <v>0</v>
      </c>
      <c r="U1351">
        <v>0</v>
      </c>
      <c r="V1351">
        <v>0</v>
      </c>
      <c r="W1351">
        <v>0</v>
      </c>
      <c r="X1351">
        <v>365</v>
      </c>
      <c r="Y1351">
        <v>-1</v>
      </c>
      <c r="Z1351" t="s">
        <v>52</v>
      </c>
      <c r="AA1351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2990</v>
      </c>
      <c r="AB1351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0</v>
      </c>
      <c r="AC1351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2990</v>
      </c>
      <c r="AD1351" s="5">
        <f>VALUE(FIXED((SLEP[[#This Row],[EjecutadoCLP]]/SLEP[[#This Row],[MontoCLP]]),4,TRUE))</f>
        <v>0</v>
      </c>
      <c r="AE1351" s="1">
        <f>IF(SLEP[[#This Row],[Termino]]=0,DATE(1992,10,11),SLEP[[#This Row],[Termino]]-SLEP[[#This Row],[Días de vigencia]])</f>
        <v>33523</v>
      </c>
      <c r="AF1351" s="1">
        <f>IF(SLEP[[#This Row],[Días restantes]]&lt;1,DATE(1992,10,11),DATE(2025,8,8)+SLEP[[#This Row],[Días restantes]])</f>
        <v>33888</v>
      </c>
      <c r="AG1351">
        <f ca="1">IF(SLEP[[#This Row],[Termino]]=0,0,SLEP[[#This Row],[Termino]]-TODAY())</f>
        <v>-12071</v>
      </c>
      <c r="AH1351" s="7" t="str">
        <f ca="1">IF(SLEP[[#This Row],[Dias]]&gt;0,"Vigente","Vencido")</f>
        <v>Vencido</v>
      </c>
      <c r="AI1351" t="str">
        <f>_xlfn.XLOOKUP(SLEP[[#This Row],[Source.Name]],Tabla3[Nombre archivo],Tabla3[BASESLEP],"N/A",0,1)</f>
        <v>Magallanes</v>
      </c>
      <c r="AJ1351" t="s">
        <v>6587</v>
      </c>
    </row>
    <row r="1352" spans="1:36" x14ac:dyDescent="0.3">
      <c r="A1352" t="s">
        <v>5791</v>
      </c>
      <c r="B1352" t="s">
        <v>5912</v>
      </c>
      <c r="C1352" t="s">
        <v>5913</v>
      </c>
      <c r="D1352" t="s">
        <v>5914</v>
      </c>
      <c r="E1352" t="s">
        <v>5915</v>
      </c>
      <c r="F1352" t="s">
        <v>5916</v>
      </c>
      <c r="G1352" t="s">
        <v>74</v>
      </c>
      <c r="H1352" t="s">
        <v>178</v>
      </c>
      <c r="I1352" t="s">
        <v>533</v>
      </c>
      <c r="J1352" t="s">
        <v>5797</v>
      </c>
      <c r="K1352" t="s">
        <v>48</v>
      </c>
      <c r="L1352" s="3">
        <v>15816465</v>
      </c>
      <c r="M1352" s="4">
        <v>18821594</v>
      </c>
      <c r="N1352" s="4">
        <v>-3005129</v>
      </c>
      <c r="O1352" t="s">
        <v>1056</v>
      </c>
      <c r="P1352" t="s">
        <v>746</v>
      </c>
      <c r="Q1352" t="s">
        <v>51</v>
      </c>
      <c r="R1352">
        <v>0</v>
      </c>
      <c r="S1352">
        <v>0</v>
      </c>
      <c r="T1352">
        <v>0</v>
      </c>
      <c r="U1352">
        <v>0</v>
      </c>
      <c r="V1352">
        <v>1</v>
      </c>
      <c r="W1352">
        <v>0</v>
      </c>
      <c r="X1352">
        <v>25</v>
      </c>
      <c r="Y1352">
        <v>-1</v>
      </c>
      <c r="Z1352" t="s">
        <v>52</v>
      </c>
      <c r="AA1352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15816465</v>
      </c>
      <c r="AB1352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18821594</v>
      </c>
      <c r="AC1352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-3005129</v>
      </c>
      <c r="AD1352" s="5">
        <f>VALUE(FIXED((SLEP[[#This Row],[EjecutadoCLP]]/SLEP[[#This Row],[MontoCLP]]),4,TRUE))</f>
        <v>1.19</v>
      </c>
      <c r="AE1352" s="1">
        <f>IF(SLEP[[#This Row],[Termino]]=0,DATE(1992,10,11),SLEP[[#This Row],[Termino]]-SLEP[[#This Row],[Días de vigencia]])</f>
        <v>33863</v>
      </c>
      <c r="AF1352" s="1">
        <f>IF(SLEP[[#This Row],[Días restantes]]&lt;1,DATE(1992,10,11),DATE(2025,8,8)+SLEP[[#This Row],[Días restantes]])</f>
        <v>33888</v>
      </c>
      <c r="AG1352">
        <f ca="1">IF(SLEP[[#This Row],[Termino]]=0,0,SLEP[[#This Row],[Termino]]-TODAY())</f>
        <v>-12071</v>
      </c>
      <c r="AH1352" s="7" t="str">
        <f ca="1">IF(SLEP[[#This Row],[Dias]]&gt;0,"Vigente","Vencido")</f>
        <v>Vencido</v>
      </c>
      <c r="AI1352" t="str">
        <f>_xlfn.XLOOKUP(SLEP[[#This Row],[Source.Name]],Tabla3[Nombre archivo],Tabla3[BASESLEP],"N/A",0,1)</f>
        <v>Magallanes</v>
      </c>
      <c r="AJ1352" t="s">
        <v>6591</v>
      </c>
    </row>
    <row r="1353" spans="1:36" x14ac:dyDescent="0.3">
      <c r="A1353" t="s">
        <v>5791</v>
      </c>
      <c r="B1353" t="s">
        <v>5918</v>
      </c>
      <c r="C1353" t="s">
        <v>5919</v>
      </c>
      <c r="D1353" t="s">
        <v>5920</v>
      </c>
      <c r="E1353" t="s">
        <v>5921</v>
      </c>
      <c r="F1353" t="s">
        <v>5922</v>
      </c>
      <c r="G1353" t="s">
        <v>44</v>
      </c>
      <c r="H1353" t="s">
        <v>45</v>
      </c>
      <c r="I1353" t="s">
        <v>60</v>
      </c>
      <c r="J1353" t="s">
        <v>5797</v>
      </c>
      <c r="K1353" t="s">
        <v>48</v>
      </c>
      <c r="L1353" s="3">
        <v>50000000</v>
      </c>
      <c r="M1353" s="4">
        <v>19635000</v>
      </c>
      <c r="N1353" s="4">
        <v>30365000</v>
      </c>
      <c r="O1353" t="s">
        <v>513</v>
      </c>
      <c r="P1353" t="s">
        <v>169</v>
      </c>
      <c r="Q1353" t="s">
        <v>51</v>
      </c>
      <c r="R1353">
        <v>2</v>
      </c>
      <c r="S1353">
        <v>0</v>
      </c>
      <c r="T1353">
        <v>0</v>
      </c>
      <c r="U1353">
        <v>0</v>
      </c>
      <c r="V1353">
        <v>0</v>
      </c>
      <c r="W1353">
        <v>0</v>
      </c>
      <c r="X1353">
        <v>365</v>
      </c>
      <c r="Y1353">
        <v>-1</v>
      </c>
      <c r="Z1353" t="s">
        <v>52</v>
      </c>
      <c r="AA1353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50000000</v>
      </c>
      <c r="AB1353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19635000</v>
      </c>
      <c r="AC1353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30365000</v>
      </c>
      <c r="AD1353" s="5">
        <f>VALUE(FIXED((SLEP[[#This Row],[EjecutadoCLP]]/SLEP[[#This Row],[MontoCLP]]),4,TRUE))</f>
        <v>0.39269999999999999</v>
      </c>
      <c r="AE1353" s="1">
        <f>IF(SLEP[[#This Row],[Termino]]=0,DATE(1992,10,11),SLEP[[#This Row],[Termino]]-SLEP[[#This Row],[Días de vigencia]])</f>
        <v>33523</v>
      </c>
      <c r="AF1353" s="1">
        <f>IF(SLEP[[#This Row],[Días restantes]]&lt;1,DATE(1992,10,11),DATE(2025,8,8)+SLEP[[#This Row],[Días restantes]])</f>
        <v>33888</v>
      </c>
      <c r="AG1353">
        <f ca="1">IF(SLEP[[#This Row],[Termino]]=0,0,SLEP[[#This Row],[Termino]]-TODAY())</f>
        <v>-12071</v>
      </c>
      <c r="AH1353" s="7" t="str">
        <f ca="1">IF(SLEP[[#This Row],[Dias]]&gt;0,"Vigente","Vencido")</f>
        <v>Vencido</v>
      </c>
      <c r="AI1353" t="str">
        <f>_xlfn.XLOOKUP(SLEP[[#This Row],[Source.Name]],Tabla3[Nombre archivo],Tabla3[BASESLEP],"N/A",0,1)</f>
        <v>Magallanes</v>
      </c>
      <c r="AJ1353" t="s">
        <v>6597</v>
      </c>
    </row>
    <row r="1354" spans="1:36" x14ac:dyDescent="0.3">
      <c r="A1354" t="s">
        <v>5791</v>
      </c>
      <c r="B1354" t="s">
        <v>5924</v>
      </c>
      <c r="C1354" t="s">
        <v>5925</v>
      </c>
      <c r="D1354" t="s">
        <v>5926</v>
      </c>
      <c r="E1354" t="s">
        <v>5927</v>
      </c>
      <c r="F1354" t="s">
        <v>5928</v>
      </c>
      <c r="G1354" t="s">
        <v>44</v>
      </c>
      <c r="H1354" t="s">
        <v>45</v>
      </c>
      <c r="I1354" t="s">
        <v>60</v>
      </c>
      <c r="J1354" t="s">
        <v>5797</v>
      </c>
      <c r="K1354" t="s">
        <v>48</v>
      </c>
      <c r="L1354" s="3">
        <v>50000000</v>
      </c>
      <c r="M1354" s="4">
        <v>42149800</v>
      </c>
      <c r="N1354" s="4">
        <v>7850200</v>
      </c>
      <c r="O1354" t="s">
        <v>513</v>
      </c>
      <c r="P1354" t="s">
        <v>169</v>
      </c>
      <c r="Q1354" t="s">
        <v>51</v>
      </c>
      <c r="R1354">
        <v>2</v>
      </c>
      <c r="S1354">
        <v>0</v>
      </c>
      <c r="T1354">
        <v>0</v>
      </c>
      <c r="U1354">
        <v>0</v>
      </c>
      <c r="V1354">
        <v>0</v>
      </c>
      <c r="W1354">
        <v>0</v>
      </c>
      <c r="X1354">
        <v>365</v>
      </c>
      <c r="Y1354">
        <v>-1</v>
      </c>
      <c r="Z1354" t="s">
        <v>52</v>
      </c>
      <c r="AA1354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50000000</v>
      </c>
      <c r="AB1354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42149800</v>
      </c>
      <c r="AC1354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7850200</v>
      </c>
      <c r="AD1354" s="5">
        <f>VALUE(FIXED((SLEP[[#This Row],[EjecutadoCLP]]/SLEP[[#This Row],[MontoCLP]]),4,TRUE))</f>
        <v>0.84299999999999997</v>
      </c>
      <c r="AE1354" s="1">
        <f>IF(SLEP[[#This Row],[Termino]]=0,DATE(1992,10,11),SLEP[[#This Row],[Termino]]-SLEP[[#This Row],[Días de vigencia]])</f>
        <v>33523</v>
      </c>
      <c r="AF1354" s="1">
        <f>IF(SLEP[[#This Row],[Días restantes]]&lt;1,DATE(1992,10,11),DATE(2025,8,8)+SLEP[[#This Row],[Días restantes]])</f>
        <v>33888</v>
      </c>
      <c r="AG1354">
        <f ca="1">IF(SLEP[[#This Row],[Termino]]=0,0,SLEP[[#This Row],[Termino]]-TODAY())</f>
        <v>-12071</v>
      </c>
      <c r="AH1354" s="7" t="str">
        <f ca="1">IF(SLEP[[#This Row],[Dias]]&gt;0,"Vigente","Vencido")</f>
        <v>Vencido</v>
      </c>
      <c r="AI1354" t="str">
        <f>_xlfn.XLOOKUP(SLEP[[#This Row],[Source.Name]],Tabla3[Nombre archivo],Tabla3[BASESLEP],"N/A",0,1)</f>
        <v>Magallanes</v>
      </c>
      <c r="AJ1354" t="s">
        <v>6602</v>
      </c>
    </row>
    <row r="1355" spans="1:36" x14ac:dyDescent="0.3">
      <c r="A1355" t="s">
        <v>5791</v>
      </c>
      <c r="B1355" t="s">
        <v>5930</v>
      </c>
      <c r="C1355" t="s">
        <v>5907</v>
      </c>
      <c r="D1355" t="s">
        <v>5908</v>
      </c>
      <c r="E1355" t="s">
        <v>5931</v>
      </c>
      <c r="F1355" t="s">
        <v>5932</v>
      </c>
      <c r="G1355" t="s">
        <v>44</v>
      </c>
      <c r="H1355" t="s">
        <v>45</v>
      </c>
      <c r="I1355" t="s">
        <v>60</v>
      </c>
      <c r="J1355" t="s">
        <v>5797</v>
      </c>
      <c r="K1355" t="s">
        <v>48</v>
      </c>
      <c r="L1355" s="3">
        <v>120000000</v>
      </c>
      <c r="M1355" s="4">
        <v>2380400</v>
      </c>
      <c r="N1355" s="4">
        <v>117619600</v>
      </c>
      <c r="O1355" t="s">
        <v>552</v>
      </c>
      <c r="P1355" t="s">
        <v>1459</v>
      </c>
      <c r="Q1355" t="s">
        <v>51</v>
      </c>
      <c r="R1355">
        <v>0</v>
      </c>
      <c r="S1355">
        <v>0</v>
      </c>
      <c r="T1355">
        <v>1</v>
      </c>
      <c r="U1355">
        <v>0</v>
      </c>
      <c r="V1355">
        <v>0</v>
      </c>
      <c r="W1355">
        <v>0</v>
      </c>
      <c r="X1355">
        <v>367</v>
      </c>
      <c r="Y1355">
        <v>-1</v>
      </c>
      <c r="Z1355" t="s">
        <v>52</v>
      </c>
      <c r="AA1355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120000000</v>
      </c>
      <c r="AB1355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2380400</v>
      </c>
      <c r="AC1355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117619600</v>
      </c>
      <c r="AD1355" s="5">
        <f>VALUE(FIXED((SLEP[[#This Row],[EjecutadoCLP]]/SLEP[[#This Row],[MontoCLP]]),4,TRUE))</f>
        <v>1.9800000000000002E-2</v>
      </c>
      <c r="AE1355" s="1">
        <f>IF(SLEP[[#This Row],[Termino]]=0,DATE(1992,10,11),SLEP[[#This Row],[Termino]]-SLEP[[#This Row],[Días de vigencia]])</f>
        <v>33521</v>
      </c>
      <c r="AF1355" s="1">
        <f>IF(SLEP[[#This Row],[Días restantes]]&lt;1,DATE(1992,10,11),DATE(2025,8,8)+SLEP[[#This Row],[Días restantes]])</f>
        <v>33888</v>
      </c>
      <c r="AG1355">
        <f ca="1">IF(SLEP[[#This Row],[Termino]]=0,0,SLEP[[#This Row],[Termino]]-TODAY())</f>
        <v>-12071</v>
      </c>
      <c r="AH1355" s="7" t="str">
        <f ca="1">IF(SLEP[[#This Row],[Dias]]&gt;0,"Vigente","Vencido")</f>
        <v>Vencido</v>
      </c>
      <c r="AI1355" t="str">
        <f>_xlfn.XLOOKUP(SLEP[[#This Row],[Source.Name]],Tabla3[Nombre archivo],Tabla3[BASESLEP],"N/A",0,1)</f>
        <v>Magallanes</v>
      </c>
      <c r="AJ1355" t="s">
        <v>6607</v>
      </c>
    </row>
    <row r="1356" spans="1:36" x14ac:dyDescent="0.3">
      <c r="A1356" t="s">
        <v>5791</v>
      </c>
      <c r="B1356" t="s">
        <v>5934</v>
      </c>
      <c r="C1356" t="s">
        <v>5935</v>
      </c>
      <c r="D1356" t="s">
        <v>5936</v>
      </c>
      <c r="E1356" t="s">
        <v>2420</v>
      </c>
      <c r="F1356" t="s">
        <v>2421</v>
      </c>
      <c r="G1356" t="s">
        <v>44</v>
      </c>
      <c r="H1356" t="s">
        <v>45</v>
      </c>
      <c r="I1356" t="s">
        <v>89</v>
      </c>
      <c r="J1356" t="s">
        <v>5797</v>
      </c>
      <c r="K1356" t="s">
        <v>48</v>
      </c>
      <c r="L1356" s="3">
        <v>29971000</v>
      </c>
      <c r="M1356" s="4">
        <v>24797000</v>
      </c>
      <c r="N1356" s="4">
        <v>5174000</v>
      </c>
      <c r="O1356" t="s">
        <v>646</v>
      </c>
      <c r="P1356" t="s">
        <v>49</v>
      </c>
      <c r="Q1356" t="s">
        <v>51</v>
      </c>
      <c r="R1356">
        <v>1</v>
      </c>
      <c r="S1356">
        <v>0</v>
      </c>
      <c r="T1356">
        <v>1</v>
      </c>
      <c r="U1356">
        <v>0</v>
      </c>
      <c r="V1356">
        <v>0</v>
      </c>
      <c r="W1356">
        <v>0</v>
      </c>
      <c r="X1356">
        <v>447</v>
      </c>
      <c r="Y1356">
        <v>-1</v>
      </c>
      <c r="Z1356" t="s">
        <v>52</v>
      </c>
      <c r="AA1356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29971000</v>
      </c>
      <c r="AB1356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24797000</v>
      </c>
      <c r="AC1356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5174000</v>
      </c>
      <c r="AD1356" s="5">
        <f>VALUE(FIXED((SLEP[[#This Row],[EjecutadoCLP]]/SLEP[[#This Row],[MontoCLP]]),4,TRUE))</f>
        <v>0.82740000000000002</v>
      </c>
      <c r="AE1356" s="1">
        <f>IF(SLEP[[#This Row],[Termino]]=0,DATE(1992,10,11),SLEP[[#This Row],[Termino]]-SLEP[[#This Row],[Días de vigencia]])</f>
        <v>33441</v>
      </c>
      <c r="AF1356" s="1">
        <f>IF(SLEP[[#This Row],[Días restantes]]&lt;1,DATE(1992,10,11),DATE(2025,8,8)+SLEP[[#This Row],[Días restantes]])</f>
        <v>33888</v>
      </c>
      <c r="AG1356">
        <f ca="1">IF(SLEP[[#This Row],[Termino]]=0,0,SLEP[[#This Row],[Termino]]-TODAY())</f>
        <v>-12071</v>
      </c>
      <c r="AH1356" s="7" t="str">
        <f ca="1">IF(SLEP[[#This Row],[Dias]]&gt;0,"Vigente","Vencido")</f>
        <v>Vencido</v>
      </c>
      <c r="AI1356" t="str">
        <f>_xlfn.XLOOKUP(SLEP[[#This Row],[Source.Name]],Tabla3[Nombre archivo],Tabla3[BASESLEP],"N/A",0,1)</f>
        <v>Magallanes</v>
      </c>
      <c r="AJ1356" t="s">
        <v>6611</v>
      </c>
    </row>
    <row r="1357" spans="1:36" x14ac:dyDescent="0.3">
      <c r="A1357" t="s">
        <v>5791</v>
      </c>
      <c r="B1357" t="s">
        <v>5938</v>
      </c>
      <c r="C1357" t="s">
        <v>5939</v>
      </c>
      <c r="D1357" t="s">
        <v>5940</v>
      </c>
      <c r="E1357" t="s">
        <v>531</v>
      </c>
      <c r="F1357" t="s">
        <v>532</v>
      </c>
      <c r="G1357" t="s">
        <v>44</v>
      </c>
      <c r="H1357" t="s">
        <v>178</v>
      </c>
      <c r="I1357" t="s">
        <v>207</v>
      </c>
      <c r="J1357" t="s">
        <v>5797</v>
      </c>
      <c r="K1357" t="s">
        <v>48</v>
      </c>
      <c r="L1357" s="3">
        <v>230000000</v>
      </c>
      <c r="M1357" s="4">
        <v>32382681</v>
      </c>
      <c r="N1357" s="4">
        <v>197617319</v>
      </c>
      <c r="O1357" t="s">
        <v>566</v>
      </c>
      <c r="P1357" t="s">
        <v>202</v>
      </c>
      <c r="Q1357" t="s">
        <v>64</v>
      </c>
      <c r="R1357">
        <v>26</v>
      </c>
      <c r="S1357">
        <v>0</v>
      </c>
      <c r="T1357">
        <v>0</v>
      </c>
      <c r="U1357">
        <v>0</v>
      </c>
      <c r="V1357">
        <v>3</v>
      </c>
      <c r="W1357">
        <v>0</v>
      </c>
      <c r="X1357">
        <v>730</v>
      </c>
      <c r="Y1357">
        <v>254</v>
      </c>
      <c r="Z1357" t="s">
        <v>65</v>
      </c>
      <c r="AA1357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230000000</v>
      </c>
      <c r="AB1357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32382681</v>
      </c>
      <c r="AC1357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197617319</v>
      </c>
      <c r="AD1357" s="5">
        <f>VALUE(FIXED((SLEP[[#This Row],[EjecutadoCLP]]/SLEP[[#This Row],[MontoCLP]]),4,TRUE))</f>
        <v>0.14080000000000001</v>
      </c>
      <c r="AE1357" s="1">
        <f>IF(SLEP[[#This Row],[Termino]]=0,DATE(1992,10,11),SLEP[[#This Row],[Termino]]-SLEP[[#This Row],[Días de vigencia]])</f>
        <v>45401</v>
      </c>
      <c r="AF1357" s="1">
        <f>IF(SLEP[[#This Row],[Días restantes]]&lt;1,DATE(1992,10,11),DATE(2025,8,8)+SLEP[[#This Row],[Días restantes]])</f>
        <v>46131</v>
      </c>
      <c r="AG1357">
        <f ca="1">IF(SLEP[[#This Row],[Termino]]=0,0,SLEP[[#This Row],[Termino]]-TODAY())</f>
        <v>172</v>
      </c>
      <c r="AH1357" s="7" t="str">
        <f ca="1">IF(SLEP[[#This Row],[Dias]]&gt;0,"Vigente","Vencido")</f>
        <v>Vigente</v>
      </c>
      <c r="AI1357" t="str">
        <f>_xlfn.XLOOKUP(SLEP[[#This Row],[Source.Name]],Tabla3[Nombre archivo],Tabla3[BASESLEP],"N/A",0,1)</f>
        <v>Magallanes</v>
      </c>
      <c r="AJ1357" t="s">
        <v>6617</v>
      </c>
    </row>
    <row r="1358" spans="1:36" x14ac:dyDescent="0.3">
      <c r="A1358" t="s">
        <v>5791</v>
      </c>
      <c r="B1358" t="s">
        <v>5942</v>
      </c>
      <c r="C1358" t="s">
        <v>5943</v>
      </c>
      <c r="D1358" t="s">
        <v>5944</v>
      </c>
      <c r="E1358" t="s">
        <v>5945</v>
      </c>
      <c r="F1358" t="s">
        <v>5946</v>
      </c>
      <c r="G1358" t="s">
        <v>44</v>
      </c>
      <c r="H1358" t="s">
        <v>45</v>
      </c>
      <c r="I1358" t="s">
        <v>60</v>
      </c>
      <c r="J1358" t="s">
        <v>5797</v>
      </c>
      <c r="K1358" t="s">
        <v>48</v>
      </c>
      <c r="L1358" s="3">
        <v>120000000</v>
      </c>
      <c r="M1358" s="4">
        <v>3474800</v>
      </c>
      <c r="N1358" s="4">
        <v>116525200</v>
      </c>
      <c r="O1358" t="s">
        <v>573</v>
      </c>
      <c r="P1358" t="s">
        <v>223</v>
      </c>
      <c r="Q1358" t="s">
        <v>51</v>
      </c>
      <c r="R1358">
        <v>2</v>
      </c>
      <c r="S1358">
        <v>0</v>
      </c>
      <c r="T1358">
        <v>1</v>
      </c>
      <c r="U1358">
        <v>0</v>
      </c>
      <c r="V1358">
        <v>0</v>
      </c>
      <c r="W1358">
        <v>0</v>
      </c>
      <c r="X1358">
        <v>365</v>
      </c>
      <c r="Y1358">
        <v>-1</v>
      </c>
      <c r="Z1358" t="s">
        <v>52</v>
      </c>
      <c r="AA1358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120000000</v>
      </c>
      <c r="AB1358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3474800</v>
      </c>
      <c r="AC1358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116525200</v>
      </c>
      <c r="AD1358" s="5">
        <f>VALUE(FIXED((SLEP[[#This Row],[EjecutadoCLP]]/SLEP[[#This Row],[MontoCLP]]),4,TRUE))</f>
        <v>2.9000000000000001E-2</v>
      </c>
      <c r="AE1358" s="1">
        <f>IF(SLEP[[#This Row],[Termino]]=0,DATE(1992,10,11),SLEP[[#This Row],[Termino]]-SLEP[[#This Row],[Días de vigencia]])</f>
        <v>33523</v>
      </c>
      <c r="AF1358" s="1">
        <f>IF(SLEP[[#This Row],[Días restantes]]&lt;1,DATE(1992,10,11),DATE(2025,8,8)+SLEP[[#This Row],[Días restantes]])</f>
        <v>33888</v>
      </c>
      <c r="AG1358">
        <f ca="1">IF(SLEP[[#This Row],[Termino]]=0,0,SLEP[[#This Row],[Termino]]-TODAY())</f>
        <v>-12071</v>
      </c>
      <c r="AH1358" s="7" t="str">
        <f ca="1">IF(SLEP[[#This Row],[Dias]]&gt;0,"Vigente","Vencido")</f>
        <v>Vencido</v>
      </c>
      <c r="AI1358" t="str">
        <f>_xlfn.XLOOKUP(SLEP[[#This Row],[Source.Name]],Tabla3[Nombre archivo],Tabla3[BASESLEP],"N/A",0,1)</f>
        <v>Magallanes</v>
      </c>
      <c r="AJ1358" t="s">
        <v>6621</v>
      </c>
    </row>
    <row r="1359" spans="1:36" x14ac:dyDescent="0.3">
      <c r="A1359" t="s">
        <v>5791</v>
      </c>
      <c r="B1359" t="s">
        <v>5948</v>
      </c>
      <c r="C1359" t="s">
        <v>5949</v>
      </c>
      <c r="D1359" t="s">
        <v>5950</v>
      </c>
      <c r="E1359" t="s">
        <v>342</v>
      </c>
      <c r="F1359" t="s">
        <v>343</v>
      </c>
      <c r="G1359" t="s">
        <v>44</v>
      </c>
      <c r="H1359" t="s">
        <v>178</v>
      </c>
      <c r="I1359" t="s">
        <v>207</v>
      </c>
      <c r="J1359" t="s">
        <v>5797</v>
      </c>
      <c r="K1359" t="s">
        <v>48</v>
      </c>
      <c r="L1359" s="3">
        <v>295000000</v>
      </c>
      <c r="M1359" s="4">
        <v>64603717</v>
      </c>
      <c r="N1359" s="4">
        <v>230396283</v>
      </c>
      <c r="O1359" t="s">
        <v>538</v>
      </c>
      <c r="P1359" t="s">
        <v>1845</v>
      </c>
      <c r="Q1359" t="s">
        <v>64</v>
      </c>
      <c r="R1359">
        <v>1</v>
      </c>
      <c r="S1359">
        <v>0</v>
      </c>
      <c r="T1359">
        <v>1</v>
      </c>
      <c r="U1359">
        <v>0</v>
      </c>
      <c r="V1359">
        <v>0</v>
      </c>
      <c r="W1359">
        <v>0</v>
      </c>
      <c r="X1359">
        <v>730</v>
      </c>
      <c r="Y1359">
        <v>228</v>
      </c>
      <c r="Z1359" t="s">
        <v>65</v>
      </c>
      <c r="AA1359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295000000</v>
      </c>
      <c r="AB1359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64603717</v>
      </c>
      <c r="AC1359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230396283</v>
      </c>
      <c r="AD1359" s="5">
        <f>VALUE(FIXED((SLEP[[#This Row],[EjecutadoCLP]]/SLEP[[#This Row],[MontoCLP]]),4,TRUE))</f>
        <v>0.219</v>
      </c>
      <c r="AE1359" s="1">
        <f>IF(SLEP[[#This Row],[Termino]]=0,DATE(1992,10,11),SLEP[[#This Row],[Termino]]-SLEP[[#This Row],[Días de vigencia]])</f>
        <v>45375</v>
      </c>
      <c r="AF1359" s="1">
        <f>IF(SLEP[[#This Row],[Días restantes]]&lt;1,DATE(1992,10,11),DATE(2025,8,8)+SLEP[[#This Row],[Días restantes]])</f>
        <v>46105</v>
      </c>
      <c r="AG1359">
        <f ca="1">IF(SLEP[[#This Row],[Termino]]=0,0,SLEP[[#This Row],[Termino]]-TODAY())</f>
        <v>146</v>
      </c>
      <c r="AH1359" s="7" t="str">
        <f ca="1">IF(SLEP[[#This Row],[Dias]]&gt;0,"Vigente","Vencido")</f>
        <v>Vigente</v>
      </c>
      <c r="AI1359" t="str">
        <f>_xlfn.XLOOKUP(SLEP[[#This Row],[Source.Name]],Tabla3[Nombre archivo],Tabla3[BASESLEP],"N/A",0,1)</f>
        <v>Magallanes</v>
      </c>
      <c r="AJ1359" t="s">
        <v>6625</v>
      </c>
    </row>
    <row r="1360" spans="1:36" x14ac:dyDescent="0.3">
      <c r="A1360" t="s">
        <v>5791</v>
      </c>
      <c r="B1360" t="s">
        <v>5958</v>
      </c>
      <c r="C1360" t="s">
        <v>5959</v>
      </c>
      <c r="D1360" t="s">
        <v>5954</v>
      </c>
      <c r="E1360" t="s">
        <v>5960</v>
      </c>
      <c r="F1360" t="s">
        <v>5961</v>
      </c>
      <c r="G1360" t="s">
        <v>44</v>
      </c>
      <c r="H1360" t="s">
        <v>45</v>
      </c>
      <c r="I1360" t="s">
        <v>254</v>
      </c>
      <c r="J1360" t="s">
        <v>5797</v>
      </c>
      <c r="K1360" t="s">
        <v>48</v>
      </c>
      <c r="L1360" s="3">
        <v>33311256</v>
      </c>
      <c r="M1360" s="4">
        <v>21652338</v>
      </c>
      <c r="N1360" s="4">
        <v>11658918</v>
      </c>
      <c r="O1360" t="s">
        <v>574</v>
      </c>
      <c r="P1360" t="s">
        <v>3859</v>
      </c>
      <c r="Q1360" t="s">
        <v>64</v>
      </c>
      <c r="R1360">
        <v>5</v>
      </c>
      <c r="S1360">
        <v>0</v>
      </c>
      <c r="T1360">
        <v>0</v>
      </c>
      <c r="U1360">
        <v>0</v>
      </c>
      <c r="V1360">
        <v>0</v>
      </c>
      <c r="W1360">
        <v>0</v>
      </c>
      <c r="X1360">
        <v>511</v>
      </c>
      <c r="Y1360">
        <v>155</v>
      </c>
      <c r="Z1360" t="s">
        <v>65</v>
      </c>
      <c r="AA1360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33311256</v>
      </c>
      <c r="AB1360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21652338</v>
      </c>
      <c r="AC1360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11658918</v>
      </c>
      <c r="AD1360" s="5">
        <f>VALUE(FIXED((SLEP[[#This Row],[EjecutadoCLP]]/SLEP[[#This Row],[MontoCLP]]),4,TRUE))</f>
        <v>0.65</v>
      </c>
      <c r="AE1360" s="1">
        <f>IF(SLEP[[#This Row],[Termino]]=0,DATE(1992,10,11),SLEP[[#This Row],[Termino]]-SLEP[[#This Row],[Días de vigencia]])</f>
        <v>45521</v>
      </c>
      <c r="AF1360" s="1">
        <f>IF(SLEP[[#This Row],[Días restantes]]&lt;1,DATE(1992,10,11),DATE(2025,8,8)+SLEP[[#This Row],[Días restantes]])</f>
        <v>46032</v>
      </c>
      <c r="AG1360">
        <f ca="1">IF(SLEP[[#This Row],[Termino]]=0,0,SLEP[[#This Row],[Termino]]-TODAY())</f>
        <v>73</v>
      </c>
      <c r="AH1360" s="7" t="str">
        <f ca="1">IF(SLEP[[#This Row],[Dias]]&gt;0,"Vigente","Vencido")</f>
        <v>Vigente</v>
      </c>
      <c r="AI1360" t="str">
        <f>_xlfn.XLOOKUP(SLEP[[#This Row],[Source.Name]],Tabla3[Nombre archivo],Tabla3[BASESLEP],"N/A",0,1)</f>
        <v>Magallanes</v>
      </c>
      <c r="AJ1360" t="s">
        <v>6629</v>
      </c>
    </row>
    <row r="1361" spans="1:36" x14ac:dyDescent="0.3">
      <c r="A1361" t="s">
        <v>5791</v>
      </c>
      <c r="B1361" t="s">
        <v>5952</v>
      </c>
      <c r="C1361" t="s">
        <v>5953</v>
      </c>
      <c r="D1361" t="s">
        <v>5954</v>
      </c>
      <c r="E1361" t="s">
        <v>5955</v>
      </c>
      <c r="F1361" t="s">
        <v>5956</v>
      </c>
      <c r="G1361" t="s">
        <v>44</v>
      </c>
      <c r="H1361" t="s">
        <v>45</v>
      </c>
      <c r="I1361" t="s">
        <v>254</v>
      </c>
      <c r="J1361" t="s">
        <v>5797</v>
      </c>
      <c r="K1361" t="s">
        <v>48</v>
      </c>
      <c r="L1361" s="3">
        <v>99960000</v>
      </c>
      <c r="M1361" s="4">
        <v>77020757</v>
      </c>
      <c r="N1361" s="4">
        <v>22939243</v>
      </c>
      <c r="O1361" t="s">
        <v>574</v>
      </c>
      <c r="P1361" t="s">
        <v>3859</v>
      </c>
      <c r="Q1361" t="s">
        <v>64</v>
      </c>
      <c r="R1361">
        <v>3</v>
      </c>
      <c r="S1361">
        <v>0</v>
      </c>
      <c r="T1361">
        <v>0</v>
      </c>
      <c r="U1361">
        <v>0</v>
      </c>
      <c r="V1361">
        <v>0</v>
      </c>
      <c r="W1361">
        <v>0</v>
      </c>
      <c r="X1361">
        <v>511</v>
      </c>
      <c r="Y1361">
        <v>155</v>
      </c>
      <c r="Z1361" t="s">
        <v>65</v>
      </c>
      <c r="AA1361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99960000</v>
      </c>
      <c r="AB1361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77020757</v>
      </c>
      <c r="AC1361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22939243</v>
      </c>
      <c r="AD1361" s="5">
        <f>VALUE(FIXED((SLEP[[#This Row],[EjecutadoCLP]]/SLEP[[#This Row],[MontoCLP]]),4,TRUE))</f>
        <v>0.77049999999999996</v>
      </c>
      <c r="AE1361" s="1">
        <f>IF(SLEP[[#This Row],[Termino]]=0,DATE(1992,10,11),SLEP[[#This Row],[Termino]]-SLEP[[#This Row],[Días de vigencia]])</f>
        <v>45521</v>
      </c>
      <c r="AF1361" s="1">
        <f>IF(SLEP[[#This Row],[Días restantes]]&lt;1,DATE(1992,10,11),DATE(2025,8,8)+SLEP[[#This Row],[Días restantes]])</f>
        <v>46032</v>
      </c>
      <c r="AG1361">
        <f ca="1">IF(SLEP[[#This Row],[Termino]]=0,0,SLEP[[#This Row],[Termino]]-TODAY())</f>
        <v>73</v>
      </c>
      <c r="AH1361" s="7" t="str">
        <f ca="1">IF(SLEP[[#This Row],[Dias]]&gt;0,"Vigente","Vencido")</f>
        <v>Vigente</v>
      </c>
      <c r="AI1361" t="str">
        <f>_xlfn.XLOOKUP(SLEP[[#This Row],[Source.Name]],Tabla3[Nombre archivo],Tabla3[BASESLEP],"N/A",0,1)</f>
        <v>Magallanes</v>
      </c>
      <c r="AJ1361" t="s">
        <v>6635</v>
      </c>
    </row>
    <row r="1362" spans="1:36" x14ac:dyDescent="0.3">
      <c r="A1362" t="s">
        <v>5791</v>
      </c>
      <c r="B1362" t="s">
        <v>5963</v>
      </c>
      <c r="C1362" t="s">
        <v>5964</v>
      </c>
      <c r="D1362" t="s">
        <v>5965</v>
      </c>
      <c r="E1362" t="s">
        <v>5813</v>
      </c>
      <c r="F1362" t="s">
        <v>5814</v>
      </c>
      <c r="G1362" t="s">
        <v>44</v>
      </c>
      <c r="H1362" t="s">
        <v>45</v>
      </c>
      <c r="I1362" t="s">
        <v>46</v>
      </c>
      <c r="J1362" t="s">
        <v>5797</v>
      </c>
      <c r="K1362" t="s">
        <v>48</v>
      </c>
      <c r="L1362" s="3">
        <v>52945000</v>
      </c>
      <c r="M1362" s="4">
        <v>84040328</v>
      </c>
      <c r="N1362" s="4">
        <v>-31095328</v>
      </c>
      <c r="O1362" t="s">
        <v>473</v>
      </c>
      <c r="P1362" t="s">
        <v>239</v>
      </c>
      <c r="Q1362" t="s">
        <v>64</v>
      </c>
      <c r="R1362">
        <v>10</v>
      </c>
      <c r="S1362">
        <v>0</v>
      </c>
      <c r="T1362">
        <v>1</v>
      </c>
      <c r="U1362">
        <v>0</v>
      </c>
      <c r="V1362">
        <v>0</v>
      </c>
      <c r="W1362">
        <v>0</v>
      </c>
      <c r="X1362">
        <v>730</v>
      </c>
      <c r="Y1362">
        <v>200</v>
      </c>
      <c r="Z1362" t="s">
        <v>65</v>
      </c>
      <c r="AA1362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52945000</v>
      </c>
      <c r="AB1362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84040328</v>
      </c>
      <c r="AC1362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-31095328</v>
      </c>
      <c r="AD1362" s="5">
        <f>VALUE(FIXED((SLEP[[#This Row],[EjecutadoCLP]]/SLEP[[#This Row],[MontoCLP]]),4,TRUE))</f>
        <v>1.5872999999999999</v>
      </c>
      <c r="AE1362" s="1">
        <f>IF(SLEP[[#This Row],[Termino]]=0,DATE(1992,10,11),SLEP[[#This Row],[Termino]]-SLEP[[#This Row],[Días de vigencia]])</f>
        <v>45347</v>
      </c>
      <c r="AF1362" s="1">
        <f>IF(SLEP[[#This Row],[Días restantes]]&lt;1,DATE(1992,10,11),DATE(2025,8,8)+SLEP[[#This Row],[Días restantes]])</f>
        <v>46077</v>
      </c>
      <c r="AG1362">
        <f ca="1">IF(SLEP[[#This Row],[Termino]]=0,0,SLEP[[#This Row],[Termino]]-TODAY())</f>
        <v>118</v>
      </c>
      <c r="AH1362" s="7" t="str">
        <f ca="1">IF(SLEP[[#This Row],[Dias]]&gt;0,"Vigente","Vencido")</f>
        <v>Vigente</v>
      </c>
      <c r="AI1362" t="str">
        <f>_xlfn.XLOOKUP(SLEP[[#This Row],[Source.Name]],Tabla3[Nombre archivo],Tabla3[BASESLEP],"N/A",0,1)</f>
        <v>Magallanes</v>
      </c>
      <c r="AJ1362" t="s">
        <v>6641</v>
      </c>
    </row>
    <row r="1363" spans="1:36" x14ac:dyDescent="0.3">
      <c r="A1363" t="s">
        <v>5791</v>
      </c>
      <c r="B1363" t="s">
        <v>5967</v>
      </c>
      <c r="C1363" t="s">
        <v>5968</v>
      </c>
      <c r="D1363" t="s">
        <v>5969</v>
      </c>
      <c r="E1363" t="s">
        <v>213</v>
      </c>
      <c r="F1363" t="s">
        <v>214</v>
      </c>
      <c r="G1363" t="s">
        <v>44</v>
      </c>
      <c r="H1363" t="s">
        <v>178</v>
      </c>
      <c r="I1363" t="s">
        <v>207</v>
      </c>
      <c r="J1363" t="s">
        <v>5797</v>
      </c>
      <c r="K1363" t="s">
        <v>48</v>
      </c>
      <c r="L1363" s="3">
        <v>35603733</v>
      </c>
      <c r="M1363" s="4">
        <v>120666208</v>
      </c>
      <c r="N1363" s="4">
        <v>-85062475</v>
      </c>
      <c r="O1363" t="s">
        <v>473</v>
      </c>
      <c r="P1363" t="s">
        <v>239</v>
      </c>
      <c r="Q1363" t="s">
        <v>64</v>
      </c>
      <c r="R1363">
        <v>33</v>
      </c>
      <c r="S1363">
        <v>0</v>
      </c>
      <c r="T1363">
        <v>0</v>
      </c>
      <c r="U1363">
        <v>0</v>
      </c>
      <c r="V1363">
        <v>2</v>
      </c>
      <c r="W1363">
        <v>0</v>
      </c>
      <c r="X1363">
        <v>730</v>
      </c>
      <c r="Y1363">
        <v>200</v>
      </c>
      <c r="Z1363" t="s">
        <v>65</v>
      </c>
      <c r="AA1363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35603733</v>
      </c>
      <c r="AB1363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120666208</v>
      </c>
      <c r="AC1363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-85062475</v>
      </c>
      <c r="AD1363" s="5">
        <f>VALUE(FIXED((SLEP[[#This Row],[EjecutadoCLP]]/SLEP[[#This Row],[MontoCLP]]),4,TRUE))</f>
        <v>3.3891</v>
      </c>
      <c r="AE1363" s="1">
        <f>IF(SLEP[[#This Row],[Termino]]=0,DATE(1992,10,11),SLEP[[#This Row],[Termino]]-SLEP[[#This Row],[Días de vigencia]])</f>
        <v>45347</v>
      </c>
      <c r="AF1363" s="1">
        <f>IF(SLEP[[#This Row],[Días restantes]]&lt;1,DATE(1992,10,11),DATE(2025,8,8)+SLEP[[#This Row],[Días restantes]])</f>
        <v>46077</v>
      </c>
      <c r="AG1363">
        <f ca="1">IF(SLEP[[#This Row],[Termino]]=0,0,SLEP[[#This Row],[Termino]]-TODAY())</f>
        <v>118</v>
      </c>
      <c r="AH1363" s="7" t="str">
        <f ca="1">IF(SLEP[[#This Row],[Dias]]&gt;0,"Vigente","Vencido")</f>
        <v>Vigente</v>
      </c>
      <c r="AI1363" t="str">
        <f>_xlfn.XLOOKUP(SLEP[[#This Row],[Source.Name]],Tabla3[Nombre archivo],Tabla3[BASESLEP],"N/A",0,1)</f>
        <v>Magallanes</v>
      </c>
      <c r="AJ1363" t="s">
        <v>6646</v>
      </c>
    </row>
    <row r="1364" spans="1:36" x14ac:dyDescent="0.3">
      <c r="A1364" t="s">
        <v>5791</v>
      </c>
      <c r="B1364" t="s">
        <v>5971</v>
      </c>
      <c r="C1364" t="s">
        <v>5972</v>
      </c>
      <c r="D1364" t="s">
        <v>5973</v>
      </c>
      <c r="E1364" t="s">
        <v>5974</v>
      </c>
      <c r="F1364" t="s">
        <v>5975</v>
      </c>
      <c r="G1364" t="s">
        <v>44</v>
      </c>
      <c r="H1364" t="s">
        <v>45</v>
      </c>
      <c r="I1364" t="s">
        <v>46</v>
      </c>
      <c r="J1364" t="s">
        <v>5797</v>
      </c>
      <c r="K1364" t="s">
        <v>48</v>
      </c>
      <c r="L1364" s="3">
        <v>911141000</v>
      </c>
      <c r="M1364" s="4">
        <v>134725850</v>
      </c>
      <c r="N1364" s="4">
        <v>776415150</v>
      </c>
      <c r="O1364" t="s">
        <v>473</v>
      </c>
      <c r="P1364" t="s">
        <v>189</v>
      </c>
      <c r="Q1364" t="s">
        <v>51</v>
      </c>
      <c r="R1364">
        <v>33</v>
      </c>
      <c r="S1364">
        <v>0</v>
      </c>
      <c r="T1364">
        <v>1</v>
      </c>
      <c r="U1364">
        <v>0</v>
      </c>
      <c r="V1364">
        <v>0</v>
      </c>
      <c r="W1364">
        <v>0</v>
      </c>
      <c r="X1364">
        <v>365</v>
      </c>
      <c r="Y1364">
        <v>-1</v>
      </c>
      <c r="Z1364" t="s">
        <v>52</v>
      </c>
      <c r="AA1364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911141000</v>
      </c>
      <c r="AB1364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134725850</v>
      </c>
      <c r="AC1364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776415150</v>
      </c>
      <c r="AD1364" s="5">
        <f>VALUE(FIXED((SLEP[[#This Row],[EjecutadoCLP]]/SLEP[[#This Row],[MontoCLP]]),4,TRUE))</f>
        <v>0.1479</v>
      </c>
      <c r="AE1364" s="1">
        <f>IF(SLEP[[#This Row],[Termino]]=0,DATE(1992,10,11),SLEP[[#This Row],[Termino]]-SLEP[[#This Row],[Días de vigencia]])</f>
        <v>33523</v>
      </c>
      <c r="AF1364" s="1">
        <f>IF(SLEP[[#This Row],[Días restantes]]&lt;1,DATE(1992,10,11),DATE(2025,8,8)+SLEP[[#This Row],[Días restantes]])</f>
        <v>33888</v>
      </c>
      <c r="AG1364">
        <f ca="1">IF(SLEP[[#This Row],[Termino]]=0,0,SLEP[[#This Row],[Termino]]-TODAY())</f>
        <v>-12071</v>
      </c>
      <c r="AH1364" s="7" t="str">
        <f ca="1">IF(SLEP[[#This Row],[Dias]]&gt;0,"Vigente","Vencido")</f>
        <v>Vencido</v>
      </c>
      <c r="AI1364" t="str">
        <f>_xlfn.XLOOKUP(SLEP[[#This Row],[Source.Name]],Tabla3[Nombre archivo],Tabla3[BASESLEP],"N/A",0,1)</f>
        <v>Magallanes</v>
      </c>
      <c r="AJ1364" t="s">
        <v>6652</v>
      </c>
    </row>
    <row r="1365" spans="1:36" x14ac:dyDescent="0.3">
      <c r="A1365" t="s">
        <v>5791</v>
      </c>
      <c r="B1365" t="s">
        <v>5977</v>
      </c>
      <c r="C1365" t="s">
        <v>5978</v>
      </c>
      <c r="D1365" t="s">
        <v>5979</v>
      </c>
      <c r="E1365" t="s">
        <v>5980</v>
      </c>
      <c r="F1365" t="s">
        <v>5981</v>
      </c>
      <c r="G1365" t="s">
        <v>44</v>
      </c>
      <c r="H1365" t="s">
        <v>178</v>
      </c>
      <c r="I1365" t="s">
        <v>207</v>
      </c>
      <c r="J1365" t="s">
        <v>5797</v>
      </c>
      <c r="K1365" t="s">
        <v>48</v>
      </c>
      <c r="L1365" s="3">
        <v>1</v>
      </c>
      <c r="M1365" s="4">
        <v>8446382</v>
      </c>
      <c r="N1365" s="4">
        <v>-8446381</v>
      </c>
      <c r="O1365" t="s">
        <v>255</v>
      </c>
      <c r="P1365" t="s">
        <v>2946</v>
      </c>
      <c r="Q1365" t="s">
        <v>64</v>
      </c>
      <c r="R1365">
        <v>16</v>
      </c>
      <c r="S1365">
        <v>0</v>
      </c>
      <c r="T1365">
        <v>0</v>
      </c>
      <c r="U1365">
        <v>0</v>
      </c>
      <c r="V1365">
        <v>0</v>
      </c>
      <c r="W1365">
        <v>0</v>
      </c>
      <c r="X1365">
        <v>730</v>
      </c>
      <c r="Y1365">
        <v>154</v>
      </c>
      <c r="Z1365" t="s">
        <v>65</v>
      </c>
      <c r="AA1365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</v>
      </c>
      <c r="AB1365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8446382</v>
      </c>
      <c r="AC1365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-8446381</v>
      </c>
      <c r="AD1365" s="5">
        <f>VALUE(FIXED((SLEP[[#This Row],[EjecutadoCLP]]/SLEP[[#This Row],[MontoCLP]]),4,TRUE))</f>
        <v>8446382</v>
      </c>
      <c r="AE1365" s="1">
        <f>IF(SLEP[[#This Row],[Termino]]=0,DATE(1992,10,11),SLEP[[#This Row],[Termino]]-SLEP[[#This Row],[Días de vigencia]])</f>
        <v>45301</v>
      </c>
      <c r="AF1365" s="1">
        <f>IF(SLEP[[#This Row],[Días restantes]]&lt;1,DATE(1992,10,11),DATE(2025,8,8)+SLEP[[#This Row],[Días restantes]])</f>
        <v>46031</v>
      </c>
      <c r="AG1365">
        <f ca="1">IF(SLEP[[#This Row],[Termino]]=0,0,SLEP[[#This Row],[Termino]]-TODAY())</f>
        <v>72</v>
      </c>
      <c r="AH1365" s="7" t="str">
        <f ca="1">IF(SLEP[[#This Row],[Dias]]&gt;0,"Vigente","Vencido")</f>
        <v>Vigente</v>
      </c>
      <c r="AI1365" t="str">
        <f>_xlfn.XLOOKUP(SLEP[[#This Row],[Source.Name]],Tabla3[Nombre archivo],Tabla3[BASESLEP],"N/A",0,1)</f>
        <v>Magallanes</v>
      </c>
      <c r="AJ1365" t="s">
        <v>6658</v>
      </c>
    </row>
    <row r="1366" spans="1:36" x14ac:dyDescent="0.3">
      <c r="A1366" t="s">
        <v>5791</v>
      </c>
      <c r="B1366" t="s">
        <v>5983</v>
      </c>
      <c r="C1366" t="s">
        <v>5978</v>
      </c>
      <c r="D1366" t="s">
        <v>5979</v>
      </c>
      <c r="E1366" t="s">
        <v>5984</v>
      </c>
      <c r="F1366" t="s">
        <v>5985</v>
      </c>
      <c r="G1366" t="s">
        <v>44</v>
      </c>
      <c r="H1366" t="s">
        <v>178</v>
      </c>
      <c r="I1366" t="s">
        <v>207</v>
      </c>
      <c r="J1366" t="s">
        <v>5797</v>
      </c>
      <c r="K1366" t="s">
        <v>48</v>
      </c>
      <c r="L1366" s="3">
        <v>817098</v>
      </c>
      <c r="M1366" s="4">
        <v>203469583</v>
      </c>
      <c r="N1366" s="4">
        <v>-202652485</v>
      </c>
      <c r="O1366" t="s">
        <v>255</v>
      </c>
      <c r="P1366" t="s">
        <v>2946</v>
      </c>
      <c r="Q1366" t="s">
        <v>64</v>
      </c>
      <c r="R1366">
        <v>131</v>
      </c>
      <c r="S1366">
        <v>0</v>
      </c>
      <c r="T1366">
        <v>0</v>
      </c>
      <c r="U1366">
        <v>0</v>
      </c>
      <c r="V1366">
        <v>1</v>
      </c>
      <c r="W1366">
        <v>0</v>
      </c>
      <c r="X1366">
        <v>730</v>
      </c>
      <c r="Y1366">
        <v>154</v>
      </c>
      <c r="Z1366" t="s">
        <v>65</v>
      </c>
      <c r="AA1366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817098</v>
      </c>
      <c r="AB1366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203469583</v>
      </c>
      <c r="AC1366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-202652485</v>
      </c>
      <c r="AD1366" s="5">
        <f>VALUE(FIXED((SLEP[[#This Row],[EjecutadoCLP]]/SLEP[[#This Row],[MontoCLP]]),4,TRUE))</f>
        <v>249.01490000000001</v>
      </c>
      <c r="AE1366" s="1">
        <f>IF(SLEP[[#This Row],[Termino]]=0,DATE(1992,10,11),SLEP[[#This Row],[Termino]]-SLEP[[#This Row],[Días de vigencia]])</f>
        <v>45301</v>
      </c>
      <c r="AF1366" s="1">
        <f>IF(SLEP[[#This Row],[Días restantes]]&lt;1,DATE(1992,10,11),DATE(2025,8,8)+SLEP[[#This Row],[Días restantes]])</f>
        <v>46031</v>
      </c>
      <c r="AG1366">
        <f ca="1">IF(SLEP[[#This Row],[Termino]]=0,0,SLEP[[#This Row],[Termino]]-TODAY())</f>
        <v>72</v>
      </c>
      <c r="AH1366" s="7" t="str">
        <f ca="1">IF(SLEP[[#This Row],[Dias]]&gt;0,"Vigente","Vencido")</f>
        <v>Vigente</v>
      </c>
      <c r="AI1366" t="str">
        <f>_xlfn.XLOOKUP(SLEP[[#This Row],[Source.Name]],Tabla3[Nombre archivo],Tabla3[BASESLEP],"N/A",0,1)</f>
        <v>Magallanes</v>
      </c>
      <c r="AJ1366" t="s">
        <v>6664</v>
      </c>
    </row>
    <row r="1367" spans="1:36" x14ac:dyDescent="0.3">
      <c r="A1367" t="s">
        <v>5791</v>
      </c>
      <c r="B1367" t="s">
        <v>5987</v>
      </c>
      <c r="C1367" t="s">
        <v>5978</v>
      </c>
      <c r="D1367" t="s">
        <v>5979</v>
      </c>
      <c r="E1367" t="s">
        <v>5988</v>
      </c>
      <c r="F1367" t="s">
        <v>5989</v>
      </c>
      <c r="G1367" t="s">
        <v>44</v>
      </c>
      <c r="H1367" t="s">
        <v>178</v>
      </c>
      <c r="I1367" t="s">
        <v>207</v>
      </c>
      <c r="J1367" t="s">
        <v>5797</v>
      </c>
      <c r="K1367" t="s">
        <v>48</v>
      </c>
      <c r="L1367" s="3">
        <v>87211</v>
      </c>
      <c r="M1367" s="4">
        <v>20281006</v>
      </c>
      <c r="N1367" s="4">
        <v>-20193795</v>
      </c>
      <c r="O1367" t="s">
        <v>255</v>
      </c>
      <c r="P1367" t="s">
        <v>2946</v>
      </c>
      <c r="Q1367" t="s">
        <v>64</v>
      </c>
      <c r="R1367">
        <v>82</v>
      </c>
      <c r="S1367">
        <v>0</v>
      </c>
      <c r="T1367">
        <v>0</v>
      </c>
      <c r="U1367">
        <v>0</v>
      </c>
      <c r="V1367">
        <v>0</v>
      </c>
      <c r="W1367">
        <v>0</v>
      </c>
      <c r="X1367">
        <v>730</v>
      </c>
      <c r="Y1367">
        <v>154</v>
      </c>
      <c r="Z1367" t="s">
        <v>65</v>
      </c>
      <c r="AA1367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87211</v>
      </c>
      <c r="AB1367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20281006</v>
      </c>
      <c r="AC1367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-20193795</v>
      </c>
      <c r="AD1367" s="5">
        <f>VALUE(FIXED((SLEP[[#This Row],[EjecutadoCLP]]/SLEP[[#This Row],[MontoCLP]]),4,TRUE))</f>
        <v>232.55099999999999</v>
      </c>
      <c r="AE1367" s="1">
        <f>IF(SLEP[[#This Row],[Termino]]=0,DATE(1992,10,11),SLEP[[#This Row],[Termino]]-SLEP[[#This Row],[Días de vigencia]])</f>
        <v>45301</v>
      </c>
      <c r="AF1367" s="1">
        <f>IF(SLEP[[#This Row],[Días restantes]]&lt;1,DATE(1992,10,11),DATE(2025,8,8)+SLEP[[#This Row],[Días restantes]])</f>
        <v>46031</v>
      </c>
      <c r="AG1367">
        <f ca="1">IF(SLEP[[#This Row],[Termino]]=0,0,SLEP[[#This Row],[Termino]]-TODAY())</f>
        <v>72</v>
      </c>
      <c r="AH1367" s="7" t="str">
        <f ca="1">IF(SLEP[[#This Row],[Dias]]&gt;0,"Vigente","Vencido")</f>
        <v>Vigente</v>
      </c>
      <c r="AI1367" t="str">
        <f>_xlfn.XLOOKUP(SLEP[[#This Row],[Source.Name]],Tabla3[Nombre archivo],Tabla3[BASESLEP],"N/A",0,1)</f>
        <v>Magallanes</v>
      </c>
      <c r="AJ1367" t="s">
        <v>6668</v>
      </c>
    </row>
    <row r="1368" spans="1:36" x14ac:dyDescent="0.3">
      <c r="A1368" t="s">
        <v>5791</v>
      </c>
      <c r="B1368" t="s">
        <v>5991</v>
      </c>
      <c r="C1368" t="s">
        <v>5992</v>
      </c>
      <c r="D1368" t="s">
        <v>5993</v>
      </c>
      <c r="E1368" t="s">
        <v>5988</v>
      </c>
      <c r="F1368" t="s">
        <v>5989</v>
      </c>
      <c r="G1368" t="s">
        <v>44</v>
      </c>
      <c r="H1368" t="s">
        <v>178</v>
      </c>
      <c r="I1368" t="s">
        <v>533</v>
      </c>
      <c r="J1368" t="s">
        <v>5797</v>
      </c>
      <c r="K1368" t="s">
        <v>48</v>
      </c>
      <c r="L1368" s="3">
        <v>2377853</v>
      </c>
      <c r="M1368" s="4">
        <v>265669828</v>
      </c>
      <c r="N1368" s="4">
        <v>-263291975</v>
      </c>
      <c r="O1368" t="s">
        <v>1056</v>
      </c>
      <c r="P1368" t="s">
        <v>4619</v>
      </c>
      <c r="Q1368" t="s">
        <v>64</v>
      </c>
      <c r="R1368">
        <v>139</v>
      </c>
      <c r="S1368">
        <v>0</v>
      </c>
      <c r="T1368">
        <v>0</v>
      </c>
      <c r="U1368">
        <v>0</v>
      </c>
      <c r="V1368">
        <v>2</v>
      </c>
      <c r="W1368">
        <v>0</v>
      </c>
      <c r="X1368">
        <v>509</v>
      </c>
      <c r="Y1368">
        <v>93</v>
      </c>
      <c r="Z1368" t="s">
        <v>65</v>
      </c>
      <c r="AA1368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2377853</v>
      </c>
      <c r="AB1368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265669828</v>
      </c>
      <c r="AC1368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-263291975</v>
      </c>
      <c r="AD1368" s="5">
        <f>VALUE(FIXED((SLEP[[#This Row],[EjecutadoCLP]]/SLEP[[#This Row],[MontoCLP]]),4,TRUE))</f>
        <v>111.7268</v>
      </c>
      <c r="AE1368" s="1">
        <f>IF(SLEP[[#This Row],[Termino]]=0,DATE(1992,10,11),SLEP[[#This Row],[Termino]]-SLEP[[#This Row],[Días de vigencia]])</f>
        <v>45461</v>
      </c>
      <c r="AF1368" s="1">
        <f>IF(SLEP[[#This Row],[Días restantes]]&lt;1,DATE(1992,10,11),DATE(2025,8,8)+SLEP[[#This Row],[Días restantes]])</f>
        <v>45970</v>
      </c>
      <c r="AG1368">
        <f ca="1">IF(SLEP[[#This Row],[Termino]]=0,0,SLEP[[#This Row],[Termino]]-TODAY())</f>
        <v>11</v>
      </c>
      <c r="AH1368" s="7" t="str">
        <f ca="1">IF(SLEP[[#This Row],[Dias]]&gt;0,"Vigente","Vencido")</f>
        <v>Vigente</v>
      </c>
      <c r="AI1368" t="str">
        <f>_xlfn.XLOOKUP(SLEP[[#This Row],[Source.Name]],Tabla3[Nombre archivo],Tabla3[BASESLEP],"N/A",0,1)</f>
        <v>Magallanes</v>
      </c>
      <c r="AJ1368" t="s">
        <v>6671</v>
      </c>
    </row>
    <row r="1369" spans="1:36" x14ac:dyDescent="0.3">
      <c r="A1369" t="s">
        <v>5791</v>
      </c>
      <c r="B1369" t="s">
        <v>5995</v>
      </c>
      <c r="C1369" t="s">
        <v>5996</v>
      </c>
      <c r="D1369" t="s">
        <v>5997</v>
      </c>
      <c r="E1369" t="s">
        <v>1066</v>
      </c>
      <c r="F1369" t="s">
        <v>1067</v>
      </c>
      <c r="G1369" t="s">
        <v>44</v>
      </c>
      <c r="H1369" t="s">
        <v>45</v>
      </c>
      <c r="I1369" t="s">
        <v>60</v>
      </c>
      <c r="J1369" t="s">
        <v>5797</v>
      </c>
      <c r="K1369" t="s">
        <v>48</v>
      </c>
      <c r="L1369" s="3">
        <v>57700000</v>
      </c>
      <c r="M1369" s="4">
        <v>57700000</v>
      </c>
      <c r="N1369" s="4">
        <v>0</v>
      </c>
      <c r="O1369" t="s">
        <v>1866</v>
      </c>
      <c r="P1369" t="s">
        <v>526</v>
      </c>
      <c r="Q1369" t="s">
        <v>51</v>
      </c>
      <c r="R1369">
        <v>0</v>
      </c>
      <c r="S1369">
        <v>0</v>
      </c>
      <c r="T1369">
        <v>1</v>
      </c>
      <c r="U1369">
        <v>0</v>
      </c>
      <c r="V1369">
        <v>0</v>
      </c>
      <c r="W1369">
        <v>0</v>
      </c>
      <c r="X1369">
        <v>84</v>
      </c>
      <c r="Y1369">
        <v>-1</v>
      </c>
      <c r="Z1369" t="s">
        <v>52</v>
      </c>
      <c r="AA1369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57700000</v>
      </c>
      <c r="AB1369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57700000</v>
      </c>
      <c r="AC1369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0</v>
      </c>
      <c r="AD1369" s="5">
        <f>VALUE(FIXED((SLEP[[#This Row],[EjecutadoCLP]]/SLEP[[#This Row],[MontoCLP]]),4,TRUE))</f>
        <v>1</v>
      </c>
      <c r="AE1369" s="1">
        <f>IF(SLEP[[#This Row],[Termino]]=0,DATE(1992,10,11),SLEP[[#This Row],[Termino]]-SLEP[[#This Row],[Días de vigencia]])</f>
        <v>33804</v>
      </c>
      <c r="AF1369" s="1">
        <f>IF(SLEP[[#This Row],[Días restantes]]&lt;1,DATE(1992,10,11),DATE(2025,8,8)+SLEP[[#This Row],[Días restantes]])</f>
        <v>33888</v>
      </c>
      <c r="AG1369">
        <f ca="1">IF(SLEP[[#This Row],[Termino]]=0,0,SLEP[[#This Row],[Termino]]-TODAY())</f>
        <v>-12071</v>
      </c>
      <c r="AH1369" s="7" t="str">
        <f ca="1">IF(SLEP[[#This Row],[Dias]]&gt;0,"Vigente","Vencido")</f>
        <v>Vencido</v>
      </c>
      <c r="AI1369" t="str">
        <f>_xlfn.XLOOKUP(SLEP[[#This Row],[Source.Name]],Tabla3[Nombre archivo],Tabla3[BASESLEP],"N/A",0,1)</f>
        <v>Magallanes</v>
      </c>
      <c r="AJ1369" t="s">
        <v>6674</v>
      </c>
    </row>
    <row r="1370" spans="1:36" x14ac:dyDescent="0.3">
      <c r="A1370" t="s">
        <v>5791</v>
      </c>
      <c r="B1370" t="s">
        <v>5999</v>
      </c>
      <c r="C1370" t="s">
        <v>6000</v>
      </c>
      <c r="D1370" t="s">
        <v>6001</v>
      </c>
      <c r="E1370" t="s">
        <v>6002</v>
      </c>
      <c r="F1370" t="s">
        <v>6003</v>
      </c>
      <c r="G1370" t="s">
        <v>44</v>
      </c>
      <c r="H1370" t="s">
        <v>45</v>
      </c>
      <c r="I1370" t="s">
        <v>207</v>
      </c>
      <c r="J1370" t="s">
        <v>5797</v>
      </c>
      <c r="K1370" t="s">
        <v>48</v>
      </c>
      <c r="L1370" s="3">
        <v>245000000</v>
      </c>
      <c r="M1370" s="4">
        <v>0</v>
      </c>
      <c r="N1370" s="4">
        <v>245000000</v>
      </c>
      <c r="O1370" t="s">
        <v>668</v>
      </c>
      <c r="P1370" t="s">
        <v>288</v>
      </c>
      <c r="Q1370" t="s">
        <v>64</v>
      </c>
      <c r="R1370">
        <v>0</v>
      </c>
      <c r="S1370">
        <v>0</v>
      </c>
      <c r="T1370">
        <v>0</v>
      </c>
      <c r="U1370">
        <v>0</v>
      </c>
      <c r="V1370">
        <v>0</v>
      </c>
      <c r="W1370">
        <v>0</v>
      </c>
      <c r="X1370">
        <v>730</v>
      </c>
      <c r="Y1370">
        <v>127</v>
      </c>
      <c r="Z1370" t="s">
        <v>65</v>
      </c>
      <c r="AA1370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245000000</v>
      </c>
      <c r="AB1370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0</v>
      </c>
      <c r="AC1370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245000000</v>
      </c>
      <c r="AD1370" s="5">
        <f>VALUE(FIXED((SLEP[[#This Row],[EjecutadoCLP]]/SLEP[[#This Row],[MontoCLP]]),4,TRUE))</f>
        <v>0</v>
      </c>
      <c r="AE1370" s="1">
        <f>IF(SLEP[[#This Row],[Termino]]=0,DATE(1992,10,11),SLEP[[#This Row],[Termino]]-SLEP[[#This Row],[Días de vigencia]])</f>
        <v>45274</v>
      </c>
      <c r="AF1370" s="1">
        <f>IF(SLEP[[#This Row],[Días restantes]]&lt;1,DATE(1992,10,11),DATE(2025,8,8)+SLEP[[#This Row],[Días restantes]])</f>
        <v>46004</v>
      </c>
      <c r="AG1370">
        <f ca="1">IF(SLEP[[#This Row],[Termino]]=0,0,SLEP[[#This Row],[Termino]]-TODAY())</f>
        <v>45</v>
      </c>
      <c r="AH1370" s="7" t="str">
        <f ca="1">IF(SLEP[[#This Row],[Dias]]&gt;0,"Vigente","Vencido")</f>
        <v>Vigente</v>
      </c>
      <c r="AI1370" t="str">
        <f>_xlfn.XLOOKUP(SLEP[[#This Row],[Source.Name]],Tabla3[Nombre archivo],Tabla3[BASESLEP],"N/A",0,1)</f>
        <v>Magallanes</v>
      </c>
      <c r="AJ1370" t="s">
        <v>6677</v>
      </c>
    </row>
    <row r="1371" spans="1:36" x14ac:dyDescent="0.3">
      <c r="A1371" t="s">
        <v>5791</v>
      </c>
      <c r="B1371" t="s">
        <v>6005</v>
      </c>
      <c r="C1371" t="s">
        <v>1530</v>
      </c>
      <c r="D1371" t="s">
        <v>6006</v>
      </c>
      <c r="E1371" t="s">
        <v>2499</v>
      </c>
      <c r="F1371" t="s">
        <v>2500</v>
      </c>
      <c r="G1371" t="s">
        <v>44</v>
      </c>
      <c r="H1371" t="s">
        <v>45</v>
      </c>
      <c r="I1371" t="s">
        <v>46</v>
      </c>
      <c r="J1371" t="s">
        <v>5797</v>
      </c>
      <c r="K1371" t="s">
        <v>48</v>
      </c>
      <c r="L1371" s="3">
        <v>100000000</v>
      </c>
      <c r="M1371" s="4">
        <v>46736864</v>
      </c>
      <c r="N1371" s="4">
        <v>53263136</v>
      </c>
      <c r="O1371" t="s">
        <v>485</v>
      </c>
      <c r="P1371" t="s">
        <v>281</v>
      </c>
      <c r="Q1371" t="s">
        <v>64</v>
      </c>
      <c r="R1371">
        <v>5</v>
      </c>
      <c r="S1371">
        <v>0</v>
      </c>
      <c r="T1371">
        <v>0</v>
      </c>
      <c r="U1371">
        <v>0</v>
      </c>
      <c r="V1371">
        <v>0</v>
      </c>
      <c r="W1371">
        <v>0</v>
      </c>
      <c r="X1371">
        <v>732</v>
      </c>
      <c r="Y1371">
        <v>128</v>
      </c>
      <c r="Z1371" t="s">
        <v>65</v>
      </c>
      <c r="AA1371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100000000</v>
      </c>
      <c r="AB1371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46736864</v>
      </c>
      <c r="AC1371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53263136</v>
      </c>
      <c r="AD1371" s="5">
        <f>VALUE(FIXED((SLEP[[#This Row],[EjecutadoCLP]]/SLEP[[#This Row],[MontoCLP]]),4,TRUE))</f>
        <v>0.46739999999999998</v>
      </c>
      <c r="AE1371" s="1">
        <f>IF(SLEP[[#This Row],[Termino]]=0,DATE(1992,10,11),SLEP[[#This Row],[Termino]]-SLEP[[#This Row],[Días de vigencia]])</f>
        <v>45273</v>
      </c>
      <c r="AF1371" s="1">
        <f>IF(SLEP[[#This Row],[Días restantes]]&lt;1,DATE(1992,10,11),DATE(2025,8,8)+SLEP[[#This Row],[Días restantes]])</f>
        <v>46005</v>
      </c>
      <c r="AG1371">
        <f ca="1">IF(SLEP[[#This Row],[Termino]]=0,0,SLEP[[#This Row],[Termino]]-TODAY())</f>
        <v>46</v>
      </c>
      <c r="AH1371" s="7" t="str">
        <f ca="1">IF(SLEP[[#This Row],[Dias]]&gt;0,"Vigente","Vencido")</f>
        <v>Vigente</v>
      </c>
      <c r="AI1371" t="str">
        <f>_xlfn.XLOOKUP(SLEP[[#This Row],[Source.Name]],Tabla3[Nombre archivo],Tabla3[BASESLEP],"N/A",0,1)</f>
        <v>Magallanes</v>
      </c>
      <c r="AJ1371" t="s">
        <v>6680</v>
      </c>
    </row>
    <row r="1372" spans="1:36" x14ac:dyDescent="0.3">
      <c r="A1372" t="s">
        <v>5791</v>
      </c>
      <c r="B1372" t="s">
        <v>6008</v>
      </c>
      <c r="C1372" t="s">
        <v>6000</v>
      </c>
      <c r="D1372" t="s">
        <v>6009</v>
      </c>
      <c r="E1372" t="s">
        <v>6010</v>
      </c>
      <c r="F1372" t="s">
        <v>6011</v>
      </c>
      <c r="G1372" t="s">
        <v>44</v>
      </c>
      <c r="H1372" t="s">
        <v>178</v>
      </c>
      <c r="I1372" t="s">
        <v>207</v>
      </c>
      <c r="J1372" t="s">
        <v>5797</v>
      </c>
      <c r="K1372" t="s">
        <v>48</v>
      </c>
      <c r="L1372" s="3">
        <v>9872800</v>
      </c>
      <c r="M1372" s="4">
        <v>131993100</v>
      </c>
      <c r="N1372" s="4">
        <v>-122120300</v>
      </c>
      <c r="O1372" t="s">
        <v>485</v>
      </c>
      <c r="P1372" t="s">
        <v>1845</v>
      </c>
      <c r="Q1372" t="s">
        <v>64</v>
      </c>
      <c r="R1372">
        <v>0</v>
      </c>
      <c r="S1372">
        <v>0</v>
      </c>
      <c r="T1372">
        <v>0</v>
      </c>
      <c r="U1372">
        <v>0</v>
      </c>
      <c r="V1372">
        <v>1</v>
      </c>
      <c r="W1372">
        <v>0</v>
      </c>
      <c r="X1372">
        <v>626</v>
      </c>
      <c r="Y1372">
        <v>200</v>
      </c>
      <c r="Z1372" t="s">
        <v>65</v>
      </c>
      <c r="AA1372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9872800</v>
      </c>
      <c r="AB1372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131993100</v>
      </c>
      <c r="AC1372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-122120300</v>
      </c>
      <c r="AD1372" s="5">
        <f>VALUE(FIXED((SLEP[[#This Row],[EjecutadoCLP]]/SLEP[[#This Row],[MontoCLP]]),4,TRUE))</f>
        <v>13.369400000000001</v>
      </c>
      <c r="AE1372" s="1">
        <f>IF(SLEP[[#This Row],[Termino]]=0,DATE(1992,10,11),SLEP[[#This Row],[Termino]]-SLEP[[#This Row],[Días de vigencia]])</f>
        <v>45451</v>
      </c>
      <c r="AF1372" s="1">
        <f>IF(SLEP[[#This Row],[Días restantes]]&lt;1,DATE(1992,10,11),DATE(2025,8,8)+SLEP[[#This Row],[Días restantes]])</f>
        <v>46077</v>
      </c>
      <c r="AG1372">
        <f ca="1">IF(SLEP[[#This Row],[Termino]]=0,0,SLEP[[#This Row],[Termino]]-TODAY())</f>
        <v>118</v>
      </c>
      <c r="AH1372" s="7" t="str">
        <f ca="1">IF(SLEP[[#This Row],[Dias]]&gt;0,"Vigente","Vencido")</f>
        <v>Vigente</v>
      </c>
      <c r="AI1372" t="str">
        <f>_xlfn.XLOOKUP(SLEP[[#This Row],[Source.Name]],Tabla3[Nombre archivo],Tabla3[BASESLEP],"N/A",0,1)</f>
        <v>Magallanes</v>
      </c>
      <c r="AJ1372" t="s">
        <v>6683</v>
      </c>
    </row>
    <row r="1373" spans="1:36" x14ac:dyDescent="0.3">
      <c r="A1373" t="s">
        <v>5791</v>
      </c>
      <c r="B1373" t="s">
        <v>6013</v>
      </c>
      <c r="C1373" t="s">
        <v>6014</v>
      </c>
      <c r="D1373" t="s">
        <v>6015</v>
      </c>
      <c r="E1373" t="s">
        <v>6016</v>
      </c>
      <c r="F1373" t="s">
        <v>6017</v>
      </c>
      <c r="G1373" t="s">
        <v>44</v>
      </c>
      <c r="H1373" t="s">
        <v>178</v>
      </c>
      <c r="I1373" t="s">
        <v>207</v>
      </c>
      <c r="J1373" t="s">
        <v>5797</v>
      </c>
      <c r="K1373" t="s">
        <v>48</v>
      </c>
      <c r="L1373" s="3">
        <v>52378500</v>
      </c>
      <c r="M1373" s="4">
        <v>33193293</v>
      </c>
      <c r="N1373" s="4">
        <v>19185207</v>
      </c>
      <c r="O1373" t="s">
        <v>478</v>
      </c>
      <c r="P1373" t="s">
        <v>247</v>
      </c>
      <c r="Q1373" t="s">
        <v>64</v>
      </c>
      <c r="R1373">
        <v>7</v>
      </c>
      <c r="S1373">
        <v>0</v>
      </c>
      <c r="T1373">
        <v>0</v>
      </c>
      <c r="U1373">
        <v>0</v>
      </c>
      <c r="V1373">
        <v>1</v>
      </c>
      <c r="W1373">
        <v>0</v>
      </c>
      <c r="X1373">
        <v>730</v>
      </c>
      <c r="Y1373">
        <v>109</v>
      </c>
      <c r="Z1373" t="s">
        <v>65</v>
      </c>
      <c r="AA1373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52378500</v>
      </c>
      <c r="AB1373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33193293</v>
      </c>
      <c r="AC1373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19185207</v>
      </c>
      <c r="AD1373" s="5">
        <f>VALUE(FIXED((SLEP[[#This Row],[EjecutadoCLP]]/SLEP[[#This Row],[MontoCLP]]),4,TRUE))</f>
        <v>0.63370000000000004</v>
      </c>
      <c r="AE1373" s="1">
        <f>IF(SLEP[[#This Row],[Termino]]=0,DATE(1992,10,11),SLEP[[#This Row],[Termino]]-SLEP[[#This Row],[Días de vigencia]])</f>
        <v>45256</v>
      </c>
      <c r="AF1373" s="1">
        <f>IF(SLEP[[#This Row],[Días restantes]]&lt;1,DATE(1992,10,11),DATE(2025,8,8)+SLEP[[#This Row],[Días restantes]])</f>
        <v>45986</v>
      </c>
      <c r="AG1373">
        <f ca="1">IF(SLEP[[#This Row],[Termino]]=0,0,SLEP[[#This Row],[Termino]]-TODAY())</f>
        <v>27</v>
      </c>
      <c r="AH1373" s="7" t="str">
        <f ca="1">IF(SLEP[[#This Row],[Dias]]&gt;0,"Vigente","Vencido")</f>
        <v>Vigente</v>
      </c>
      <c r="AI1373" t="str">
        <f>_xlfn.XLOOKUP(SLEP[[#This Row],[Source.Name]],Tabla3[Nombre archivo],Tabla3[BASESLEP],"N/A",0,1)</f>
        <v>Magallanes</v>
      </c>
      <c r="AJ1373" t="s">
        <v>6686</v>
      </c>
    </row>
    <row r="1374" spans="1:36" x14ac:dyDescent="0.3">
      <c r="A1374" t="s">
        <v>5791</v>
      </c>
      <c r="B1374" t="s">
        <v>6019</v>
      </c>
      <c r="C1374" t="s">
        <v>6020</v>
      </c>
      <c r="D1374" t="s">
        <v>6021</v>
      </c>
      <c r="E1374" t="s">
        <v>6022</v>
      </c>
      <c r="F1374" t="s">
        <v>6023</v>
      </c>
      <c r="G1374" t="s">
        <v>44</v>
      </c>
      <c r="H1374" t="s">
        <v>45</v>
      </c>
      <c r="I1374" t="s">
        <v>46</v>
      </c>
      <c r="J1374" t="s">
        <v>5797</v>
      </c>
      <c r="K1374" t="s">
        <v>48</v>
      </c>
      <c r="L1374" s="3">
        <v>177964681</v>
      </c>
      <c r="M1374" s="4">
        <v>168161891</v>
      </c>
      <c r="N1374" s="4">
        <v>9802790</v>
      </c>
      <c r="O1374" t="s">
        <v>478</v>
      </c>
      <c r="P1374" t="s">
        <v>49</v>
      </c>
      <c r="Q1374" t="s">
        <v>51</v>
      </c>
      <c r="R1374">
        <v>91</v>
      </c>
      <c r="S1374">
        <v>0</v>
      </c>
      <c r="T1374">
        <v>1</v>
      </c>
      <c r="U1374">
        <v>0</v>
      </c>
      <c r="V1374">
        <v>0</v>
      </c>
      <c r="W1374">
        <v>0</v>
      </c>
      <c r="X1374">
        <v>307</v>
      </c>
      <c r="Y1374">
        <v>0</v>
      </c>
      <c r="Z1374" t="s">
        <v>52</v>
      </c>
      <c r="AA1374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177964681</v>
      </c>
      <c r="AB1374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168161891</v>
      </c>
      <c r="AC1374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9802790</v>
      </c>
      <c r="AD1374" s="5">
        <f>VALUE(FIXED((SLEP[[#This Row],[EjecutadoCLP]]/SLEP[[#This Row],[MontoCLP]]),4,TRUE))</f>
        <v>0.94489999999999996</v>
      </c>
      <c r="AE1374" s="1">
        <f>IF(SLEP[[#This Row],[Termino]]=0,DATE(1992,10,11),SLEP[[#This Row],[Termino]]-SLEP[[#This Row],[Días de vigencia]])</f>
        <v>33581</v>
      </c>
      <c r="AF1374" s="1">
        <f>IF(SLEP[[#This Row],[Días restantes]]&lt;1,DATE(1992,10,11),DATE(2025,8,8)+SLEP[[#This Row],[Días restantes]])</f>
        <v>33888</v>
      </c>
      <c r="AG1374">
        <f ca="1">IF(SLEP[[#This Row],[Termino]]=0,0,SLEP[[#This Row],[Termino]]-TODAY())</f>
        <v>-12071</v>
      </c>
      <c r="AH1374" s="7" t="str">
        <f ca="1">IF(SLEP[[#This Row],[Dias]]&gt;0,"Vigente","Vencido")</f>
        <v>Vencido</v>
      </c>
      <c r="AI1374" t="str">
        <f>_xlfn.XLOOKUP(SLEP[[#This Row],[Source.Name]],Tabla3[Nombre archivo],Tabla3[BASESLEP],"N/A",0,1)</f>
        <v>Magallanes</v>
      </c>
      <c r="AJ1374" t="s">
        <v>6689</v>
      </c>
    </row>
    <row r="1375" spans="1:36" x14ac:dyDescent="0.3">
      <c r="A1375" t="s">
        <v>5791</v>
      </c>
      <c r="B1375" t="s">
        <v>6025</v>
      </c>
      <c r="C1375" t="s">
        <v>6026</v>
      </c>
      <c r="D1375" t="s">
        <v>6027</v>
      </c>
      <c r="E1375" t="s">
        <v>6028</v>
      </c>
      <c r="F1375" t="s">
        <v>6029</v>
      </c>
      <c r="G1375" t="s">
        <v>44</v>
      </c>
      <c r="H1375" t="s">
        <v>45</v>
      </c>
      <c r="I1375" t="s">
        <v>60</v>
      </c>
      <c r="J1375" t="s">
        <v>5797</v>
      </c>
      <c r="K1375" t="s">
        <v>48</v>
      </c>
      <c r="L1375" s="3">
        <v>50400000</v>
      </c>
      <c r="M1375" s="4">
        <v>27738000</v>
      </c>
      <c r="N1375" s="4">
        <v>22662000</v>
      </c>
      <c r="O1375" t="s">
        <v>715</v>
      </c>
      <c r="P1375" t="s">
        <v>296</v>
      </c>
      <c r="Q1375" t="s">
        <v>608</v>
      </c>
      <c r="R1375">
        <v>3</v>
      </c>
      <c r="S1375">
        <v>0</v>
      </c>
      <c r="T1375">
        <v>1</v>
      </c>
      <c r="U1375">
        <v>0</v>
      </c>
      <c r="V1375">
        <v>2</v>
      </c>
      <c r="W1375">
        <v>0</v>
      </c>
      <c r="X1375">
        <v>625</v>
      </c>
      <c r="Y1375">
        <v>328</v>
      </c>
      <c r="Z1375" t="s">
        <v>52</v>
      </c>
      <c r="AA1375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50400000</v>
      </c>
      <c r="AB1375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27738000</v>
      </c>
      <c r="AC1375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22662000</v>
      </c>
      <c r="AD1375" s="5">
        <f>VALUE(FIXED((SLEP[[#This Row],[EjecutadoCLP]]/SLEP[[#This Row],[MontoCLP]]),4,TRUE))</f>
        <v>0.5504</v>
      </c>
      <c r="AE1375" s="1">
        <f>IF(SLEP[[#This Row],[Termino]]=0,DATE(1992,10,11),SLEP[[#This Row],[Termino]]-SLEP[[#This Row],[Días de vigencia]])</f>
        <v>45580</v>
      </c>
      <c r="AF1375" s="1">
        <f>IF(SLEP[[#This Row],[Días restantes]]&lt;1,DATE(1992,10,11),DATE(2025,8,8)+SLEP[[#This Row],[Días restantes]])</f>
        <v>46205</v>
      </c>
      <c r="AG1375">
        <f ca="1">IF(SLEP[[#This Row],[Termino]]=0,0,SLEP[[#This Row],[Termino]]-TODAY())</f>
        <v>246</v>
      </c>
      <c r="AH1375" s="7" t="str">
        <f ca="1">IF(SLEP[[#This Row],[Dias]]&gt;0,"Vigente","Vencido")</f>
        <v>Vigente</v>
      </c>
      <c r="AI1375" t="str">
        <f>_xlfn.XLOOKUP(SLEP[[#This Row],[Source.Name]],Tabla3[Nombre archivo],Tabla3[BASESLEP],"N/A",0,1)</f>
        <v>Magallanes</v>
      </c>
      <c r="AJ1375" t="s">
        <v>6692</v>
      </c>
    </row>
    <row r="1376" spans="1:36" x14ac:dyDescent="0.3">
      <c r="A1376" t="s">
        <v>5791</v>
      </c>
      <c r="B1376" t="s">
        <v>6031</v>
      </c>
      <c r="C1376" t="s">
        <v>6032</v>
      </c>
      <c r="D1376" t="s">
        <v>6033</v>
      </c>
      <c r="E1376" t="s">
        <v>6034</v>
      </c>
      <c r="F1376" t="s">
        <v>6035</v>
      </c>
      <c r="G1376" t="s">
        <v>74</v>
      </c>
      <c r="H1376" t="s">
        <v>178</v>
      </c>
      <c r="I1376" t="s">
        <v>560</v>
      </c>
      <c r="J1376" t="s">
        <v>5797</v>
      </c>
      <c r="K1376" t="s">
        <v>794</v>
      </c>
      <c r="L1376" s="3">
        <v>39190.75</v>
      </c>
      <c r="M1376" s="4">
        <v>39190.75</v>
      </c>
      <c r="N1376" s="4">
        <v>0</v>
      </c>
      <c r="O1376" t="s">
        <v>746</v>
      </c>
      <c r="P1376" t="s">
        <v>1056</v>
      </c>
      <c r="Q1376" t="s">
        <v>51</v>
      </c>
      <c r="R1376">
        <v>0</v>
      </c>
      <c r="S1376">
        <v>0</v>
      </c>
      <c r="T1376">
        <v>0</v>
      </c>
      <c r="U1376">
        <v>0</v>
      </c>
      <c r="V1376">
        <v>0</v>
      </c>
      <c r="W1376">
        <v>0</v>
      </c>
      <c r="X1376">
        <v>25</v>
      </c>
      <c r="Y1376">
        <v>1</v>
      </c>
      <c r="Z1376" t="s">
        <v>52</v>
      </c>
      <c r="AA1376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37343690</v>
      </c>
      <c r="AB1376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37343690</v>
      </c>
      <c r="AC1376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0</v>
      </c>
      <c r="AD1376" s="5">
        <f>VALUE(FIXED((SLEP[[#This Row],[EjecutadoCLP]]/SLEP[[#This Row],[MontoCLP]]),4,TRUE))</f>
        <v>1</v>
      </c>
      <c r="AE1376" s="1">
        <f>IF(SLEP[[#This Row],[Termino]]=0,DATE(1992,10,11),SLEP[[#This Row],[Termino]]-SLEP[[#This Row],[Días de vigencia]])</f>
        <v>45853</v>
      </c>
      <c r="AF1376" s="1">
        <f>IF(SLEP[[#This Row],[Días restantes]]&lt;1,DATE(1992,10,11),DATE(2025,8,8)+SLEP[[#This Row],[Días restantes]])</f>
        <v>45878</v>
      </c>
      <c r="AG1376">
        <f ca="1">IF(SLEP[[#This Row],[Termino]]=0,0,SLEP[[#This Row],[Termino]]-TODAY())</f>
        <v>-81</v>
      </c>
      <c r="AH1376" s="7" t="str">
        <f ca="1">IF(SLEP[[#This Row],[Dias]]&gt;0,"Vigente","Vencido")</f>
        <v>Vencido</v>
      </c>
      <c r="AI1376" t="str">
        <f>_xlfn.XLOOKUP(SLEP[[#This Row],[Source.Name]],Tabla3[Nombre archivo],Tabla3[BASESLEP],"N/A",0,1)</f>
        <v>Magallanes</v>
      </c>
      <c r="AJ1376" t="s">
        <v>6696</v>
      </c>
    </row>
    <row r="1377" spans="1:36" x14ac:dyDescent="0.3">
      <c r="A1377" t="s">
        <v>5791</v>
      </c>
      <c r="B1377" t="s">
        <v>6037</v>
      </c>
      <c r="C1377" t="s">
        <v>6038</v>
      </c>
      <c r="D1377" t="s">
        <v>6039</v>
      </c>
      <c r="E1377" t="s">
        <v>6040</v>
      </c>
      <c r="F1377" t="s">
        <v>6041</v>
      </c>
      <c r="G1377" t="s">
        <v>44</v>
      </c>
      <c r="H1377" t="s">
        <v>45</v>
      </c>
      <c r="I1377" t="s">
        <v>60</v>
      </c>
      <c r="J1377" t="s">
        <v>5797</v>
      </c>
      <c r="K1377" t="s">
        <v>48</v>
      </c>
      <c r="L1377" s="3">
        <v>23292000</v>
      </c>
      <c r="M1377" s="4">
        <v>17708420</v>
      </c>
      <c r="N1377" s="4">
        <v>5583580</v>
      </c>
      <c r="O1377" t="s">
        <v>499</v>
      </c>
      <c r="P1377" t="s">
        <v>657</v>
      </c>
      <c r="Q1377" t="s">
        <v>64</v>
      </c>
      <c r="R1377">
        <v>6</v>
      </c>
      <c r="S1377">
        <v>0</v>
      </c>
      <c r="T1377">
        <v>0</v>
      </c>
      <c r="U1377">
        <v>0</v>
      </c>
      <c r="V1377">
        <v>0</v>
      </c>
      <c r="W1377">
        <v>0</v>
      </c>
      <c r="X1377">
        <v>943</v>
      </c>
      <c r="Y1377">
        <v>480</v>
      </c>
      <c r="Z1377" t="s">
        <v>65</v>
      </c>
      <c r="AA1377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23292000</v>
      </c>
      <c r="AB1377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17708420</v>
      </c>
      <c r="AC1377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5583580</v>
      </c>
      <c r="AD1377" s="5">
        <f>VALUE(FIXED((SLEP[[#This Row],[EjecutadoCLP]]/SLEP[[#This Row],[MontoCLP]]),4,TRUE))</f>
        <v>0.76029999999999998</v>
      </c>
      <c r="AE1377" s="1">
        <f>IF(SLEP[[#This Row],[Termino]]=0,DATE(1992,10,11),SLEP[[#This Row],[Termino]]-SLEP[[#This Row],[Días de vigencia]])</f>
        <v>45414</v>
      </c>
      <c r="AF1377" s="1">
        <f>IF(SLEP[[#This Row],[Días restantes]]&lt;1,DATE(1992,10,11),DATE(2025,8,8)+SLEP[[#This Row],[Días restantes]])</f>
        <v>46357</v>
      </c>
      <c r="AG1377">
        <f ca="1">IF(SLEP[[#This Row],[Termino]]=0,0,SLEP[[#This Row],[Termino]]-TODAY())</f>
        <v>398</v>
      </c>
      <c r="AH1377" s="7" t="str">
        <f ca="1">IF(SLEP[[#This Row],[Dias]]&gt;0,"Vigente","Vencido")</f>
        <v>Vigente</v>
      </c>
      <c r="AI1377" t="str">
        <f>_xlfn.XLOOKUP(SLEP[[#This Row],[Source.Name]],Tabla3[Nombre archivo],Tabla3[BASESLEP],"N/A",0,1)</f>
        <v>Magallanes</v>
      </c>
      <c r="AJ1377" t="s">
        <v>6700</v>
      </c>
    </row>
    <row r="1378" spans="1:36" x14ac:dyDescent="0.3">
      <c r="A1378" t="s">
        <v>5791</v>
      </c>
      <c r="B1378" t="s">
        <v>6043</v>
      </c>
      <c r="C1378" t="s">
        <v>6044</v>
      </c>
      <c r="D1378" t="s">
        <v>6045</v>
      </c>
      <c r="E1378" t="s">
        <v>5893</v>
      </c>
      <c r="F1378" t="s">
        <v>5894</v>
      </c>
      <c r="G1378" t="s">
        <v>44</v>
      </c>
      <c r="H1378" t="s">
        <v>45</v>
      </c>
      <c r="I1378" t="s">
        <v>46</v>
      </c>
      <c r="J1378" t="s">
        <v>5797</v>
      </c>
      <c r="K1378" t="s">
        <v>48</v>
      </c>
      <c r="L1378" s="3">
        <v>51670875</v>
      </c>
      <c r="M1378" s="4">
        <v>61488340</v>
      </c>
      <c r="N1378" s="4">
        <v>-9817465</v>
      </c>
      <c r="O1378" t="s">
        <v>1643</v>
      </c>
      <c r="P1378" t="s">
        <v>668</v>
      </c>
      <c r="Q1378" t="s">
        <v>51</v>
      </c>
      <c r="R1378">
        <v>0</v>
      </c>
      <c r="S1378">
        <v>0</v>
      </c>
      <c r="T1378">
        <v>1</v>
      </c>
      <c r="U1378">
        <v>0</v>
      </c>
      <c r="V1378">
        <v>0</v>
      </c>
      <c r="W1378">
        <v>0</v>
      </c>
      <c r="X1378">
        <v>31</v>
      </c>
      <c r="Y1378">
        <v>-35</v>
      </c>
      <c r="Z1378" t="s">
        <v>65</v>
      </c>
      <c r="AA1378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51670875</v>
      </c>
      <c r="AB1378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61488340</v>
      </c>
      <c r="AC1378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-9817465</v>
      </c>
      <c r="AD1378" s="5">
        <f>VALUE(FIXED((SLEP[[#This Row],[EjecutadoCLP]]/SLEP[[#This Row],[MontoCLP]]),4,TRUE))</f>
        <v>1.19</v>
      </c>
      <c r="AE1378" s="1">
        <f>IF(SLEP[[#This Row],[Termino]]=0,DATE(1992,10,11),SLEP[[#This Row],[Termino]]-SLEP[[#This Row],[Días de vigencia]])</f>
        <v>33857</v>
      </c>
      <c r="AF1378" s="1">
        <f>IF(SLEP[[#This Row],[Días restantes]]&lt;1,DATE(1992,10,11),DATE(2025,8,8)+SLEP[[#This Row],[Días restantes]])</f>
        <v>33888</v>
      </c>
      <c r="AG1378">
        <f ca="1">IF(SLEP[[#This Row],[Termino]]=0,0,SLEP[[#This Row],[Termino]]-TODAY())</f>
        <v>-12071</v>
      </c>
      <c r="AH1378" s="7" t="str">
        <f ca="1">IF(SLEP[[#This Row],[Dias]]&gt;0,"Vigente","Vencido")</f>
        <v>Vencido</v>
      </c>
      <c r="AI1378" t="str">
        <f>_xlfn.XLOOKUP(SLEP[[#This Row],[Source.Name]],Tabla3[Nombre archivo],Tabla3[BASESLEP],"N/A",0,1)</f>
        <v>Magallanes</v>
      </c>
      <c r="AJ1378" t="s">
        <v>6706</v>
      </c>
    </row>
    <row r="1379" spans="1:36" x14ac:dyDescent="0.3">
      <c r="A1379" t="s">
        <v>5791</v>
      </c>
      <c r="B1379" t="s">
        <v>6047</v>
      </c>
      <c r="C1379" t="s">
        <v>6048</v>
      </c>
      <c r="D1379" t="s">
        <v>6049</v>
      </c>
      <c r="E1379" t="s">
        <v>5988</v>
      </c>
      <c r="F1379" t="s">
        <v>5989</v>
      </c>
      <c r="G1379" t="s">
        <v>44</v>
      </c>
      <c r="H1379" t="s">
        <v>178</v>
      </c>
      <c r="I1379" t="s">
        <v>230</v>
      </c>
      <c r="J1379" t="s">
        <v>5797</v>
      </c>
      <c r="K1379" t="s">
        <v>48</v>
      </c>
      <c r="L1379" s="3">
        <v>8837690</v>
      </c>
      <c r="M1379" s="4">
        <v>8837690</v>
      </c>
      <c r="N1379" s="4">
        <v>0</v>
      </c>
      <c r="O1379" t="s">
        <v>758</v>
      </c>
      <c r="P1379" t="s">
        <v>256</v>
      </c>
      <c r="Q1379" t="s">
        <v>51</v>
      </c>
      <c r="R1379">
        <v>6</v>
      </c>
      <c r="S1379">
        <v>0</v>
      </c>
      <c r="T1379">
        <v>0</v>
      </c>
      <c r="U1379">
        <v>0</v>
      </c>
      <c r="V1379">
        <v>1</v>
      </c>
      <c r="W1379">
        <v>0</v>
      </c>
      <c r="X1379">
        <v>728</v>
      </c>
      <c r="Y1379">
        <v>-1</v>
      </c>
      <c r="Z1379" t="s">
        <v>52</v>
      </c>
      <c r="AA1379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8837690</v>
      </c>
      <c r="AB1379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8837690</v>
      </c>
      <c r="AC1379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0</v>
      </c>
      <c r="AD1379" s="5">
        <f>VALUE(FIXED((SLEP[[#This Row],[EjecutadoCLP]]/SLEP[[#This Row],[MontoCLP]]),4,TRUE))</f>
        <v>1</v>
      </c>
      <c r="AE1379" s="1">
        <f>IF(SLEP[[#This Row],[Termino]]=0,DATE(1992,10,11),SLEP[[#This Row],[Termino]]-SLEP[[#This Row],[Días de vigencia]])</f>
        <v>33160</v>
      </c>
      <c r="AF1379" s="1">
        <f>IF(SLEP[[#This Row],[Días restantes]]&lt;1,DATE(1992,10,11),DATE(2025,8,8)+SLEP[[#This Row],[Días restantes]])</f>
        <v>33888</v>
      </c>
      <c r="AG1379">
        <f ca="1">IF(SLEP[[#This Row],[Termino]]=0,0,SLEP[[#This Row],[Termino]]-TODAY())</f>
        <v>-12071</v>
      </c>
      <c r="AH1379" s="7" t="str">
        <f ca="1">IF(SLEP[[#This Row],[Dias]]&gt;0,"Vigente","Vencido")</f>
        <v>Vencido</v>
      </c>
      <c r="AI1379" t="str">
        <f>_xlfn.XLOOKUP(SLEP[[#This Row],[Source.Name]],Tabla3[Nombre archivo],Tabla3[BASESLEP],"N/A",0,1)</f>
        <v>Magallanes</v>
      </c>
      <c r="AJ1379" t="s">
        <v>6710</v>
      </c>
    </row>
    <row r="1380" spans="1:36" x14ac:dyDescent="0.3">
      <c r="A1380" t="s">
        <v>5791</v>
      </c>
      <c r="B1380" t="s">
        <v>6051</v>
      </c>
      <c r="C1380" t="s">
        <v>6048</v>
      </c>
      <c r="D1380" t="s">
        <v>6049</v>
      </c>
      <c r="E1380" t="s">
        <v>6052</v>
      </c>
      <c r="F1380" t="s">
        <v>6053</v>
      </c>
      <c r="G1380" t="s">
        <v>44</v>
      </c>
      <c r="H1380" t="s">
        <v>178</v>
      </c>
      <c r="I1380" t="s">
        <v>230</v>
      </c>
      <c r="J1380" t="s">
        <v>5797</v>
      </c>
      <c r="K1380" t="s">
        <v>48</v>
      </c>
      <c r="L1380" s="3">
        <v>23486990</v>
      </c>
      <c r="M1380" s="4">
        <v>23486513</v>
      </c>
      <c r="N1380" s="4">
        <v>477</v>
      </c>
      <c r="O1380" t="s">
        <v>728</v>
      </c>
      <c r="P1380" t="s">
        <v>256</v>
      </c>
      <c r="Q1380" t="s">
        <v>51</v>
      </c>
      <c r="R1380">
        <v>16</v>
      </c>
      <c r="S1380">
        <v>1</v>
      </c>
      <c r="T1380">
        <v>0</v>
      </c>
      <c r="U1380">
        <v>0</v>
      </c>
      <c r="V1380">
        <v>1</v>
      </c>
      <c r="W1380">
        <v>0</v>
      </c>
      <c r="X1380">
        <v>734</v>
      </c>
      <c r="Y1380">
        <v>-1</v>
      </c>
      <c r="Z1380" t="s">
        <v>52</v>
      </c>
      <c r="AA1380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23486990</v>
      </c>
      <c r="AB1380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23486513</v>
      </c>
      <c r="AC1380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477</v>
      </c>
      <c r="AD1380" s="5">
        <f>VALUE(FIXED((SLEP[[#This Row],[EjecutadoCLP]]/SLEP[[#This Row],[MontoCLP]]),4,TRUE))</f>
        <v>1</v>
      </c>
      <c r="AE1380" s="1">
        <f>IF(SLEP[[#This Row],[Termino]]=0,DATE(1992,10,11),SLEP[[#This Row],[Termino]]-SLEP[[#This Row],[Días de vigencia]])</f>
        <v>33154</v>
      </c>
      <c r="AF1380" s="1">
        <f>IF(SLEP[[#This Row],[Días restantes]]&lt;1,DATE(1992,10,11),DATE(2025,8,8)+SLEP[[#This Row],[Días restantes]])</f>
        <v>33888</v>
      </c>
      <c r="AG1380">
        <f ca="1">IF(SLEP[[#This Row],[Termino]]=0,0,SLEP[[#This Row],[Termino]]-TODAY())</f>
        <v>-12071</v>
      </c>
      <c r="AH1380" s="7" t="str">
        <f ca="1">IF(SLEP[[#This Row],[Dias]]&gt;0,"Vigente","Vencido")</f>
        <v>Vencido</v>
      </c>
      <c r="AI1380" t="str">
        <f>_xlfn.XLOOKUP(SLEP[[#This Row],[Source.Name]],Tabla3[Nombre archivo],Tabla3[BASESLEP],"N/A",0,1)</f>
        <v>Magallanes</v>
      </c>
      <c r="AJ1380" t="s">
        <v>6716</v>
      </c>
    </row>
    <row r="1381" spans="1:36" x14ac:dyDescent="0.3">
      <c r="A1381" t="s">
        <v>5791</v>
      </c>
      <c r="B1381" t="s">
        <v>6055</v>
      </c>
      <c r="C1381" t="s">
        <v>6048</v>
      </c>
      <c r="D1381" t="s">
        <v>6049</v>
      </c>
      <c r="E1381" t="s">
        <v>5865</v>
      </c>
      <c r="F1381" t="s">
        <v>5866</v>
      </c>
      <c r="G1381" t="s">
        <v>44</v>
      </c>
      <c r="H1381" t="s">
        <v>178</v>
      </c>
      <c r="I1381" t="s">
        <v>230</v>
      </c>
      <c r="J1381" t="s">
        <v>5797</v>
      </c>
      <c r="K1381" t="s">
        <v>48</v>
      </c>
      <c r="L1381" s="3">
        <v>14037051</v>
      </c>
      <c r="M1381" s="4">
        <v>14036337</v>
      </c>
      <c r="N1381" s="4">
        <v>714</v>
      </c>
      <c r="O1381" t="s">
        <v>728</v>
      </c>
      <c r="P1381" t="s">
        <v>256</v>
      </c>
      <c r="Q1381" t="s">
        <v>51</v>
      </c>
      <c r="R1381">
        <v>2</v>
      </c>
      <c r="S1381">
        <v>1</v>
      </c>
      <c r="T1381">
        <v>0</v>
      </c>
      <c r="U1381">
        <v>0</v>
      </c>
      <c r="V1381">
        <v>0</v>
      </c>
      <c r="W1381">
        <v>0</v>
      </c>
      <c r="X1381">
        <v>734</v>
      </c>
      <c r="Y1381">
        <v>-1</v>
      </c>
      <c r="Z1381" t="s">
        <v>52</v>
      </c>
      <c r="AA1381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14037051</v>
      </c>
      <c r="AB1381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14036337</v>
      </c>
      <c r="AC1381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714</v>
      </c>
      <c r="AD1381" s="5">
        <f>VALUE(FIXED((SLEP[[#This Row],[EjecutadoCLP]]/SLEP[[#This Row],[MontoCLP]]),4,TRUE))</f>
        <v>0.99990000000000001</v>
      </c>
      <c r="AE1381" s="1">
        <f>IF(SLEP[[#This Row],[Termino]]=0,DATE(1992,10,11),SLEP[[#This Row],[Termino]]-SLEP[[#This Row],[Días de vigencia]])</f>
        <v>33154</v>
      </c>
      <c r="AF1381" s="1">
        <f>IF(SLEP[[#This Row],[Días restantes]]&lt;1,DATE(1992,10,11),DATE(2025,8,8)+SLEP[[#This Row],[Días restantes]])</f>
        <v>33888</v>
      </c>
      <c r="AG1381">
        <f ca="1">IF(SLEP[[#This Row],[Termino]]=0,0,SLEP[[#This Row],[Termino]]-TODAY())</f>
        <v>-12071</v>
      </c>
      <c r="AH1381" s="7" t="str">
        <f ca="1">IF(SLEP[[#This Row],[Dias]]&gt;0,"Vigente","Vencido")</f>
        <v>Vencido</v>
      </c>
      <c r="AI1381" t="str">
        <f>_xlfn.XLOOKUP(SLEP[[#This Row],[Source.Name]],Tabla3[Nombre archivo],Tabla3[BASESLEP],"N/A",0,1)</f>
        <v>Magallanes</v>
      </c>
      <c r="AJ1381" t="s">
        <v>6722</v>
      </c>
    </row>
    <row r="1382" spans="1:36" x14ac:dyDescent="0.3">
      <c r="A1382" t="s">
        <v>5791</v>
      </c>
      <c r="B1382" t="s">
        <v>6057</v>
      </c>
      <c r="C1382" t="s">
        <v>5935</v>
      </c>
      <c r="D1382" t="s">
        <v>6058</v>
      </c>
      <c r="E1382" t="s">
        <v>6059</v>
      </c>
      <c r="F1382" t="s">
        <v>6060</v>
      </c>
      <c r="G1382" t="s">
        <v>44</v>
      </c>
      <c r="H1382" t="s">
        <v>45</v>
      </c>
      <c r="I1382" t="s">
        <v>60</v>
      </c>
      <c r="J1382" t="s">
        <v>5797</v>
      </c>
      <c r="K1382" t="s">
        <v>48</v>
      </c>
      <c r="L1382" s="3">
        <v>5712000</v>
      </c>
      <c r="M1382" s="4">
        <v>0</v>
      </c>
      <c r="N1382" s="4">
        <v>5712000</v>
      </c>
      <c r="O1382" t="s">
        <v>877</v>
      </c>
      <c r="P1382" t="s">
        <v>746</v>
      </c>
      <c r="Q1382" t="s">
        <v>608</v>
      </c>
      <c r="R1382">
        <v>0</v>
      </c>
      <c r="S1382">
        <v>0</v>
      </c>
      <c r="T1382">
        <v>0</v>
      </c>
      <c r="U1382">
        <v>0</v>
      </c>
      <c r="V1382">
        <v>0</v>
      </c>
      <c r="W1382">
        <v>0</v>
      </c>
      <c r="X1382">
        <v>314</v>
      </c>
      <c r="Y1382">
        <v>255</v>
      </c>
      <c r="Z1382" t="s">
        <v>65</v>
      </c>
      <c r="AA1382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5712000</v>
      </c>
      <c r="AB1382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0</v>
      </c>
      <c r="AC1382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5712000</v>
      </c>
      <c r="AD1382" s="5">
        <f>VALUE(FIXED((SLEP[[#This Row],[EjecutadoCLP]]/SLEP[[#This Row],[MontoCLP]]),4,TRUE))</f>
        <v>0</v>
      </c>
      <c r="AE1382" s="1">
        <f>IF(SLEP[[#This Row],[Termino]]=0,DATE(1992,10,11),SLEP[[#This Row],[Termino]]-SLEP[[#This Row],[Días de vigencia]])</f>
        <v>45818</v>
      </c>
      <c r="AF1382" s="1">
        <f>IF(SLEP[[#This Row],[Días restantes]]&lt;1,DATE(1992,10,11),DATE(2025,8,8)+SLEP[[#This Row],[Días restantes]])</f>
        <v>46132</v>
      </c>
      <c r="AG1382">
        <f ca="1">IF(SLEP[[#This Row],[Termino]]=0,0,SLEP[[#This Row],[Termino]]-TODAY())</f>
        <v>173</v>
      </c>
      <c r="AH1382" s="7" t="str">
        <f ca="1">IF(SLEP[[#This Row],[Dias]]&gt;0,"Vigente","Vencido")</f>
        <v>Vigente</v>
      </c>
      <c r="AI1382" t="str">
        <f>_xlfn.XLOOKUP(SLEP[[#This Row],[Source.Name]],Tabla3[Nombre archivo],Tabla3[BASESLEP],"N/A",0,1)</f>
        <v>Magallanes</v>
      </c>
      <c r="AJ1382" t="s">
        <v>6726</v>
      </c>
    </row>
    <row r="1383" spans="1:36" x14ac:dyDescent="0.3">
      <c r="A1383" t="s">
        <v>5791</v>
      </c>
      <c r="B1383" t="s">
        <v>6062</v>
      </c>
      <c r="C1383" t="s">
        <v>6063</v>
      </c>
      <c r="D1383" t="s">
        <v>6064</v>
      </c>
      <c r="E1383" t="s">
        <v>5955</v>
      </c>
      <c r="F1383" t="s">
        <v>5956</v>
      </c>
      <c r="G1383" t="s">
        <v>44</v>
      </c>
      <c r="H1383" t="s">
        <v>45</v>
      </c>
      <c r="I1383" t="s">
        <v>254</v>
      </c>
      <c r="J1383" t="s">
        <v>5797</v>
      </c>
      <c r="K1383" t="s">
        <v>48</v>
      </c>
      <c r="L1383" s="3">
        <v>22015000</v>
      </c>
      <c r="M1383" s="4">
        <v>42840000</v>
      </c>
      <c r="N1383" s="4">
        <v>-20825000</v>
      </c>
      <c r="O1383" t="s">
        <v>751</v>
      </c>
      <c r="P1383" t="s">
        <v>746</v>
      </c>
      <c r="Q1383" t="s">
        <v>51</v>
      </c>
      <c r="R1383">
        <v>2</v>
      </c>
      <c r="S1383">
        <v>0</v>
      </c>
      <c r="T1383">
        <v>2</v>
      </c>
      <c r="U1383">
        <v>0</v>
      </c>
      <c r="V1383">
        <v>0</v>
      </c>
      <c r="W1383">
        <v>0</v>
      </c>
      <c r="X1383">
        <v>248</v>
      </c>
      <c r="Y1383">
        <v>1</v>
      </c>
      <c r="Z1383" t="s">
        <v>52</v>
      </c>
      <c r="AA1383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22015000</v>
      </c>
      <c r="AB1383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42840000</v>
      </c>
      <c r="AC1383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-20825000</v>
      </c>
      <c r="AD1383" s="5">
        <f>VALUE(FIXED((SLEP[[#This Row],[EjecutadoCLP]]/SLEP[[#This Row],[MontoCLP]]),4,TRUE))</f>
        <v>1.9459</v>
      </c>
      <c r="AE1383" s="1">
        <f>IF(SLEP[[#This Row],[Termino]]=0,DATE(1992,10,11),SLEP[[#This Row],[Termino]]-SLEP[[#This Row],[Días de vigencia]])</f>
        <v>45630</v>
      </c>
      <c r="AF1383" s="1">
        <f>IF(SLEP[[#This Row],[Días restantes]]&lt;1,DATE(1992,10,11),DATE(2025,8,8)+SLEP[[#This Row],[Días restantes]])</f>
        <v>45878</v>
      </c>
      <c r="AG1383">
        <f ca="1">IF(SLEP[[#This Row],[Termino]]=0,0,SLEP[[#This Row],[Termino]]-TODAY())</f>
        <v>-81</v>
      </c>
      <c r="AH1383" s="7" t="str">
        <f ca="1">IF(SLEP[[#This Row],[Dias]]&gt;0,"Vigente","Vencido")</f>
        <v>Vencido</v>
      </c>
      <c r="AI1383" t="str">
        <f>_xlfn.XLOOKUP(SLEP[[#This Row],[Source.Name]],Tabla3[Nombre archivo],Tabla3[BASESLEP],"N/A",0,1)</f>
        <v>Magallanes</v>
      </c>
      <c r="AJ1383" t="s">
        <v>6732</v>
      </c>
    </row>
    <row r="1384" spans="1:36" x14ac:dyDescent="0.3">
      <c r="A1384" t="s">
        <v>5791</v>
      </c>
      <c r="B1384" t="s">
        <v>6066</v>
      </c>
      <c r="C1384" t="s">
        <v>6067</v>
      </c>
      <c r="D1384" t="s">
        <v>6068</v>
      </c>
      <c r="E1384" t="s">
        <v>4658</v>
      </c>
      <c r="F1384" t="s">
        <v>4659</v>
      </c>
      <c r="G1384" t="s">
        <v>44</v>
      </c>
      <c r="H1384" t="s">
        <v>45</v>
      </c>
      <c r="I1384" t="s">
        <v>60</v>
      </c>
      <c r="J1384" t="s">
        <v>5797</v>
      </c>
      <c r="K1384" t="s">
        <v>48</v>
      </c>
      <c r="L1384" s="3">
        <v>80640000</v>
      </c>
      <c r="M1384" s="4">
        <v>105486074</v>
      </c>
      <c r="N1384" s="4">
        <v>-24846074</v>
      </c>
      <c r="O1384" t="s">
        <v>2241</v>
      </c>
      <c r="P1384" t="s">
        <v>169</v>
      </c>
      <c r="Q1384" t="s">
        <v>64</v>
      </c>
      <c r="R1384">
        <v>21</v>
      </c>
      <c r="S1384">
        <v>0</v>
      </c>
      <c r="T1384">
        <v>0</v>
      </c>
      <c r="U1384">
        <v>0</v>
      </c>
      <c r="V1384">
        <v>0</v>
      </c>
      <c r="W1384">
        <v>0</v>
      </c>
      <c r="X1384">
        <v>982</v>
      </c>
      <c r="Y1384">
        <v>63</v>
      </c>
      <c r="Z1384" t="s">
        <v>65</v>
      </c>
      <c r="AA1384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80640000</v>
      </c>
      <c r="AB1384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105486074</v>
      </c>
      <c r="AC1384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-24846074</v>
      </c>
      <c r="AD1384" s="5">
        <f>VALUE(FIXED((SLEP[[#This Row],[EjecutadoCLP]]/SLEP[[#This Row],[MontoCLP]]),4,TRUE))</f>
        <v>1.3081</v>
      </c>
      <c r="AE1384" s="1">
        <f>IF(SLEP[[#This Row],[Termino]]=0,DATE(1992,10,11),SLEP[[#This Row],[Termino]]-SLEP[[#This Row],[Días de vigencia]])</f>
        <v>44958</v>
      </c>
      <c r="AF1384" s="1">
        <f>IF(SLEP[[#This Row],[Días restantes]]&lt;1,DATE(1992,10,11),DATE(2025,8,8)+SLEP[[#This Row],[Días restantes]])</f>
        <v>45940</v>
      </c>
      <c r="AG1384">
        <f ca="1">IF(SLEP[[#This Row],[Termino]]=0,0,SLEP[[#This Row],[Termino]]-TODAY())</f>
        <v>-19</v>
      </c>
      <c r="AH1384" s="7" t="str">
        <f ca="1">IF(SLEP[[#This Row],[Dias]]&gt;0,"Vigente","Vencido")</f>
        <v>Vencido</v>
      </c>
      <c r="AI1384" t="str">
        <f>_xlfn.XLOOKUP(SLEP[[#This Row],[Source.Name]],Tabla3[Nombre archivo],Tabla3[BASESLEP],"N/A",0,1)</f>
        <v>Magallanes</v>
      </c>
      <c r="AJ1384" t="s">
        <v>6736</v>
      </c>
    </row>
    <row r="1385" spans="1:36" x14ac:dyDescent="0.3">
      <c r="A1385" t="s">
        <v>6070</v>
      </c>
      <c r="B1385" t="s">
        <v>6071</v>
      </c>
      <c r="C1385" t="s">
        <v>6072</v>
      </c>
      <c r="D1385" t="s">
        <v>6073</v>
      </c>
      <c r="E1385" t="s">
        <v>6074</v>
      </c>
      <c r="F1385" t="s">
        <v>6075</v>
      </c>
      <c r="G1385" t="s">
        <v>44</v>
      </c>
      <c r="H1385" t="s">
        <v>45</v>
      </c>
      <c r="I1385" t="s">
        <v>60</v>
      </c>
      <c r="J1385" t="s">
        <v>6076</v>
      </c>
      <c r="K1385" t="s">
        <v>48</v>
      </c>
      <c r="L1385" s="3">
        <v>118762000</v>
      </c>
      <c r="M1385" s="4">
        <v>38873332</v>
      </c>
      <c r="N1385" s="4">
        <v>79888668</v>
      </c>
      <c r="O1385" t="s">
        <v>317</v>
      </c>
      <c r="P1385" t="s">
        <v>6077</v>
      </c>
      <c r="Q1385" t="s">
        <v>64</v>
      </c>
      <c r="R1385">
        <v>3</v>
      </c>
      <c r="S1385">
        <v>0</v>
      </c>
      <c r="T1385">
        <v>0</v>
      </c>
      <c r="U1385">
        <v>0</v>
      </c>
      <c r="V1385">
        <v>0</v>
      </c>
      <c r="W1385">
        <v>0</v>
      </c>
      <c r="X1385">
        <v>730</v>
      </c>
      <c r="Y1385">
        <v>585</v>
      </c>
      <c r="Z1385" t="s">
        <v>65</v>
      </c>
      <c r="AA1385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118762000</v>
      </c>
      <c r="AB1385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38873332</v>
      </c>
      <c r="AC1385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79888668</v>
      </c>
      <c r="AD1385" s="5">
        <f>VALUE(FIXED((SLEP[[#This Row],[EjecutadoCLP]]/SLEP[[#This Row],[MontoCLP]]),4,TRUE))</f>
        <v>0.32729999999999998</v>
      </c>
      <c r="AE1385" s="1">
        <f>IF(SLEP[[#This Row],[Termino]]=0,DATE(1992,10,11),SLEP[[#This Row],[Termino]]-SLEP[[#This Row],[Días de vigencia]])</f>
        <v>45732</v>
      </c>
      <c r="AF1385" s="1">
        <f>IF(SLEP[[#This Row],[Días restantes]]&lt;1,DATE(1992,10,11),DATE(2025,8,8)+SLEP[[#This Row],[Días restantes]])</f>
        <v>46462</v>
      </c>
      <c r="AG1385">
        <f ca="1">IF(SLEP[[#This Row],[Termino]]=0,0,SLEP[[#This Row],[Termino]]-TODAY())</f>
        <v>503</v>
      </c>
      <c r="AH1385" s="7" t="str">
        <f ca="1">IF(SLEP[[#This Row],[Dias]]&gt;0,"Vigente","Vencido")</f>
        <v>Vigente</v>
      </c>
      <c r="AI1385" t="str">
        <f>_xlfn.XLOOKUP(SLEP[[#This Row],[Source.Name]],Tabla3[Nombre archivo],Tabla3[BASESLEP],"N/A",0,1)</f>
        <v>Maule costa</v>
      </c>
      <c r="AJ1385" t="s">
        <v>6740</v>
      </c>
    </row>
    <row r="1386" spans="1:36" x14ac:dyDescent="0.3">
      <c r="A1386" t="s">
        <v>6070</v>
      </c>
      <c r="B1386" t="s">
        <v>6080</v>
      </c>
      <c r="C1386" t="s">
        <v>6081</v>
      </c>
      <c r="D1386" t="s">
        <v>6082</v>
      </c>
      <c r="E1386" t="s">
        <v>865</v>
      </c>
      <c r="F1386" t="s">
        <v>866</v>
      </c>
      <c r="G1386" t="s">
        <v>44</v>
      </c>
      <c r="H1386" t="s">
        <v>45</v>
      </c>
      <c r="I1386" t="s">
        <v>60</v>
      </c>
      <c r="J1386" t="s">
        <v>6076</v>
      </c>
      <c r="K1386" t="s">
        <v>48</v>
      </c>
      <c r="L1386" s="3">
        <v>18737760</v>
      </c>
      <c r="M1386" s="4">
        <v>37906488</v>
      </c>
      <c r="N1386" s="4">
        <v>-19168728</v>
      </c>
      <c r="O1386" t="s">
        <v>255</v>
      </c>
      <c r="P1386" t="s">
        <v>98</v>
      </c>
      <c r="Q1386" t="s">
        <v>64</v>
      </c>
      <c r="R1386">
        <v>0</v>
      </c>
      <c r="S1386">
        <v>0</v>
      </c>
      <c r="T1386">
        <v>0</v>
      </c>
      <c r="U1386">
        <v>0</v>
      </c>
      <c r="V1386">
        <v>0</v>
      </c>
      <c r="W1386">
        <v>0</v>
      </c>
      <c r="X1386">
        <v>729</v>
      </c>
      <c r="Y1386">
        <v>306</v>
      </c>
      <c r="Z1386" t="s">
        <v>65</v>
      </c>
      <c r="AA1386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18737760</v>
      </c>
      <c r="AB1386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37906488</v>
      </c>
      <c r="AC1386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-19168728</v>
      </c>
      <c r="AD1386" s="5">
        <f>VALUE(FIXED((SLEP[[#This Row],[EjecutadoCLP]]/SLEP[[#This Row],[MontoCLP]]),4,TRUE))</f>
        <v>2.0230000000000001</v>
      </c>
      <c r="AE1386" s="1">
        <f>IF(SLEP[[#This Row],[Termino]]=0,DATE(1992,10,11),SLEP[[#This Row],[Termino]]-SLEP[[#This Row],[Días de vigencia]])</f>
        <v>45454</v>
      </c>
      <c r="AF1386" s="1">
        <f>IF(SLEP[[#This Row],[Días restantes]]&lt;1,DATE(1992,10,11),DATE(2025,8,8)+SLEP[[#This Row],[Días restantes]])</f>
        <v>46183</v>
      </c>
      <c r="AG1386">
        <f ca="1">IF(SLEP[[#This Row],[Termino]]=0,0,SLEP[[#This Row],[Termino]]-TODAY())</f>
        <v>224</v>
      </c>
      <c r="AH1386" s="7" t="str">
        <f ca="1">IF(SLEP[[#This Row],[Dias]]&gt;0,"Vigente","Vencido")</f>
        <v>Vigente</v>
      </c>
      <c r="AI1386" t="str">
        <f>_xlfn.XLOOKUP(SLEP[[#This Row],[Source.Name]],Tabla3[Nombre archivo],Tabla3[BASESLEP],"N/A",0,1)</f>
        <v>Maule costa</v>
      </c>
      <c r="AJ1386" t="s">
        <v>6746</v>
      </c>
    </row>
    <row r="1387" spans="1:36" x14ac:dyDescent="0.3">
      <c r="A1387" t="s">
        <v>6070</v>
      </c>
      <c r="B1387" t="s">
        <v>6084</v>
      </c>
      <c r="C1387" t="s">
        <v>6085</v>
      </c>
      <c r="D1387" t="s">
        <v>6086</v>
      </c>
      <c r="E1387" t="s">
        <v>882</v>
      </c>
      <c r="F1387" t="s">
        <v>883</v>
      </c>
      <c r="G1387" t="s">
        <v>44</v>
      </c>
      <c r="H1387" t="s">
        <v>45</v>
      </c>
      <c r="I1387" t="s">
        <v>207</v>
      </c>
      <c r="J1387" t="s">
        <v>6076</v>
      </c>
      <c r="K1387" t="s">
        <v>48</v>
      </c>
      <c r="L1387" s="3">
        <v>59472000</v>
      </c>
      <c r="M1387" s="4">
        <v>51921331</v>
      </c>
      <c r="N1387" s="4">
        <v>7550669</v>
      </c>
      <c r="O1387" t="s">
        <v>950</v>
      </c>
      <c r="P1387" t="s">
        <v>208</v>
      </c>
      <c r="Q1387" t="s">
        <v>64</v>
      </c>
      <c r="R1387">
        <v>4</v>
      </c>
      <c r="S1387">
        <v>0</v>
      </c>
      <c r="T1387">
        <v>0</v>
      </c>
      <c r="U1387">
        <v>0</v>
      </c>
      <c r="V1387">
        <v>0</v>
      </c>
      <c r="W1387">
        <v>0</v>
      </c>
      <c r="X1387">
        <v>1095</v>
      </c>
      <c r="Y1387">
        <v>397</v>
      </c>
      <c r="Z1387" t="s">
        <v>65</v>
      </c>
      <c r="AA1387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59472000</v>
      </c>
      <c r="AB1387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51921331</v>
      </c>
      <c r="AC1387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7550669</v>
      </c>
      <c r="AD1387" s="5">
        <f>VALUE(FIXED((SLEP[[#This Row],[EjecutadoCLP]]/SLEP[[#This Row],[MontoCLP]]),4,TRUE))</f>
        <v>0.873</v>
      </c>
      <c r="AE1387" s="1">
        <f>IF(SLEP[[#This Row],[Termino]]=0,DATE(1992,10,11),SLEP[[#This Row],[Termino]]-SLEP[[#This Row],[Días de vigencia]])</f>
        <v>45179</v>
      </c>
      <c r="AF1387" s="1">
        <f>IF(SLEP[[#This Row],[Días restantes]]&lt;1,DATE(1992,10,11),DATE(2025,8,8)+SLEP[[#This Row],[Días restantes]])</f>
        <v>46274</v>
      </c>
      <c r="AG1387">
        <f ca="1">IF(SLEP[[#This Row],[Termino]]=0,0,SLEP[[#This Row],[Termino]]-TODAY())</f>
        <v>315</v>
      </c>
      <c r="AH1387" s="7" t="str">
        <f ca="1">IF(SLEP[[#This Row],[Dias]]&gt;0,"Vigente","Vencido")</f>
        <v>Vigente</v>
      </c>
      <c r="AI1387" t="str">
        <f>_xlfn.XLOOKUP(SLEP[[#This Row],[Source.Name]],Tabla3[Nombre archivo],Tabla3[BASESLEP],"N/A",0,1)</f>
        <v>Maule costa</v>
      </c>
      <c r="AJ1387" t="s">
        <v>6750</v>
      </c>
    </row>
    <row r="1388" spans="1:36" x14ac:dyDescent="0.3">
      <c r="A1388" t="s">
        <v>6070</v>
      </c>
      <c r="B1388" t="s">
        <v>6088</v>
      </c>
      <c r="C1388" t="s">
        <v>6089</v>
      </c>
      <c r="D1388" t="s">
        <v>6090</v>
      </c>
      <c r="E1388" t="s">
        <v>6091</v>
      </c>
      <c r="F1388" t="s">
        <v>6092</v>
      </c>
      <c r="G1388" t="s">
        <v>44</v>
      </c>
      <c r="H1388" t="s">
        <v>45</v>
      </c>
      <c r="I1388" t="s">
        <v>60</v>
      </c>
      <c r="J1388" t="s">
        <v>6076</v>
      </c>
      <c r="K1388" t="s">
        <v>48</v>
      </c>
      <c r="L1388" s="3">
        <v>150500000</v>
      </c>
      <c r="M1388" s="4">
        <v>294227584</v>
      </c>
      <c r="N1388" s="4">
        <v>-143727584</v>
      </c>
      <c r="O1388" t="s">
        <v>728</v>
      </c>
      <c r="P1388" t="s">
        <v>860</v>
      </c>
      <c r="Q1388" t="s">
        <v>64</v>
      </c>
      <c r="R1388">
        <v>14</v>
      </c>
      <c r="S1388">
        <v>0</v>
      </c>
      <c r="T1388">
        <v>1</v>
      </c>
      <c r="U1388">
        <v>0</v>
      </c>
      <c r="V1388">
        <v>0</v>
      </c>
      <c r="W1388">
        <v>0</v>
      </c>
      <c r="X1388">
        <v>880</v>
      </c>
      <c r="Y1388">
        <v>88</v>
      </c>
      <c r="Z1388" t="s">
        <v>65</v>
      </c>
      <c r="AA1388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150500000</v>
      </c>
      <c r="AB1388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294227584</v>
      </c>
      <c r="AC1388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-143727584</v>
      </c>
      <c r="AD1388" s="5">
        <f>VALUE(FIXED((SLEP[[#This Row],[EjecutadoCLP]]/SLEP[[#This Row],[MontoCLP]]),4,TRUE))</f>
        <v>1.9550000000000001</v>
      </c>
      <c r="AE1388" s="1">
        <f>IF(SLEP[[#This Row],[Termino]]=0,DATE(1992,10,11),SLEP[[#This Row],[Termino]]-SLEP[[#This Row],[Días de vigencia]])</f>
        <v>45085</v>
      </c>
      <c r="AF1388" s="1">
        <f>IF(SLEP[[#This Row],[Días restantes]]&lt;1,DATE(1992,10,11),DATE(2025,8,8)+SLEP[[#This Row],[Días restantes]])</f>
        <v>45965</v>
      </c>
      <c r="AG1388">
        <f ca="1">IF(SLEP[[#This Row],[Termino]]=0,0,SLEP[[#This Row],[Termino]]-TODAY())</f>
        <v>6</v>
      </c>
      <c r="AH1388" s="7" t="str">
        <f ca="1">IF(SLEP[[#This Row],[Dias]]&gt;0,"Vigente","Vencido")</f>
        <v>Vigente</v>
      </c>
      <c r="AI1388" t="str">
        <f>_xlfn.XLOOKUP(SLEP[[#This Row],[Source.Name]],Tabla3[Nombre archivo],Tabla3[BASESLEP],"N/A",0,1)</f>
        <v>Maule costa</v>
      </c>
      <c r="AJ1388" t="s">
        <v>6756</v>
      </c>
    </row>
    <row r="1389" spans="1:36" x14ac:dyDescent="0.3">
      <c r="A1389" t="s">
        <v>6094</v>
      </c>
      <c r="B1389" t="s">
        <v>8618</v>
      </c>
      <c r="C1389" t="s">
        <v>8619</v>
      </c>
      <c r="D1389" t="s">
        <v>8620</v>
      </c>
      <c r="E1389" t="s">
        <v>8621</v>
      </c>
      <c r="F1389" t="s">
        <v>8622</v>
      </c>
      <c r="G1389" t="s">
        <v>44</v>
      </c>
      <c r="H1389" t="s">
        <v>45</v>
      </c>
      <c r="I1389" t="s">
        <v>60</v>
      </c>
      <c r="J1389" t="s">
        <v>6100</v>
      </c>
      <c r="K1389" t="s">
        <v>48</v>
      </c>
      <c r="L1389" s="3">
        <v>38582500</v>
      </c>
      <c r="M1389" s="4">
        <v>0</v>
      </c>
      <c r="N1389" s="4">
        <v>38582500</v>
      </c>
      <c r="O1389" t="s">
        <v>104</v>
      </c>
      <c r="P1389" t="s">
        <v>97</v>
      </c>
      <c r="Q1389" t="s">
        <v>51</v>
      </c>
      <c r="R1389">
        <v>0</v>
      </c>
      <c r="S1389">
        <v>1</v>
      </c>
      <c r="T1389">
        <v>0</v>
      </c>
      <c r="U1389">
        <v>0</v>
      </c>
      <c r="V1389">
        <v>0</v>
      </c>
      <c r="W1389">
        <v>0</v>
      </c>
      <c r="X1389">
        <v>30</v>
      </c>
      <c r="Y1389">
        <v>-9</v>
      </c>
      <c r="Z1389" t="s">
        <v>52</v>
      </c>
      <c r="AA1389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38582500</v>
      </c>
      <c r="AB1389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0</v>
      </c>
      <c r="AC1389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38582500</v>
      </c>
      <c r="AD1389" s="5">
        <f>VALUE(FIXED((SLEP[[#This Row],[EjecutadoCLP]]/SLEP[[#This Row],[MontoCLP]]),4,TRUE))</f>
        <v>0</v>
      </c>
      <c r="AE1389" s="1">
        <f>IF(SLEP[[#This Row],[Termino]]=0,DATE(1992,10,11),SLEP[[#This Row],[Termino]]-SLEP[[#This Row],[Días de vigencia]])</f>
        <v>33858</v>
      </c>
      <c r="AF1389" s="1">
        <f>IF(SLEP[[#This Row],[Días restantes]]&lt;1,DATE(1992,10,11),DATE(2025,8,8)+SLEP[[#This Row],[Días restantes]])</f>
        <v>33888</v>
      </c>
      <c r="AG1389">
        <f ca="1">IF(SLEP[[#This Row],[Termino]]=0,0,SLEP[[#This Row],[Termino]]-TODAY())</f>
        <v>-12071</v>
      </c>
      <c r="AH1389" s="7" t="str">
        <f ca="1">IF(SLEP[[#This Row],[Dias]]&gt;0,"Vigente","Vencido")</f>
        <v>Vencido</v>
      </c>
      <c r="AI1389" t="str">
        <f>_xlfn.XLOOKUP(SLEP[[#This Row],[Source.Name]],Tabla3[Nombre archivo],Tabla3[BASESLEP],"N/A",0,1)</f>
        <v>Puerto Cordillera</v>
      </c>
      <c r="AJ1389" t="s">
        <v>6762</v>
      </c>
    </row>
    <row r="1390" spans="1:36" x14ac:dyDescent="0.3">
      <c r="A1390" t="s">
        <v>6094</v>
      </c>
      <c r="B1390" t="s">
        <v>8623</v>
      </c>
      <c r="C1390" t="s">
        <v>8624</v>
      </c>
      <c r="D1390" t="s">
        <v>8625</v>
      </c>
      <c r="E1390" t="s">
        <v>186</v>
      </c>
      <c r="F1390" t="s">
        <v>187</v>
      </c>
      <c r="G1390" t="s">
        <v>44</v>
      </c>
      <c r="H1390" t="s">
        <v>45</v>
      </c>
      <c r="I1390" t="s">
        <v>188</v>
      </c>
      <c r="J1390" t="s">
        <v>6100</v>
      </c>
      <c r="K1390" t="s">
        <v>48</v>
      </c>
      <c r="L1390" s="3">
        <v>353524968</v>
      </c>
      <c r="M1390" s="4">
        <v>0</v>
      </c>
      <c r="N1390" s="4">
        <v>353524968</v>
      </c>
      <c r="O1390" t="s">
        <v>2028</v>
      </c>
      <c r="P1390" t="s">
        <v>8493</v>
      </c>
      <c r="Q1390" t="s">
        <v>64</v>
      </c>
      <c r="R1390">
        <v>0</v>
      </c>
      <c r="S1390">
        <v>0</v>
      </c>
      <c r="T1390">
        <v>0</v>
      </c>
      <c r="U1390">
        <v>0</v>
      </c>
      <c r="V1390">
        <v>0</v>
      </c>
      <c r="W1390">
        <v>0</v>
      </c>
      <c r="X1390">
        <v>1096</v>
      </c>
      <c r="Y1390">
        <v>1020</v>
      </c>
      <c r="Z1390" t="s">
        <v>65</v>
      </c>
      <c r="AA1390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353524968</v>
      </c>
      <c r="AB1390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0</v>
      </c>
      <c r="AC1390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353524968</v>
      </c>
      <c r="AD1390" s="5">
        <f>VALUE(FIXED((SLEP[[#This Row],[EjecutadoCLP]]/SLEP[[#This Row],[MontoCLP]]),4,TRUE))</f>
        <v>0</v>
      </c>
      <c r="AE1390" s="1">
        <f>IF(SLEP[[#This Row],[Termino]]=0,DATE(1992,10,11),SLEP[[#This Row],[Termino]]-SLEP[[#This Row],[Días de vigencia]])</f>
        <v>45801</v>
      </c>
      <c r="AF1390" s="1">
        <f>IF(SLEP[[#This Row],[Días restantes]]&lt;1,DATE(1992,10,11),DATE(2025,8,8)+SLEP[[#This Row],[Días restantes]])</f>
        <v>46897</v>
      </c>
      <c r="AG1390">
        <f ca="1">IF(SLEP[[#This Row],[Termino]]=0,0,SLEP[[#This Row],[Termino]]-TODAY())</f>
        <v>938</v>
      </c>
      <c r="AH1390" s="7" t="str">
        <f ca="1">IF(SLEP[[#This Row],[Dias]]&gt;0,"Vigente","Vencido")</f>
        <v>Vigente</v>
      </c>
      <c r="AI1390" t="str">
        <f>_xlfn.XLOOKUP(SLEP[[#This Row],[Source.Name]],Tabla3[Nombre archivo],Tabla3[BASESLEP],"N/A",0,1)</f>
        <v>Puerto Cordillera</v>
      </c>
      <c r="AJ1390" t="s">
        <v>6766</v>
      </c>
    </row>
    <row r="1391" spans="1:36" x14ac:dyDescent="0.3">
      <c r="A1391" t="s">
        <v>6094</v>
      </c>
      <c r="B1391" t="s">
        <v>8626</v>
      </c>
      <c r="C1391" t="s">
        <v>8627</v>
      </c>
      <c r="D1391" t="s">
        <v>8628</v>
      </c>
      <c r="E1391" t="s">
        <v>6208</v>
      </c>
      <c r="F1391" t="s">
        <v>6209</v>
      </c>
      <c r="G1391" t="s">
        <v>44</v>
      </c>
      <c r="H1391" t="s">
        <v>45</v>
      </c>
      <c r="I1391" t="s">
        <v>60</v>
      </c>
      <c r="J1391" t="s">
        <v>6100</v>
      </c>
      <c r="K1391" t="s">
        <v>48</v>
      </c>
      <c r="L1391" s="3">
        <v>10639438</v>
      </c>
      <c r="M1391" s="4">
        <v>147632320</v>
      </c>
      <c r="N1391" s="4">
        <v>-136992882</v>
      </c>
      <c r="O1391" t="s">
        <v>295</v>
      </c>
      <c r="P1391" t="s">
        <v>208</v>
      </c>
      <c r="Q1391" t="s">
        <v>64</v>
      </c>
      <c r="R1391">
        <v>76</v>
      </c>
      <c r="S1391">
        <v>0</v>
      </c>
      <c r="T1391">
        <v>0</v>
      </c>
      <c r="U1391">
        <v>0</v>
      </c>
      <c r="V1391">
        <v>0</v>
      </c>
      <c r="W1391">
        <v>0</v>
      </c>
      <c r="X1391">
        <v>449</v>
      </c>
      <c r="Y1391">
        <v>366</v>
      </c>
      <c r="Z1391" t="s">
        <v>65</v>
      </c>
      <c r="AA1391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10639438</v>
      </c>
      <c r="AB1391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147632320</v>
      </c>
      <c r="AC1391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-136992882</v>
      </c>
      <c r="AD1391" s="5">
        <f>VALUE(FIXED((SLEP[[#This Row],[EjecutadoCLP]]/SLEP[[#This Row],[MontoCLP]]),4,TRUE))</f>
        <v>13.875999999999999</v>
      </c>
      <c r="AE1391" s="1">
        <f>IF(SLEP[[#This Row],[Termino]]=0,DATE(1992,10,11),SLEP[[#This Row],[Termino]]-SLEP[[#This Row],[Días de vigencia]])</f>
        <v>45794</v>
      </c>
      <c r="AF1391" s="1">
        <f>IF(SLEP[[#This Row],[Días restantes]]&lt;1,DATE(1992,10,11),DATE(2025,8,8)+SLEP[[#This Row],[Días restantes]])</f>
        <v>46243</v>
      </c>
      <c r="AG1391">
        <f ca="1">IF(SLEP[[#This Row],[Termino]]=0,0,SLEP[[#This Row],[Termino]]-TODAY())</f>
        <v>284</v>
      </c>
      <c r="AH1391" s="7" t="str">
        <f ca="1">IF(SLEP[[#This Row],[Dias]]&gt;0,"Vigente","Vencido")</f>
        <v>Vigente</v>
      </c>
      <c r="AI1391" t="str">
        <f>_xlfn.XLOOKUP(SLEP[[#This Row],[Source.Name]],Tabla3[Nombre archivo],Tabla3[BASESLEP],"N/A",0,1)</f>
        <v>Puerto Cordillera</v>
      </c>
      <c r="AJ1391" t="s">
        <v>6772</v>
      </c>
    </row>
    <row r="1392" spans="1:36" x14ac:dyDescent="0.3">
      <c r="A1392" t="s">
        <v>6094</v>
      </c>
      <c r="B1392" t="s">
        <v>6095</v>
      </c>
      <c r="C1392" t="s">
        <v>6096</v>
      </c>
      <c r="D1392" t="s">
        <v>6097</v>
      </c>
      <c r="E1392" t="s">
        <v>6098</v>
      </c>
      <c r="F1392" t="s">
        <v>6099</v>
      </c>
      <c r="G1392" t="s">
        <v>44</v>
      </c>
      <c r="H1392" t="s">
        <v>45</v>
      </c>
      <c r="I1392" t="s">
        <v>222</v>
      </c>
      <c r="J1392" t="s">
        <v>6100</v>
      </c>
      <c r="K1392" t="s">
        <v>48</v>
      </c>
      <c r="L1392" s="3">
        <v>7990588</v>
      </c>
      <c r="M1392" s="4">
        <v>165813620</v>
      </c>
      <c r="N1392" s="4">
        <v>-157823032</v>
      </c>
      <c r="O1392" t="s">
        <v>62</v>
      </c>
      <c r="P1392" t="s">
        <v>1927</v>
      </c>
      <c r="Q1392" t="s">
        <v>64</v>
      </c>
      <c r="R1392">
        <v>13</v>
      </c>
      <c r="S1392">
        <v>0</v>
      </c>
      <c r="T1392">
        <v>0</v>
      </c>
      <c r="U1392">
        <v>0</v>
      </c>
      <c r="V1392">
        <v>0</v>
      </c>
      <c r="W1392">
        <v>0</v>
      </c>
      <c r="X1392">
        <v>365</v>
      </c>
      <c r="Y1392">
        <v>212</v>
      </c>
      <c r="Z1392" t="s">
        <v>65</v>
      </c>
      <c r="AA1392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7990588</v>
      </c>
      <c r="AB1392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165813620</v>
      </c>
      <c r="AC1392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-157823032</v>
      </c>
      <c r="AD1392" s="5">
        <f>VALUE(FIXED((SLEP[[#This Row],[EjecutadoCLP]]/SLEP[[#This Row],[MontoCLP]]),4,TRUE))</f>
        <v>20.751100000000001</v>
      </c>
      <c r="AE1392" s="1">
        <f>IF(SLEP[[#This Row],[Termino]]=0,DATE(1992,10,11),SLEP[[#This Row],[Termino]]-SLEP[[#This Row],[Días de vigencia]])</f>
        <v>45724</v>
      </c>
      <c r="AF1392" s="1">
        <f>IF(SLEP[[#This Row],[Días restantes]]&lt;1,DATE(1992,10,11),DATE(2025,8,8)+SLEP[[#This Row],[Días restantes]])</f>
        <v>46089</v>
      </c>
      <c r="AG1392">
        <f ca="1">IF(SLEP[[#This Row],[Termino]]=0,0,SLEP[[#This Row],[Termino]]-TODAY())</f>
        <v>130</v>
      </c>
      <c r="AH1392" s="7" t="str">
        <f ca="1">IF(SLEP[[#This Row],[Dias]]&gt;0,"Vigente","Vencido")</f>
        <v>Vigente</v>
      </c>
      <c r="AI1392" t="str">
        <f>_xlfn.XLOOKUP(SLEP[[#This Row],[Source.Name]],Tabla3[Nombre archivo],Tabla3[BASESLEP],"N/A",0,1)</f>
        <v>Puerto Cordillera</v>
      </c>
      <c r="AJ1392" t="s">
        <v>6774</v>
      </c>
    </row>
    <row r="1393" spans="1:36" x14ac:dyDescent="0.3">
      <c r="A1393" t="s">
        <v>6094</v>
      </c>
      <c r="B1393" t="s">
        <v>6103</v>
      </c>
      <c r="C1393" t="s">
        <v>6104</v>
      </c>
      <c r="D1393" t="s">
        <v>6105</v>
      </c>
      <c r="E1393" t="s">
        <v>6106</v>
      </c>
      <c r="F1393" t="s">
        <v>6107</v>
      </c>
      <c r="G1393" t="s">
        <v>74</v>
      </c>
      <c r="H1393" t="s">
        <v>45</v>
      </c>
      <c r="I1393" t="s">
        <v>60</v>
      </c>
      <c r="J1393" t="s">
        <v>6100</v>
      </c>
      <c r="K1393" t="s">
        <v>48</v>
      </c>
      <c r="L1393" s="3">
        <v>59440500</v>
      </c>
      <c r="M1393" s="4">
        <v>59440500</v>
      </c>
      <c r="N1393" s="4">
        <v>0</v>
      </c>
      <c r="O1393" t="s">
        <v>139</v>
      </c>
      <c r="P1393" t="s">
        <v>63</v>
      </c>
      <c r="Q1393" t="s">
        <v>51</v>
      </c>
      <c r="R1393">
        <v>1</v>
      </c>
      <c r="S1393">
        <v>1</v>
      </c>
      <c r="T1393">
        <v>0</v>
      </c>
      <c r="U1393">
        <v>0</v>
      </c>
      <c r="V1393">
        <v>0</v>
      </c>
      <c r="W1393">
        <v>0</v>
      </c>
      <c r="X1393">
        <v>30</v>
      </c>
      <c r="Y1393">
        <v>-34</v>
      </c>
      <c r="Z1393" t="s">
        <v>52</v>
      </c>
      <c r="AA1393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59440500</v>
      </c>
      <c r="AB1393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59440500</v>
      </c>
      <c r="AC1393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0</v>
      </c>
      <c r="AD1393" s="5">
        <f>VALUE(FIXED((SLEP[[#This Row],[EjecutadoCLP]]/SLEP[[#This Row],[MontoCLP]]),4,TRUE))</f>
        <v>1</v>
      </c>
      <c r="AE1393" s="1">
        <f>IF(SLEP[[#This Row],[Termino]]=0,DATE(1992,10,11),SLEP[[#This Row],[Termino]]-SLEP[[#This Row],[Días de vigencia]])</f>
        <v>33858</v>
      </c>
      <c r="AF1393" s="1">
        <f>IF(SLEP[[#This Row],[Días restantes]]&lt;1,DATE(1992,10,11),DATE(2025,8,8)+SLEP[[#This Row],[Días restantes]])</f>
        <v>33888</v>
      </c>
      <c r="AG1393">
        <f ca="1">IF(SLEP[[#This Row],[Termino]]=0,0,SLEP[[#This Row],[Termino]]-TODAY())</f>
        <v>-12071</v>
      </c>
      <c r="AH1393" s="7" t="str">
        <f ca="1">IF(SLEP[[#This Row],[Dias]]&gt;0,"Vigente","Vencido")</f>
        <v>Vencido</v>
      </c>
      <c r="AI1393" t="str">
        <f>_xlfn.XLOOKUP(SLEP[[#This Row],[Source.Name]],Tabla3[Nombre archivo],Tabla3[BASESLEP],"N/A",0,1)</f>
        <v>Puerto Cordillera</v>
      </c>
      <c r="AJ1393" t="s">
        <v>6776</v>
      </c>
    </row>
    <row r="1394" spans="1:36" x14ac:dyDescent="0.3">
      <c r="A1394" t="s">
        <v>6094</v>
      </c>
      <c r="B1394" t="s">
        <v>6109</v>
      </c>
      <c r="C1394" t="s">
        <v>6110</v>
      </c>
      <c r="D1394" t="s">
        <v>6111</v>
      </c>
      <c r="E1394" t="s">
        <v>6112</v>
      </c>
      <c r="F1394" t="s">
        <v>6113</v>
      </c>
      <c r="G1394" t="s">
        <v>44</v>
      </c>
      <c r="H1394" t="s">
        <v>45</v>
      </c>
      <c r="I1394" t="s">
        <v>60</v>
      </c>
      <c r="J1394" t="s">
        <v>6100</v>
      </c>
      <c r="K1394" t="s">
        <v>48</v>
      </c>
      <c r="L1394" s="3">
        <v>39557314</v>
      </c>
      <c r="M1394" s="4">
        <v>9889330</v>
      </c>
      <c r="N1394" s="4">
        <v>29667984</v>
      </c>
      <c r="O1394" t="s">
        <v>2017</v>
      </c>
      <c r="P1394" t="s">
        <v>6114</v>
      </c>
      <c r="Q1394" t="s">
        <v>64</v>
      </c>
      <c r="R1394">
        <v>3</v>
      </c>
      <c r="S1394">
        <v>0</v>
      </c>
      <c r="T1394">
        <v>0</v>
      </c>
      <c r="U1394">
        <v>0</v>
      </c>
      <c r="V1394">
        <v>0</v>
      </c>
      <c r="W1394">
        <v>0</v>
      </c>
      <c r="X1394">
        <v>860</v>
      </c>
      <c r="Y1394">
        <v>701</v>
      </c>
      <c r="Z1394" t="s">
        <v>65</v>
      </c>
      <c r="AA1394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39557314</v>
      </c>
      <c r="AB1394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9889330</v>
      </c>
      <c r="AC1394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29667984</v>
      </c>
      <c r="AD1394" s="5">
        <f>VALUE(FIXED((SLEP[[#This Row],[EjecutadoCLP]]/SLEP[[#This Row],[MontoCLP]]),4,TRUE))</f>
        <v>0.25</v>
      </c>
      <c r="AE1394" s="1">
        <f>IF(SLEP[[#This Row],[Termino]]=0,DATE(1992,10,11),SLEP[[#This Row],[Termino]]-SLEP[[#This Row],[Días de vigencia]])</f>
        <v>45718</v>
      </c>
      <c r="AF1394" s="1">
        <f>IF(SLEP[[#This Row],[Días restantes]]&lt;1,DATE(1992,10,11),DATE(2025,8,8)+SLEP[[#This Row],[Días restantes]])</f>
        <v>46578</v>
      </c>
      <c r="AG1394">
        <f ca="1">IF(SLEP[[#This Row],[Termino]]=0,0,SLEP[[#This Row],[Termino]]-TODAY())</f>
        <v>619</v>
      </c>
      <c r="AH1394" s="7" t="str">
        <f ca="1">IF(SLEP[[#This Row],[Dias]]&gt;0,"Vigente","Vencido")</f>
        <v>Vigente</v>
      </c>
      <c r="AI1394" t="str">
        <f>_xlfn.XLOOKUP(SLEP[[#This Row],[Source.Name]],Tabla3[Nombre archivo],Tabla3[BASESLEP],"N/A",0,1)</f>
        <v>Puerto Cordillera</v>
      </c>
      <c r="AJ1394" t="s">
        <v>6780</v>
      </c>
    </row>
    <row r="1395" spans="1:36" x14ac:dyDescent="0.3">
      <c r="A1395" t="s">
        <v>6094</v>
      </c>
      <c r="B1395" t="s">
        <v>6116</v>
      </c>
      <c r="C1395" t="s">
        <v>6117</v>
      </c>
      <c r="D1395" t="s">
        <v>6118</v>
      </c>
      <c r="E1395" t="s">
        <v>1811</v>
      </c>
      <c r="F1395" t="s">
        <v>1812</v>
      </c>
      <c r="G1395" t="s">
        <v>44</v>
      </c>
      <c r="H1395" t="s">
        <v>45</v>
      </c>
      <c r="I1395" t="s">
        <v>60</v>
      </c>
      <c r="J1395" t="s">
        <v>6100</v>
      </c>
      <c r="K1395" t="s">
        <v>48</v>
      </c>
      <c r="L1395" s="3">
        <v>73903760</v>
      </c>
      <c r="M1395" s="4">
        <v>31577840</v>
      </c>
      <c r="N1395" s="4">
        <v>42325920</v>
      </c>
      <c r="O1395" t="s">
        <v>189</v>
      </c>
      <c r="P1395" t="s">
        <v>4558</v>
      </c>
      <c r="Q1395" t="s">
        <v>64</v>
      </c>
      <c r="R1395">
        <v>0</v>
      </c>
      <c r="S1395">
        <v>0</v>
      </c>
      <c r="T1395">
        <v>0</v>
      </c>
      <c r="U1395">
        <v>0</v>
      </c>
      <c r="V1395">
        <v>0</v>
      </c>
      <c r="W1395">
        <v>0</v>
      </c>
      <c r="X1395">
        <v>1201</v>
      </c>
      <c r="Y1395">
        <v>1006</v>
      </c>
      <c r="Z1395" t="s">
        <v>65</v>
      </c>
      <c r="AA1395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73903760</v>
      </c>
      <c r="AB1395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31577840</v>
      </c>
      <c r="AC1395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42325920</v>
      </c>
      <c r="AD1395" s="5">
        <f>VALUE(FIXED((SLEP[[#This Row],[EjecutadoCLP]]/SLEP[[#This Row],[MontoCLP]]),4,TRUE))</f>
        <v>0.42730000000000001</v>
      </c>
      <c r="AE1395" s="1">
        <f>IF(SLEP[[#This Row],[Termino]]=0,DATE(1992,10,11),SLEP[[#This Row],[Termino]]-SLEP[[#This Row],[Días de vigencia]])</f>
        <v>45682</v>
      </c>
      <c r="AF1395" s="1">
        <f>IF(SLEP[[#This Row],[Días restantes]]&lt;1,DATE(1992,10,11),DATE(2025,8,8)+SLEP[[#This Row],[Días restantes]])</f>
        <v>46883</v>
      </c>
      <c r="AG1395">
        <f ca="1">IF(SLEP[[#This Row],[Termino]]=0,0,SLEP[[#This Row],[Termino]]-TODAY())</f>
        <v>924</v>
      </c>
      <c r="AH1395" s="7" t="str">
        <f ca="1">IF(SLEP[[#This Row],[Dias]]&gt;0,"Vigente","Vencido")</f>
        <v>Vigente</v>
      </c>
      <c r="AI1395" t="str">
        <f>_xlfn.XLOOKUP(SLEP[[#This Row],[Source.Name]],Tabla3[Nombre archivo],Tabla3[BASESLEP],"N/A",0,1)</f>
        <v>Puerto Cordillera</v>
      </c>
      <c r="AJ1395" t="s">
        <v>6784</v>
      </c>
    </row>
    <row r="1396" spans="1:36" x14ac:dyDescent="0.3">
      <c r="A1396" t="s">
        <v>6094</v>
      </c>
      <c r="B1396" t="s">
        <v>6120</v>
      </c>
      <c r="C1396" t="s">
        <v>6121</v>
      </c>
      <c r="D1396" t="s">
        <v>6122</v>
      </c>
      <c r="E1396" t="s">
        <v>2146</v>
      </c>
      <c r="F1396" t="s">
        <v>2147</v>
      </c>
      <c r="G1396" t="s">
        <v>44</v>
      </c>
      <c r="H1396" t="s">
        <v>45</v>
      </c>
      <c r="I1396" t="s">
        <v>60</v>
      </c>
      <c r="J1396" t="s">
        <v>6100</v>
      </c>
      <c r="K1396" t="s">
        <v>48</v>
      </c>
      <c r="L1396" s="3">
        <v>93000000</v>
      </c>
      <c r="M1396" s="4">
        <v>51500000</v>
      </c>
      <c r="N1396" s="4">
        <v>41500000</v>
      </c>
      <c r="O1396" t="s">
        <v>50</v>
      </c>
      <c r="P1396" t="s">
        <v>169</v>
      </c>
      <c r="Q1396" t="s">
        <v>64</v>
      </c>
      <c r="R1396">
        <v>8</v>
      </c>
      <c r="S1396">
        <v>0</v>
      </c>
      <c r="T1396">
        <v>0</v>
      </c>
      <c r="U1396">
        <v>0</v>
      </c>
      <c r="V1396">
        <v>0</v>
      </c>
      <c r="W1396">
        <v>0</v>
      </c>
      <c r="X1396">
        <v>282</v>
      </c>
      <c r="Y1396">
        <v>63</v>
      </c>
      <c r="Z1396" t="s">
        <v>65</v>
      </c>
      <c r="AA1396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93000000</v>
      </c>
      <c r="AB1396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51500000</v>
      </c>
      <c r="AC1396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41500000</v>
      </c>
      <c r="AD1396" s="5">
        <f>VALUE(FIXED((SLEP[[#This Row],[EjecutadoCLP]]/SLEP[[#This Row],[MontoCLP]]),4,TRUE))</f>
        <v>0.55379999999999996</v>
      </c>
      <c r="AE1396" s="1">
        <f>IF(SLEP[[#This Row],[Termino]]=0,DATE(1992,10,11),SLEP[[#This Row],[Termino]]-SLEP[[#This Row],[Días de vigencia]])</f>
        <v>45658</v>
      </c>
      <c r="AF1396" s="1">
        <f>IF(SLEP[[#This Row],[Días restantes]]&lt;1,DATE(1992,10,11),DATE(2025,8,8)+SLEP[[#This Row],[Días restantes]])</f>
        <v>45940</v>
      </c>
      <c r="AG1396">
        <f ca="1">IF(SLEP[[#This Row],[Termino]]=0,0,SLEP[[#This Row],[Termino]]-TODAY())</f>
        <v>-19</v>
      </c>
      <c r="AH1396" s="7" t="str">
        <f ca="1">IF(SLEP[[#This Row],[Dias]]&gt;0,"Vigente","Vencido")</f>
        <v>Vencido</v>
      </c>
      <c r="AI1396" t="str">
        <f>_xlfn.XLOOKUP(SLEP[[#This Row],[Source.Name]],Tabla3[Nombre archivo],Tabla3[BASESLEP],"N/A",0,1)</f>
        <v>Puerto Cordillera</v>
      </c>
      <c r="AJ1396" t="s">
        <v>6790</v>
      </c>
    </row>
    <row r="1397" spans="1:36" x14ac:dyDescent="0.3">
      <c r="A1397" t="s">
        <v>6094</v>
      </c>
      <c r="B1397" t="s">
        <v>6124</v>
      </c>
      <c r="C1397" t="s">
        <v>6125</v>
      </c>
      <c r="D1397" t="s">
        <v>6126</v>
      </c>
      <c r="E1397" t="s">
        <v>882</v>
      </c>
      <c r="F1397" t="s">
        <v>883</v>
      </c>
      <c r="G1397" t="s">
        <v>44</v>
      </c>
      <c r="H1397" t="s">
        <v>45</v>
      </c>
      <c r="I1397" t="s">
        <v>60</v>
      </c>
      <c r="J1397" t="s">
        <v>6100</v>
      </c>
      <c r="K1397" t="s">
        <v>48</v>
      </c>
      <c r="L1397" s="3">
        <v>70171920</v>
      </c>
      <c r="M1397" s="4">
        <v>9746100</v>
      </c>
      <c r="N1397" s="4">
        <v>60425820</v>
      </c>
      <c r="O1397" t="s">
        <v>50</v>
      </c>
      <c r="P1397" t="s">
        <v>6127</v>
      </c>
      <c r="Q1397" t="s">
        <v>64</v>
      </c>
      <c r="R1397">
        <v>4</v>
      </c>
      <c r="S1397">
        <v>0</v>
      </c>
      <c r="T1397">
        <v>0</v>
      </c>
      <c r="U1397">
        <v>0</v>
      </c>
      <c r="V1397">
        <v>0</v>
      </c>
      <c r="W1397">
        <v>0</v>
      </c>
      <c r="X1397">
        <v>1096</v>
      </c>
      <c r="Y1397">
        <v>877</v>
      </c>
      <c r="Z1397" t="s">
        <v>65</v>
      </c>
      <c r="AA1397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70171920</v>
      </c>
      <c r="AB1397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9746100</v>
      </c>
      <c r="AC1397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60425820</v>
      </c>
      <c r="AD1397" s="5">
        <f>VALUE(FIXED((SLEP[[#This Row],[EjecutadoCLP]]/SLEP[[#This Row],[MontoCLP]]),4,TRUE))</f>
        <v>0.1389</v>
      </c>
      <c r="AE1397" s="1">
        <f>IF(SLEP[[#This Row],[Termino]]=0,DATE(1992,10,11),SLEP[[#This Row],[Termino]]-SLEP[[#This Row],[Días de vigencia]])</f>
        <v>45658</v>
      </c>
      <c r="AF1397" s="1">
        <f>IF(SLEP[[#This Row],[Días restantes]]&lt;1,DATE(1992,10,11),DATE(2025,8,8)+SLEP[[#This Row],[Días restantes]])</f>
        <v>46754</v>
      </c>
      <c r="AG1397">
        <f ca="1">IF(SLEP[[#This Row],[Termino]]=0,0,SLEP[[#This Row],[Termino]]-TODAY())</f>
        <v>795</v>
      </c>
      <c r="AH1397" s="7" t="str">
        <f ca="1">IF(SLEP[[#This Row],[Dias]]&gt;0,"Vigente","Vencido")</f>
        <v>Vigente</v>
      </c>
      <c r="AI1397" t="str">
        <f>_xlfn.XLOOKUP(SLEP[[#This Row],[Source.Name]],Tabla3[Nombre archivo],Tabla3[BASESLEP],"N/A",0,1)</f>
        <v>Puerto Cordillera</v>
      </c>
      <c r="AJ1397" t="s">
        <v>6792</v>
      </c>
    </row>
    <row r="1398" spans="1:36" x14ac:dyDescent="0.3">
      <c r="A1398" t="s">
        <v>6094</v>
      </c>
      <c r="B1398" t="s">
        <v>6129</v>
      </c>
      <c r="C1398" t="s">
        <v>6130</v>
      </c>
      <c r="D1398" t="s">
        <v>6131</v>
      </c>
      <c r="E1398" t="s">
        <v>349</v>
      </c>
      <c r="F1398" t="s">
        <v>350</v>
      </c>
      <c r="G1398" t="s">
        <v>44</v>
      </c>
      <c r="H1398" t="s">
        <v>45</v>
      </c>
      <c r="I1398" t="s">
        <v>89</v>
      </c>
      <c r="J1398" t="s">
        <v>6100</v>
      </c>
      <c r="K1398" t="s">
        <v>48</v>
      </c>
      <c r="L1398" s="3">
        <v>59551000</v>
      </c>
      <c r="M1398" s="4">
        <v>49132000</v>
      </c>
      <c r="N1398" s="4">
        <v>10419000</v>
      </c>
      <c r="O1398" t="s">
        <v>63</v>
      </c>
      <c r="P1398" t="s">
        <v>456</v>
      </c>
      <c r="Q1398" t="s">
        <v>51</v>
      </c>
      <c r="R1398">
        <v>1</v>
      </c>
      <c r="S1398">
        <v>0</v>
      </c>
      <c r="T1398">
        <v>1</v>
      </c>
      <c r="U1398">
        <v>0</v>
      </c>
      <c r="V1398">
        <v>0</v>
      </c>
      <c r="W1398">
        <v>0</v>
      </c>
      <c r="X1398">
        <v>40</v>
      </c>
      <c r="Y1398">
        <v>58</v>
      </c>
      <c r="Z1398" t="s">
        <v>52</v>
      </c>
      <c r="AA1398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59551000</v>
      </c>
      <c r="AB1398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49132000</v>
      </c>
      <c r="AC1398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10419000</v>
      </c>
      <c r="AD1398" s="5">
        <f>VALUE(FIXED((SLEP[[#This Row],[EjecutadoCLP]]/SLEP[[#This Row],[MontoCLP]]),4,TRUE))</f>
        <v>0.82499999999999996</v>
      </c>
      <c r="AE1398" s="1">
        <f>IF(SLEP[[#This Row],[Termino]]=0,DATE(1992,10,11),SLEP[[#This Row],[Termino]]-SLEP[[#This Row],[Días de vigencia]])</f>
        <v>45895</v>
      </c>
      <c r="AF1398" s="1">
        <f>IF(SLEP[[#This Row],[Días restantes]]&lt;1,DATE(1992,10,11),DATE(2025,8,8)+SLEP[[#This Row],[Días restantes]])</f>
        <v>45935</v>
      </c>
      <c r="AG1398">
        <f ca="1">IF(SLEP[[#This Row],[Termino]]=0,0,SLEP[[#This Row],[Termino]]-TODAY())</f>
        <v>-24</v>
      </c>
      <c r="AH1398" s="7" t="str">
        <f ca="1">IF(SLEP[[#This Row],[Dias]]&gt;0,"Vigente","Vencido")</f>
        <v>Vencido</v>
      </c>
      <c r="AI1398" t="str">
        <f>_xlfn.XLOOKUP(SLEP[[#This Row],[Source.Name]],Tabla3[Nombre archivo],Tabla3[BASESLEP],"N/A",0,1)</f>
        <v>Puerto Cordillera</v>
      </c>
      <c r="AJ1398" t="s">
        <v>6798</v>
      </c>
    </row>
    <row r="1399" spans="1:36" x14ac:dyDescent="0.3">
      <c r="A1399" t="s">
        <v>6094</v>
      </c>
      <c r="B1399" t="s">
        <v>6133</v>
      </c>
      <c r="C1399" t="s">
        <v>6134</v>
      </c>
      <c r="D1399" t="s">
        <v>6135</v>
      </c>
      <c r="E1399" t="s">
        <v>3272</v>
      </c>
      <c r="F1399" t="s">
        <v>3273</v>
      </c>
      <c r="G1399" t="s">
        <v>44</v>
      </c>
      <c r="H1399" t="s">
        <v>45</v>
      </c>
      <c r="I1399" t="s">
        <v>60</v>
      </c>
      <c r="J1399" t="s">
        <v>6100</v>
      </c>
      <c r="K1399" t="s">
        <v>48</v>
      </c>
      <c r="L1399" s="3">
        <v>84902</v>
      </c>
      <c r="M1399" s="4">
        <v>78521791</v>
      </c>
      <c r="N1399" s="4">
        <v>-78436889</v>
      </c>
      <c r="O1399" t="s">
        <v>256</v>
      </c>
      <c r="P1399" t="s">
        <v>6136</v>
      </c>
      <c r="Q1399" t="s">
        <v>64</v>
      </c>
      <c r="R1399">
        <v>6</v>
      </c>
      <c r="S1399">
        <v>0</v>
      </c>
      <c r="T1399">
        <v>0</v>
      </c>
      <c r="U1399">
        <v>0</v>
      </c>
      <c r="V1399">
        <v>0</v>
      </c>
      <c r="W1399">
        <v>0</v>
      </c>
      <c r="X1399">
        <v>1080</v>
      </c>
      <c r="Y1399">
        <v>779</v>
      </c>
      <c r="Z1399" t="s">
        <v>65</v>
      </c>
      <c r="AA1399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84902</v>
      </c>
      <c r="AB1399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78521791</v>
      </c>
      <c r="AC1399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-78436889</v>
      </c>
      <c r="AD1399" s="5">
        <f>VALUE(FIXED((SLEP[[#This Row],[EjecutadoCLP]]/SLEP[[#This Row],[MontoCLP]]),4,TRUE))</f>
        <v>924.85209999999995</v>
      </c>
      <c r="AE1399" s="1">
        <f>IF(SLEP[[#This Row],[Termino]]=0,DATE(1992,10,11),SLEP[[#This Row],[Termino]]-SLEP[[#This Row],[Días de vigencia]])</f>
        <v>45576</v>
      </c>
      <c r="AF1399" s="1">
        <f>IF(SLEP[[#This Row],[Días restantes]]&lt;1,DATE(1992,10,11),DATE(2025,8,8)+SLEP[[#This Row],[Días restantes]])</f>
        <v>46656</v>
      </c>
      <c r="AG1399">
        <f ca="1">IF(SLEP[[#This Row],[Termino]]=0,0,SLEP[[#This Row],[Termino]]-TODAY())</f>
        <v>697</v>
      </c>
      <c r="AH1399" s="7" t="str">
        <f ca="1">IF(SLEP[[#This Row],[Dias]]&gt;0,"Vigente","Vencido")</f>
        <v>Vigente</v>
      </c>
      <c r="AI1399" t="str">
        <f>_xlfn.XLOOKUP(SLEP[[#This Row],[Source.Name]],Tabla3[Nombre archivo],Tabla3[BASESLEP],"N/A",0,1)</f>
        <v>Puerto Cordillera</v>
      </c>
      <c r="AJ1399" t="s">
        <v>6801</v>
      </c>
    </row>
    <row r="1400" spans="1:36" x14ac:dyDescent="0.3">
      <c r="A1400" t="s">
        <v>6094</v>
      </c>
      <c r="B1400" t="s">
        <v>6138</v>
      </c>
      <c r="C1400" t="s">
        <v>6139</v>
      </c>
      <c r="D1400" t="s">
        <v>6140</v>
      </c>
      <c r="E1400" t="s">
        <v>186</v>
      </c>
      <c r="F1400" t="s">
        <v>187</v>
      </c>
      <c r="G1400" t="s">
        <v>44</v>
      </c>
      <c r="H1400" t="s">
        <v>45</v>
      </c>
      <c r="I1400" t="s">
        <v>60</v>
      </c>
      <c r="J1400" t="s">
        <v>6100</v>
      </c>
      <c r="K1400" t="s">
        <v>48</v>
      </c>
      <c r="L1400" s="3">
        <v>133967520</v>
      </c>
      <c r="M1400" s="4">
        <v>17713483</v>
      </c>
      <c r="N1400" s="4">
        <v>116254037</v>
      </c>
      <c r="O1400" t="s">
        <v>646</v>
      </c>
      <c r="P1400" t="s">
        <v>951</v>
      </c>
      <c r="Q1400" t="s">
        <v>64</v>
      </c>
      <c r="R1400">
        <v>1</v>
      </c>
      <c r="S1400">
        <v>0</v>
      </c>
      <c r="T1400">
        <v>0</v>
      </c>
      <c r="U1400">
        <v>0</v>
      </c>
      <c r="V1400">
        <v>0</v>
      </c>
      <c r="W1400">
        <v>0</v>
      </c>
      <c r="X1400">
        <v>1107</v>
      </c>
      <c r="Y1400">
        <v>793</v>
      </c>
      <c r="Z1400" t="s">
        <v>65</v>
      </c>
      <c r="AA1400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133967520</v>
      </c>
      <c r="AB1400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17713483</v>
      </c>
      <c r="AC1400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116254037</v>
      </c>
      <c r="AD1400" s="5">
        <f>VALUE(FIXED((SLEP[[#This Row],[EjecutadoCLP]]/SLEP[[#This Row],[MontoCLP]]),4,TRUE))</f>
        <v>0.13220000000000001</v>
      </c>
      <c r="AE1400" s="1">
        <f>IF(SLEP[[#This Row],[Termino]]=0,DATE(1992,10,11),SLEP[[#This Row],[Termino]]-SLEP[[#This Row],[Días de vigencia]])</f>
        <v>45563</v>
      </c>
      <c r="AF1400" s="1">
        <f>IF(SLEP[[#This Row],[Días restantes]]&lt;1,DATE(1992,10,11),DATE(2025,8,8)+SLEP[[#This Row],[Días restantes]])</f>
        <v>46670</v>
      </c>
      <c r="AG1400">
        <f ca="1">IF(SLEP[[#This Row],[Termino]]=0,0,SLEP[[#This Row],[Termino]]-TODAY())</f>
        <v>711</v>
      </c>
      <c r="AH1400" s="7" t="str">
        <f ca="1">IF(SLEP[[#This Row],[Dias]]&gt;0,"Vigente","Vencido")</f>
        <v>Vigente</v>
      </c>
      <c r="AI1400" t="str">
        <f>_xlfn.XLOOKUP(SLEP[[#This Row],[Source.Name]],Tabla3[Nombre archivo],Tabla3[BASESLEP],"N/A",0,1)</f>
        <v>Puerto Cordillera</v>
      </c>
      <c r="AJ1400" t="s">
        <v>6805</v>
      </c>
    </row>
    <row r="1401" spans="1:36" x14ac:dyDescent="0.3">
      <c r="A1401" t="s">
        <v>6094</v>
      </c>
      <c r="B1401" t="s">
        <v>6142</v>
      </c>
      <c r="C1401" t="s">
        <v>6143</v>
      </c>
      <c r="D1401" t="s">
        <v>6144</v>
      </c>
      <c r="E1401" t="s">
        <v>4480</v>
      </c>
      <c r="F1401" t="s">
        <v>4481</v>
      </c>
      <c r="G1401" t="s">
        <v>74</v>
      </c>
      <c r="H1401" t="s">
        <v>45</v>
      </c>
      <c r="I1401" t="s">
        <v>60</v>
      </c>
      <c r="J1401" t="s">
        <v>6100</v>
      </c>
      <c r="K1401" t="s">
        <v>48</v>
      </c>
      <c r="L1401" s="3">
        <v>356634046</v>
      </c>
      <c r="M1401" s="4">
        <v>433994514</v>
      </c>
      <c r="N1401" s="4">
        <v>-77360468</v>
      </c>
      <c r="O1401" t="s">
        <v>507</v>
      </c>
      <c r="P1401" t="s">
        <v>295</v>
      </c>
      <c r="Q1401" t="s">
        <v>51</v>
      </c>
      <c r="R1401">
        <v>2</v>
      </c>
      <c r="S1401">
        <v>0</v>
      </c>
      <c r="T1401">
        <v>1</v>
      </c>
      <c r="U1401">
        <v>0</v>
      </c>
      <c r="V1401">
        <v>0</v>
      </c>
      <c r="W1401">
        <v>0</v>
      </c>
      <c r="X1401">
        <v>180</v>
      </c>
      <c r="Y1401">
        <v>-1</v>
      </c>
      <c r="Z1401" t="s">
        <v>52</v>
      </c>
      <c r="AA1401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356634046</v>
      </c>
      <c r="AB1401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433994514</v>
      </c>
      <c r="AC1401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-77360468</v>
      </c>
      <c r="AD1401" s="5">
        <f>VALUE(FIXED((SLEP[[#This Row],[EjecutadoCLP]]/SLEP[[#This Row],[MontoCLP]]),4,TRUE))</f>
        <v>1.2169000000000001</v>
      </c>
      <c r="AE1401" s="1">
        <f>IF(SLEP[[#This Row],[Termino]]=0,DATE(1992,10,11),SLEP[[#This Row],[Termino]]-SLEP[[#This Row],[Días de vigencia]])</f>
        <v>33708</v>
      </c>
      <c r="AF1401" s="1">
        <f>IF(SLEP[[#This Row],[Días restantes]]&lt;1,DATE(1992,10,11),DATE(2025,8,8)+SLEP[[#This Row],[Días restantes]])</f>
        <v>33888</v>
      </c>
      <c r="AG1401">
        <f ca="1">IF(SLEP[[#This Row],[Termino]]=0,0,SLEP[[#This Row],[Termino]]-TODAY())</f>
        <v>-12071</v>
      </c>
      <c r="AH1401" s="7" t="str">
        <f ca="1">IF(SLEP[[#This Row],[Dias]]&gt;0,"Vigente","Vencido")</f>
        <v>Vencido</v>
      </c>
      <c r="AI1401" t="str">
        <f>_xlfn.XLOOKUP(SLEP[[#This Row],[Source.Name]],Tabla3[Nombre archivo],Tabla3[BASESLEP],"N/A",0,1)</f>
        <v>Puerto Cordillera</v>
      </c>
      <c r="AJ1401" t="s">
        <v>6809</v>
      </c>
    </row>
    <row r="1402" spans="1:36" x14ac:dyDescent="0.3">
      <c r="A1402" t="s">
        <v>6094</v>
      </c>
      <c r="B1402" t="s">
        <v>6146</v>
      </c>
      <c r="C1402" t="s">
        <v>6147</v>
      </c>
      <c r="D1402" t="s">
        <v>6148</v>
      </c>
      <c r="E1402" t="s">
        <v>186</v>
      </c>
      <c r="F1402" t="s">
        <v>187</v>
      </c>
      <c r="G1402" t="s">
        <v>74</v>
      </c>
      <c r="H1402" t="s">
        <v>45</v>
      </c>
      <c r="I1402" t="s">
        <v>60</v>
      </c>
      <c r="J1402" t="s">
        <v>6100</v>
      </c>
      <c r="K1402" t="s">
        <v>48</v>
      </c>
      <c r="L1402" s="3">
        <v>58603469</v>
      </c>
      <c r="M1402" s="4">
        <v>69738128</v>
      </c>
      <c r="N1402" s="4">
        <v>-11134659</v>
      </c>
      <c r="O1402" t="s">
        <v>668</v>
      </c>
      <c r="P1402" t="s">
        <v>317</v>
      </c>
      <c r="Q1402" t="s">
        <v>51</v>
      </c>
      <c r="R1402">
        <v>1</v>
      </c>
      <c r="S1402">
        <v>0</v>
      </c>
      <c r="T1402">
        <v>1</v>
      </c>
      <c r="U1402">
        <v>0</v>
      </c>
      <c r="V1402">
        <v>0</v>
      </c>
      <c r="W1402">
        <v>0</v>
      </c>
      <c r="X1402">
        <v>18</v>
      </c>
      <c r="Y1402">
        <v>1</v>
      </c>
      <c r="Z1402" t="s">
        <v>52</v>
      </c>
      <c r="AA1402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58603469</v>
      </c>
      <c r="AB1402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69738128</v>
      </c>
      <c r="AC1402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-11134659</v>
      </c>
      <c r="AD1402" s="5">
        <f>VALUE(FIXED((SLEP[[#This Row],[EjecutadoCLP]]/SLEP[[#This Row],[MontoCLP]]),4,TRUE))</f>
        <v>1.19</v>
      </c>
      <c r="AE1402" s="1">
        <f>IF(SLEP[[#This Row],[Termino]]=0,DATE(1992,10,11),SLEP[[#This Row],[Termino]]-SLEP[[#This Row],[Días de vigencia]])</f>
        <v>45860</v>
      </c>
      <c r="AF1402" s="1">
        <f>IF(SLEP[[#This Row],[Días restantes]]&lt;1,DATE(1992,10,11),DATE(2025,8,8)+SLEP[[#This Row],[Días restantes]])</f>
        <v>45878</v>
      </c>
      <c r="AG1402">
        <f ca="1">IF(SLEP[[#This Row],[Termino]]=0,0,SLEP[[#This Row],[Termino]]-TODAY())</f>
        <v>-81</v>
      </c>
      <c r="AH1402" s="7" t="str">
        <f ca="1">IF(SLEP[[#This Row],[Dias]]&gt;0,"Vigente","Vencido")</f>
        <v>Vencido</v>
      </c>
      <c r="AI1402" t="str">
        <f>_xlfn.XLOOKUP(SLEP[[#This Row],[Source.Name]],Tabla3[Nombre archivo],Tabla3[BASESLEP],"N/A",0,1)</f>
        <v>Puerto Cordillera</v>
      </c>
      <c r="AJ1402" t="s">
        <v>6814</v>
      </c>
    </row>
    <row r="1403" spans="1:36" x14ac:dyDescent="0.3">
      <c r="A1403" t="s">
        <v>6094</v>
      </c>
      <c r="B1403" t="s">
        <v>6150</v>
      </c>
      <c r="C1403" t="s">
        <v>6151</v>
      </c>
      <c r="D1403" t="s">
        <v>6152</v>
      </c>
      <c r="E1403" t="s">
        <v>4480</v>
      </c>
      <c r="F1403" t="s">
        <v>4481</v>
      </c>
      <c r="G1403" t="s">
        <v>74</v>
      </c>
      <c r="H1403" t="s">
        <v>45</v>
      </c>
      <c r="I1403" t="s">
        <v>60</v>
      </c>
      <c r="J1403" t="s">
        <v>6100</v>
      </c>
      <c r="K1403" t="s">
        <v>48</v>
      </c>
      <c r="L1403" s="3">
        <v>296837131</v>
      </c>
      <c r="M1403" s="4">
        <v>362836185</v>
      </c>
      <c r="N1403" s="4">
        <v>-65999054</v>
      </c>
      <c r="O1403" t="s">
        <v>255</v>
      </c>
      <c r="P1403" t="s">
        <v>90</v>
      </c>
      <c r="Q1403" t="s">
        <v>51</v>
      </c>
      <c r="R1403">
        <v>1</v>
      </c>
      <c r="S1403">
        <v>0</v>
      </c>
      <c r="T1403">
        <v>1</v>
      </c>
      <c r="U1403">
        <v>0</v>
      </c>
      <c r="V1403">
        <v>0</v>
      </c>
      <c r="W1403">
        <v>0</v>
      </c>
      <c r="X1403">
        <v>180</v>
      </c>
      <c r="Y1403">
        <v>-1</v>
      </c>
      <c r="Z1403" t="s">
        <v>52</v>
      </c>
      <c r="AA1403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296837131</v>
      </c>
      <c r="AB1403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362836185</v>
      </c>
      <c r="AC1403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-65999054</v>
      </c>
      <c r="AD1403" s="5">
        <f>VALUE(FIXED((SLEP[[#This Row],[EjecutadoCLP]]/SLEP[[#This Row],[MontoCLP]]),4,TRUE))</f>
        <v>1.2222999999999999</v>
      </c>
      <c r="AE1403" s="1">
        <f>IF(SLEP[[#This Row],[Termino]]=0,DATE(1992,10,11),SLEP[[#This Row],[Termino]]-SLEP[[#This Row],[Días de vigencia]])</f>
        <v>33708</v>
      </c>
      <c r="AF1403" s="1">
        <f>IF(SLEP[[#This Row],[Días restantes]]&lt;1,DATE(1992,10,11),DATE(2025,8,8)+SLEP[[#This Row],[Días restantes]])</f>
        <v>33888</v>
      </c>
      <c r="AG1403">
        <f ca="1">IF(SLEP[[#This Row],[Termino]]=0,0,SLEP[[#This Row],[Termino]]-TODAY())</f>
        <v>-12071</v>
      </c>
      <c r="AH1403" s="7" t="str">
        <f ca="1">IF(SLEP[[#This Row],[Dias]]&gt;0,"Vigente","Vencido")</f>
        <v>Vencido</v>
      </c>
      <c r="AI1403" t="str">
        <f>_xlfn.XLOOKUP(SLEP[[#This Row],[Source.Name]],Tabla3[Nombre archivo],Tabla3[BASESLEP],"N/A",0,1)</f>
        <v>Puerto Cordillera</v>
      </c>
      <c r="AJ1403" t="s">
        <v>6820</v>
      </c>
    </row>
    <row r="1404" spans="1:36" x14ac:dyDescent="0.3">
      <c r="A1404" t="s">
        <v>6094</v>
      </c>
      <c r="B1404" t="s">
        <v>6154</v>
      </c>
      <c r="C1404" t="s">
        <v>6155</v>
      </c>
      <c r="D1404" t="s">
        <v>6156</v>
      </c>
      <c r="E1404" t="s">
        <v>6157</v>
      </c>
      <c r="F1404" t="s">
        <v>6158</v>
      </c>
      <c r="G1404" t="s">
        <v>74</v>
      </c>
      <c r="H1404" t="s">
        <v>178</v>
      </c>
      <c r="I1404" t="s">
        <v>533</v>
      </c>
      <c r="J1404" t="s">
        <v>6100</v>
      </c>
      <c r="K1404" t="s">
        <v>48</v>
      </c>
      <c r="L1404" s="3">
        <v>177080000</v>
      </c>
      <c r="M1404" s="4">
        <v>210725200</v>
      </c>
      <c r="N1404" s="4">
        <v>-33645200</v>
      </c>
      <c r="O1404" t="s">
        <v>545</v>
      </c>
      <c r="P1404" t="s">
        <v>631</v>
      </c>
      <c r="Q1404" t="s">
        <v>51</v>
      </c>
      <c r="R1404">
        <v>3</v>
      </c>
      <c r="S1404">
        <v>0</v>
      </c>
      <c r="T1404">
        <v>1</v>
      </c>
      <c r="U1404">
        <v>0</v>
      </c>
      <c r="V1404">
        <v>0</v>
      </c>
      <c r="W1404">
        <v>0</v>
      </c>
      <c r="X1404">
        <v>20</v>
      </c>
      <c r="Y1404">
        <v>0</v>
      </c>
      <c r="Z1404" t="s">
        <v>52</v>
      </c>
      <c r="AA1404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177080000</v>
      </c>
      <c r="AB1404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210725200</v>
      </c>
      <c r="AC1404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-33645200</v>
      </c>
      <c r="AD1404" s="5">
        <f>VALUE(FIXED((SLEP[[#This Row],[EjecutadoCLP]]/SLEP[[#This Row],[MontoCLP]]),4,TRUE))</f>
        <v>1.19</v>
      </c>
      <c r="AE1404" s="1">
        <f>IF(SLEP[[#This Row],[Termino]]=0,DATE(1992,10,11),SLEP[[#This Row],[Termino]]-SLEP[[#This Row],[Días de vigencia]])</f>
        <v>33868</v>
      </c>
      <c r="AF1404" s="1">
        <f>IF(SLEP[[#This Row],[Días restantes]]&lt;1,DATE(1992,10,11),DATE(2025,8,8)+SLEP[[#This Row],[Días restantes]])</f>
        <v>33888</v>
      </c>
      <c r="AG1404">
        <f ca="1">IF(SLEP[[#This Row],[Termino]]=0,0,SLEP[[#This Row],[Termino]]-TODAY())</f>
        <v>-12071</v>
      </c>
      <c r="AH1404" s="7" t="str">
        <f ca="1">IF(SLEP[[#This Row],[Dias]]&gt;0,"Vigente","Vencido")</f>
        <v>Vencido</v>
      </c>
      <c r="AI1404" t="str">
        <f>_xlfn.XLOOKUP(SLEP[[#This Row],[Source.Name]],Tabla3[Nombre archivo],Tabla3[BASESLEP],"N/A",0,1)</f>
        <v>Puerto Cordillera</v>
      </c>
      <c r="AJ1404" t="s">
        <v>6825</v>
      </c>
    </row>
    <row r="1405" spans="1:36" x14ac:dyDescent="0.3">
      <c r="A1405" t="s">
        <v>6094</v>
      </c>
      <c r="B1405" t="s">
        <v>6160</v>
      </c>
      <c r="C1405" t="s">
        <v>6161</v>
      </c>
      <c r="D1405" t="s">
        <v>6162</v>
      </c>
      <c r="E1405" t="s">
        <v>4480</v>
      </c>
      <c r="F1405" t="s">
        <v>4481</v>
      </c>
      <c r="G1405" t="s">
        <v>74</v>
      </c>
      <c r="H1405" t="s">
        <v>45</v>
      </c>
      <c r="I1405" t="s">
        <v>60</v>
      </c>
      <c r="J1405" t="s">
        <v>6100</v>
      </c>
      <c r="K1405" t="s">
        <v>48</v>
      </c>
      <c r="L1405" s="3">
        <v>218804618</v>
      </c>
      <c r="M1405" s="4">
        <v>284333974</v>
      </c>
      <c r="N1405" s="4">
        <v>-65529356</v>
      </c>
      <c r="O1405" t="s">
        <v>499</v>
      </c>
      <c r="P1405" t="s">
        <v>201</v>
      </c>
      <c r="Q1405" t="s">
        <v>51</v>
      </c>
      <c r="R1405">
        <v>4</v>
      </c>
      <c r="S1405">
        <v>0</v>
      </c>
      <c r="T1405">
        <v>1</v>
      </c>
      <c r="U1405">
        <v>0</v>
      </c>
      <c r="V1405">
        <v>0</v>
      </c>
      <c r="W1405">
        <v>0</v>
      </c>
      <c r="X1405">
        <v>180</v>
      </c>
      <c r="Y1405">
        <v>-1</v>
      </c>
      <c r="Z1405" t="s">
        <v>52</v>
      </c>
      <c r="AA1405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218804618</v>
      </c>
      <c r="AB1405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284333974</v>
      </c>
      <c r="AC1405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-65529356</v>
      </c>
      <c r="AD1405" s="5">
        <f>VALUE(FIXED((SLEP[[#This Row],[EjecutadoCLP]]/SLEP[[#This Row],[MontoCLP]]),4,TRUE))</f>
        <v>1.2995000000000001</v>
      </c>
      <c r="AE1405" s="1">
        <f>IF(SLEP[[#This Row],[Termino]]=0,DATE(1992,10,11),SLEP[[#This Row],[Termino]]-SLEP[[#This Row],[Días de vigencia]])</f>
        <v>33708</v>
      </c>
      <c r="AF1405" s="1">
        <f>IF(SLEP[[#This Row],[Días restantes]]&lt;1,DATE(1992,10,11),DATE(2025,8,8)+SLEP[[#This Row],[Días restantes]])</f>
        <v>33888</v>
      </c>
      <c r="AG1405">
        <f ca="1">IF(SLEP[[#This Row],[Termino]]=0,0,SLEP[[#This Row],[Termino]]-TODAY())</f>
        <v>-12071</v>
      </c>
      <c r="AH1405" s="7" t="str">
        <f ca="1">IF(SLEP[[#This Row],[Dias]]&gt;0,"Vigente","Vencido")</f>
        <v>Vencido</v>
      </c>
      <c r="AI1405" t="str">
        <f>_xlfn.XLOOKUP(SLEP[[#This Row],[Source.Name]],Tabla3[Nombre archivo],Tabla3[BASESLEP],"N/A",0,1)</f>
        <v>Puerto Cordillera</v>
      </c>
      <c r="AJ1405" t="s">
        <v>6830</v>
      </c>
    </row>
    <row r="1406" spans="1:36" x14ac:dyDescent="0.3">
      <c r="A1406" t="s">
        <v>6094</v>
      </c>
      <c r="B1406" t="s">
        <v>6174</v>
      </c>
      <c r="C1406" t="s">
        <v>6169</v>
      </c>
      <c r="D1406" t="s">
        <v>6175</v>
      </c>
      <c r="E1406" t="s">
        <v>6176</v>
      </c>
      <c r="F1406" t="s">
        <v>6177</v>
      </c>
      <c r="G1406" t="s">
        <v>44</v>
      </c>
      <c r="H1406" t="s">
        <v>45</v>
      </c>
      <c r="I1406" t="s">
        <v>60</v>
      </c>
      <c r="J1406" t="s">
        <v>6100</v>
      </c>
      <c r="K1406" t="s">
        <v>48</v>
      </c>
      <c r="L1406" s="3">
        <v>120380000</v>
      </c>
      <c r="M1406" s="4">
        <v>52516000</v>
      </c>
      <c r="N1406" s="4">
        <v>67864000</v>
      </c>
      <c r="O1406" t="s">
        <v>646</v>
      </c>
      <c r="P1406" t="s">
        <v>4619</v>
      </c>
      <c r="Q1406" t="s">
        <v>64</v>
      </c>
      <c r="R1406">
        <v>18</v>
      </c>
      <c r="S1406">
        <v>0</v>
      </c>
      <c r="T1406">
        <v>1</v>
      </c>
      <c r="U1406">
        <v>0</v>
      </c>
      <c r="V1406">
        <v>0</v>
      </c>
      <c r="W1406">
        <v>0</v>
      </c>
      <c r="X1406">
        <v>851</v>
      </c>
      <c r="Y1406">
        <v>415</v>
      </c>
      <c r="Z1406" t="s">
        <v>65</v>
      </c>
      <c r="AA1406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120380000</v>
      </c>
      <c r="AB1406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52516000</v>
      </c>
      <c r="AC1406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67864000</v>
      </c>
      <c r="AD1406" s="5">
        <f>VALUE(FIXED((SLEP[[#This Row],[EjecutadoCLP]]/SLEP[[#This Row],[MontoCLP]]),4,TRUE))</f>
        <v>0.43630000000000002</v>
      </c>
      <c r="AE1406" s="1">
        <f>IF(SLEP[[#This Row],[Termino]]=0,DATE(1992,10,11),SLEP[[#This Row],[Termino]]-SLEP[[#This Row],[Días de vigencia]])</f>
        <v>45441</v>
      </c>
      <c r="AF1406" s="1">
        <f>IF(SLEP[[#This Row],[Días restantes]]&lt;1,DATE(1992,10,11),DATE(2025,8,8)+SLEP[[#This Row],[Días restantes]])</f>
        <v>46292</v>
      </c>
      <c r="AG1406">
        <f ca="1">IF(SLEP[[#This Row],[Termino]]=0,0,SLEP[[#This Row],[Termino]]-TODAY())</f>
        <v>333</v>
      </c>
      <c r="AH1406" s="7" t="str">
        <f ca="1">IF(SLEP[[#This Row],[Dias]]&gt;0,"Vigente","Vencido")</f>
        <v>Vigente</v>
      </c>
      <c r="AI1406" t="str">
        <f>_xlfn.XLOOKUP(SLEP[[#This Row],[Source.Name]],Tabla3[Nombre archivo],Tabla3[BASESLEP],"N/A",0,1)</f>
        <v>Puerto Cordillera</v>
      </c>
      <c r="AJ1406" t="s">
        <v>6833</v>
      </c>
    </row>
    <row r="1407" spans="1:36" x14ac:dyDescent="0.3">
      <c r="A1407" t="s">
        <v>6094</v>
      </c>
      <c r="B1407" t="s">
        <v>6164</v>
      </c>
      <c r="C1407" t="s">
        <v>6165</v>
      </c>
      <c r="D1407" t="s">
        <v>6166</v>
      </c>
      <c r="E1407" t="s">
        <v>4324</v>
      </c>
      <c r="F1407" t="s">
        <v>4325</v>
      </c>
      <c r="G1407" t="s">
        <v>44</v>
      </c>
      <c r="H1407" t="s">
        <v>45</v>
      </c>
      <c r="I1407" t="s">
        <v>60</v>
      </c>
      <c r="J1407" t="s">
        <v>6100</v>
      </c>
      <c r="K1407" t="s">
        <v>48</v>
      </c>
      <c r="L1407" s="3">
        <v>888958867</v>
      </c>
      <c r="M1407" s="4">
        <v>1054897050</v>
      </c>
      <c r="N1407" s="4">
        <v>-165938183</v>
      </c>
      <c r="O1407" t="s">
        <v>646</v>
      </c>
      <c r="P1407" t="s">
        <v>246</v>
      </c>
      <c r="Q1407" t="s">
        <v>51</v>
      </c>
      <c r="R1407">
        <v>1</v>
      </c>
      <c r="S1407">
        <v>0</v>
      </c>
      <c r="T1407">
        <v>1</v>
      </c>
      <c r="U1407">
        <v>0</v>
      </c>
      <c r="V1407">
        <v>0</v>
      </c>
      <c r="W1407">
        <v>0</v>
      </c>
      <c r="X1407">
        <v>180</v>
      </c>
      <c r="Y1407">
        <v>-1</v>
      </c>
      <c r="Z1407" t="s">
        <v>52</v>
      </c>
      <c r="AA1407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888958867</v>
      </c>
      <c r="AB1407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1054897050</v>
      </c>
      <c r="AC1407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-165938183</v>
      </c>
      <c r="AD1407" s="5">
        <f>VALUE(FIXED((SLEP[[#This Row],[EjecutadoCLP]]/SLEP[[#This Row],[MontoCLP]]),4,TRUE))</f>
        <v>1.1867000000000001</v>
      </c>
      <c r="AE1407" s="1">
        <f>IF(SLEP[[#This Row],[Termino]]=0,DATE(1992,10,11),SLEP[[#This Row],[Termino]]-SLEP[[#This Row],[Días de vigencia]])</f>
        <v>33708</v>
      </c>
      <c r="AF1407" s="1">
        <f>IF(SLEP[[#This Row],[Días restantes]]&lt;1,DATE(1992,10,11),DATE(2025,8,8)+SLEP[[#This Row],[Días restantes]])</f>
        <v>33888</v>
      </c>
      <c r="AG1407">
        <f ca="1">IF(SLEP[[#This Row],[Termino]]=0,0,SLEP[[#This Row],[Termino]]-TODAY())</f>
        <v>-12071</v>
      </c>
      <c r="AH1407" s="7" t="str">
        <f ca="1">IF(SLEP[[#This Row],[Dias]]&gt;0,"Vigente","Vencido")</f>
        <v>Vencido</v>
      </c>
      <c r="AI1407" t="str">
        <f>_xlfn.XLOOKUP(SLEP[[#This Row],[Source.Name]],Tabla3[Nombre archivo],Tabla3[BASESLEP],"N/A",0,1)</f>
        <v>Puerto Cordillera</v>
      </c>
      <c r="AJ1407" t="s">
        <v>6835</v>
      </c>
    </row>
    <row r="1408" spans="1:36" x14ac:dyDescent="0.3">
      <c r="A1408" t="s">
        <v>6094</v>
      </c>
      <c r="B1408" t="s">
        <v>6168</v>
      </c>
      <c r="C1408" t="s">
        <v>6169</v>
      </c>
      <c r="D1408" t="s">
        <v>6170</v>
      </c>
      <c r="E1408" t="s">
        <v>6171</v>
      </c>
      <c r="F1408" t="s">
        <v>6172</v>
      </c>
      <c r="G1408" t="s">
        <v>44</v>
      </c>
      <c r="H1408" t="s">
        <v>45</v>
      </c>
      <c r="I1408" t="s">
        <v>60</v>
      </c>
      <c r="J1408" t="s">
        <v>6100</v>
      </c>
      <c r="K1408" t="s">
        <v>48</v>
      </c>
      <c r="L1408" s="3">
        <v>64820000</v>
      </c>
      <c r="M1408" s="4">
        <v>10500000</v>
      </c>
      <c r="N1408" s="4">
        <v>54320000</v>
      </c>
      <c r="O1408" t="s">
        <v>646</v>
      </c>
      <c r="P1408" t="s">
        <v>4619</v>
      </c>
      <c r="Q1408" t="s">
        <v>608</v>
      </c>
      <c r="R1408">
        <v>3</v>
      </c>
      <c r="S1408">
        <v>0</v>
      </c>
      <c r="T1408">
        <v>0</v>
      </c>
      <c r="U1408">
        <v>0</v>
      </c>
      <c r="V1408">
        <v>0</v>
      </c>
      <c r="W1408">
        <v>0</v>
      </c>
      <c r="X1408">
        <v>602</v>
      </c>
      <c r="Y1408">
        <v>502</v>
      </c>
      <c r="Z1408" t="s">
        <v>52</v>
      </c>
      <c r="AA1408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64820000</v>
      </c>
      <c r="AB1408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10500000</v>
      </c>
      <c r="AC1408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54320000</v>
      </c>
      <c r="AD1408" s="5">
        <f>VALUE(FIXED((SLEP[[#This Row],[EjecutadoCLP]]/SLEP[[#This Row],[MontoCLP]]),4,TRUE))</f>
        <v>0.16200000000000001</v>
      </c>
      <c r="AE1408" s="1">
        <f>IF(SLEP[[#This Row],[Termino]]=0,DATE(1992,10,11),SLEP[[#This Row],[Termino]]-SLEP[[#This Row],[Días de vigencia]])</f>
        <v>45777</v>
      </c>
      <c r="AF1408" s="1">
        <f>IF(SLEP[[#This Row],[Días restantes]]&lt;1,DATE(1992,10,11),DATE(2025,8,8)+SLEP[[#This Row],[Días restantes]])</f>
        <v>46379</v>
      </c>
      <c r="AG1408">
        <f ca="1">IF(SLEP[[#This Row],[Termino]]=0,0,SLEP[[#This Row],[Termino]]-TODAY())</f>
        <v>420</v>
      </c>
      <c r="AH1408" s="7" t="str">
        <f ca="1">IF(SLEP[[#This Row],[Dias]]&gt;0,"Vigente","Vencido")</f>
        <v>Vigente</v>
      </c>
      <c r="AI1408" t="str">
        <f>_xlfn.XLOOKUP(SLEP[[#This Row],[Source.Name]],Tabla3[Nombre archivo],Tabla3[BASESLEP],"N/A",0,1)</f>
        <v>Puerto Cordillera</v>
      </c>
      <c r="AJ1408" t="s">
        <v>6839</v>
      </c>
    </row>
    <row r="1409" spans="1:36" x14ac:dyDescent="0.3">
      <c r="A1409" t="s">
        <v>6094</v>
      </c>
      <c r="B1409" t="s">
        <v>6179</v>
      </c>
      <c r="C1409" t="s">
        <v>6180</v>
      </c>
      <c r="D1409" t="s">
        <v>6181</v>
      </c>
      <c r="E1409" t="s">
        <v>6182</v>
      </c>
      <c r="F1409" t="s">
        <v>6183</v>
      </c>
      <c r="G1409" t="s">
        <v>44</v>
      </c>
      <c r="H1409" t="s">
        <v>45</v>
      </c>
      <c r="I1409" t="s">
        <v>60</v>
      </c>
      <c r="J1409" t="s">
        <v>6100</v>
      </c>
      <c r="K1409" t="s">
        <v>48</v>
      </c>
      <c r="L1409" s="3">
        <v>111120000</v>
      </c>
      <c r="M1409" s="4">
        <v>55560000</v>
      </c>
      <c r="N1409" s="4">
        <v>55560000</v>
      </c>
      <c r="O1409" t="s">
        <v>255</v>
      </c>
      <c r="P1409" t="s">
        <v>98</v>
      </c>
      <c r="Q1409" t="s">
        <v>64</v>
      </c>
      <c r="R1409">
        <v>10</v>
      </c>
      <c r="S1409">
        <v>0</v>
      </c>
      <c r="T1409">
        <v>0</v>
      </c>
      <c r="U1409">
        <v>0</v>
      </c>
      <c r="V1409">
        <v>0</v>
      </c>
      <c r="W1409">
        <v>0</v>
      </c>
      <c r="X1409">
        <v>622</v>
      </c>
      <c r="Y1409">
        <v>299</v>
      </c>
      <c r="Z1409" t="s">
        <v>65</v>
      </c>
      <c r="AA1409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111120000</v>
      </c>
      <c r="AB1409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55560000</v>
      </c>
      <c r="AC1409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55560000</v>
      </c>
      <c r="AD1409" s="5">
        <f>VALUE(FIXED((SLEP[[#This Row],[EjecutadoCLP]]/SLEP[[#This Row],[MontoCLP]]),4,TRUE))</f>
        <v>0.5</v>
      </c>
      <c r="AE1409" s="1">
        <f>IF(SLEP[[#This Row],[Termino]]=0,DATE(1992,10,11),SLEP[[#This Row],[Termino]]-SLEP[[#This Row],[Días de vigencia]])</f>
        <v>45554</v>
      </c>
      <c r="AF1409" s="1">
        <f>IF(SLEP[[#This Row],[Días restantes]]&lt;1,DATE(1992,10,11),DATE(2025,8,8)+SLEP[[#This Row],[Días restantes]])</f>
        <v>46176</v>
      </c>
      <c r="AG1409">
        <f ca="1">IF(SLEP[[#This Row],[Termino]]=0,0,SLEP[[#This Row],[Termino]]-TODAY())</f>
        <v>217</v>
      </c>
      <c r="AH1409" s="7" t="str">
        <f ca="1">IF(SLEP[[#This Row],[Dias]]&gt;0,"Vigente","Vencido")</f>
        <v>Vigente</v>
      </c>
      <c r="AI1409" t="str">
        <f>_xlfn.XLOOKUP(SLEP[[#This Row],[Source.Name]],Tabla3[Nombre archivo],Tabla3[BASESLEP],"N/A",0,1)</f>
        <v>Puerto Cordillera</v>
      </c>
      <c r="AJ1409" t="s">
        <v>6843</v>
      </c>
    </row>
    <row r="1410" spans="1:36" x14ac:dyDescent="0.3">
      <c r="A1410" t="s">
        <v>6094</v>
      </c>
      <c r="B1410" t="s">
        <v>6185</v>
      </c>
      <c r="C1410" t="s">
        <v>6186</v>
      </c>
      <c r="D1410" t="s">
        <v>6187</v>
      </c>
      <c r="E1410" t="s">
        <v>6188</v>
      </c>
      <c r="F1410" t="s">
        <v>6189</v>
      </c>
      <c r="G1410" t="s">
        <v>44</v>
      </c>
      <c r="H1410" t="s">
        <v>45</v>
      </c>
      <c r="I1410" t="s">
        <v>60</v>
      </c>
      <c r="J1410" t="s">
        <v>6100</v>
      </c>
      <c r="K1410" t="s">
        <v>48</v>
      </c>
      <c r="L1410" s="3">
        <v>1811000</v>
      </c>
      <c r="M1410" s="4">
        <v>381266300</v>
      </c>
      <c r="N1410" s="4">
        <v>-379455300</v>
      </c>
      <c r="O1410" t="s">
        <v>255</v>
      </c>
      <c r="P1410" t="s">
        <v>98</v>
      </c>
      <c r="Q1410" t="s">
        <v>64</v>
      </c>
      <c r="R1410">
        <v>86</v>
      </c>
      <c r="S1410">
        <v>0</v>
      </c>
      <c r="T1410">
        <v>0</v>
      </c>
      <c r="U1410">
        <v>0</v>
      </c>
      <c r="V1410">
        <v>0</v>
      </c>
      <c r="W1410">
        <v>0</v>
      </c>
      <c r="X1410">
        <v>622</v>
      </c>
      <c r="Y1410">
        <v>299</v>
      </c>
      <c r="Z1410" t="s">
        <v>65</v>
      </c>
      <c r="AA1410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1811000</v>
      </c>
      <c r="AB1410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381266300</v>
      </c>
      <c r="AC1410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-379455300</v>
      </c>
      <c r="AD1410" s="5">
        <f>VALUE(FIXED((SLEP[[#This Row],[EjecutadoCLP]]/SLEP[[#This Row],[MontoCLP]]),4,TRUE))</f>
        <v>210.52809999999999</v>
      </c>
      <c r="AE1410" s="1">
        <f>IF(SLEP[[#This Row],[Termino]]=0,DATE(1992,10,11),SLEP[[#This Row],[Termino]]-SLEP[[#This Row],[Días de vigencia]])</f>
        <v>45554</v>
      </c>
      <c r="AF1410" s="1">
        <f>IF(SLEP[[#This Row],[Días restantes]]&lt;1,DATE(1992,10,11),DATE(2025,8,8)+SLEP[[#This Row],[Días restantes]])</f>
        <v>46176</v>
      </c>
      <c r="AG1410">
        <f ca="1">IF(SLEP[[#This Row],[Termino]]=0,0,SLEP[[#This Row],[Termino]]-TODAY())</f>
        <v>217</v>
      </c>
      <c r="AH1410" s="7" t="str">
        <f ca="1">IF(SLEP[[#This Row],[Dias]]&gt;0,"Vigente","Vencido")</f>
        <v>Vigente</v>
      </c>
      <c r="AI1410" t="str">
        <f>_xlfn.XLOOKUP(SLEP[[#This Row],[Source.Name]],Tabla3[Nombre archivo],Tabla3[BASESLEP],"N/A",0,1)</f>
        <v>Puerto Cordillera</v>
      </c>
      <c r="AJ1410" t="s">
        <v>6845</v>
      </c>
    </row>
    <row r="1411" spans="1:36" x14ac:dyDescent="0.3">
      <c r="A1411" t="s">
        <v>6094</v>
      </c>
      <c r="B1411" t="s">
        <v>6191</v>
      </c>
      <c r="C1411" t="s">
        <v>6186</v>
      </c>
      <c r="D1411" t="s">
        <v>6187</v>
      </c>
      <c r="E1411" t="s">
        <v>6192</v>
      </c>
      <c r="F1411" t="s">
        <v>6193</v>
      </c>
      <c r="G1411" t="s">
        <v>44</v>
      </c>
      <c r="H1411" t="s">
        <v>45</v>
      </c>
      <c r="I1411" t="s">
        <v>60</v>
      </c>
      <c r="J1411" t="s">
        <v>6100</v>
      </c>
      <c r="K1411" t="s">
        <v>48</v>
      </c>
      <c r="L1411" s="3">
        <v>596000</v>
      </c>
      <c r="M1411" s="4">
        <v>89380000</v>
      </c>
      <c r="N1411" s="4">
        <v>-88784000</v>
      </c>
      <c r="O1411" t="s">
        <v>507</v>
      </c>
      <c r="P1411" t="s">
        <v>215</v>
      </c>
      <c r="Q1411" t="s">
        <v>64</v>
      </c>
      <c r="R1411">
        <v>9</v>
      </c>
      <c r="S1411">
        <v>0</v>
      </c>
      <c r="T1411">
        <v>0</v>
      </c>
      <c r="U1411">
        <v>0</v>
      </c>
      <c r="V1411">
        <v>0</v>
      </c>
      <c r="W1411">
        <v>0</v>
      </c>
      <c r="X1411">
        <v>525</v>
      </c>
      <c r="Y1411">
        <v>186</v>
      </c>
      <c r="Z1411" t="s">
        <v>65</v>
      </c>
      <c r="AA1411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596000</v>
      </c>
      <c r="AB1411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89380000</v>
      </c>
      <c r="AC1411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-88784000</v>
      </c>
      <c r="AD1411" s="5">
        <f>VALUE(FIXED((SLEP[[#This Row],[EjecutadoCLP]]/SLEP[[#This Row],[MontoCLP]]),4,TRUE))</f>
        <v>149.96639999999999</v>
      </c>
      <c r="AE1411" s="1">
        <f>IF(SLEP[[#This Row],[Termino]]=0,DATE(1992,10,11),SLEP[[#This Row],[Termino]]-SLEP[[#This Row],[Días de vigencia]])</f>
        <v>45538</v>
      </c>
      <c r="AF1411" s="1">
        <f>IF(SLEP[[#This Row],[Días restantes]]&lt;1,DATE(1992,10,11),DATE(2025,8,8)+SLEP[[#This Row],[Días restantes]])</f>
        <v>46063</v>
      </c>
      <c r="AG1411">
        <f ca="1">IF(SLEP[[#This Row],[Termino]]=0,0,SLEP[[#This Row],[Termino]]-TODAY())</f>
        <v>104</v>
      </c>
      <c r="AH1411" s="7" t="str">
        <f ca="1">IF(SLEP[[#This Row],[Dias]]&gt;0,"Vigente","Vencido")</f>
        <v>Vigente</v>
      </c>
      <c r="AI1411" t="str">
        <f>_xlfn.XLOOKUP(SLEP[[#This Row],[Source.Name]],Tabla3[Nombre archivo],Tabla3[BASESLEP],"N/A",0,1)</f>
        <v>Puerto Cordillera</v>
      </c>
      <c r="AJ1411" t="s">
        <v>6848</v>
      </c>
    </row>
    <row r="1412" spans="1:36" x14ac:dyDescent="0.3">
      <c r="A1412" t="s">
        <v>6094</v>
      </c>
      <c r="B1412" t="s">
        <v>6195</v>
      </c>
      <c r="C1412" t="s">
        <v>6196</v>
      </c>
      <c r="D1412" t="s">
        <v>6197</v>
      </c>
      <c r="E1412" t="s">
        <v>6091</v>
      </c>
      <c r="F1412" t="s">
        <v>6092</v>
      </c>
      <c r="G1412" t="s">
        <v>44</v>
      </c>
      <c r="H1412" t="s">
        <v>45</v>
      </c>
      <c r="I1412" t="s">
        <v>60</v>
      </c>
      <c r="J1412" t="s">
        <v>6100</v>
      </c>
      <c r="K1412" t="s">
        <v>48</v>
      </c>
      <c r="L1412" s="3">
        <v>147025224</v>
      </c>
      <c r="M1412" s="4">
        <v>94770000</v>
      </c>
      <c r="N1412" s="4">
        <v>52255224</v>
      </c>
      <c r="O1412" t="s">
        <v>1252</v>
      </c>
      <c r="P1412" t="s">
        <v>2880</v>
      </c>
      <c r="Q1412" t="s">
        <v>64</v>
      </c>
      <c r="R1412">
        <v>14</v>
      </c>
      <c r="S1412">
        <v>0</v>
      </c>
      <c r="T1412">
        <v>1</v>
      </c>
      <c r="U1412">
        <v>0</v>
      </c>
      <c r="V1412">
        <v>0</v>
      </c>
      <c r="W1412">
        <v>0</v>
      </c>
      <c r="X1412">
        <v>730</v>
      </c>
      <c r="Y1412">
        <v>246</v>
      </c>
      <c r="Z1412" t="s">
        <v>65</v>
      </c>
      <c r="AA1412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147025224</v>
      </c>
      <c r="AB1412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94770000</v>
      </c>
      <c r="AC1412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52255224</v>
      </c>
      <c r="AD1412" s="5">
        <f>VALUE(FIXED((SLEP[[#This Row],[EjecutadoCLP]]/SLEP[[#This Row],[MontoCLP]]),4,TRUE))</f>
        <v>0.64459999999999995</v>
      </c>
      <c r="AE1412" s="1">
        <f>IF(SLEP[[#This Row],[Termino]]=0,DATE(1992,10,11),SLEP[[#This Row],[Termino]]-SLEP[[#This Row],[Días de vigencia]])</f>
        <v>45393</v>
      </c>
      <c r="AF1412" s="1">
        <f>IF(SLEP[[#This Row],[Días restantes]]&lt;1,DATE(1992,10,11),DATE(2025,8,8)+SLEP[[#This Row],[Días restantes]])</f>
        <v>46123</v>
      </c>
      <c r="AG1412">
        <f ca="1">IF(SLEP[[#This Row],[Termino]]=0,0,SLEP[[#This Row],[Termino]]-TODAY())</f>
        <v>164</v>
      </c>
      <c r="AH1412" s="7" t="str">
        <f ca="1">IF(SLEP[[#This Row],[Dias]]&gt;0,"Vigente","Vencido")</f>
        <v>Vigente</v>
      </c>
      <c r="AI1412" t="str">
        <f>_xlfn.XLOOKUP(SLEP[[#This Row],[Source.Name]],Tabla3[Nombre archivo],Tabla3[BASESLEP],"N/A",0,1)</f>
        <v>Puerto Cordillera</v>
      </c>
      <c r="AJ1412" t="s">
        <v>6850</v>
      </c>
    </row>
    <row r="1413" spans="1:36" x14ac:dyDescent="0.3">
      <c r="A1413" t="s">
        <v>6094</v>
      </c>
      <c r="B1413" t="s">
        <v>6199</v>
      </c>
      <c r="C1413" t="s">
        <v>6200</v>
      </c>
      <c r="D1413" t="s">
        <v>6201</v>
      </c>
      <c r="E1413" t="s">
        <v>6202</v>
      </c>
      <c r="F1413" t="s">
        <v>6203</v>
      </c>
      <c r="G1413" t="s">
        <v>44</v>
      </c>
      <c r="H1413" t="s">
        <v>178</v>
      </c>
      <c r="I1413" t="s">
        <v>230</v>
      </c>
      <c r="J1413" t="s">
        <v>6100</v>
      </c>
      <c r="K1413" t="s">
        <v>48</v>
      </c>
      <c r="L1413" s="3">
        <v>350301</v>
      </c>
      <c r="M1413" s="4">
        <v>410559400</v>
      </c>
      <c r="N1413" s="4">
        <v>-410209099</v>
      </c>
      <c r="O1413" t="s">
        <v>594</v>
      </c>
      <c r="P1413" t="s">
        <v>169</v>
      </c>
      <c r="Q1413" t="s">
        <v>64</v>
      </c>
      <c r="R1413">
        <v>248</v>
      </c>
      <c r="S1413">
        <v>0</v>
      </c>
      <c r="T1413">
        <v>0</v>
      </c>
      <c r="U1413">
        <v>0</v>
      </c>
      <c r="V1413">
        <v>0</v>
      </c>
      <c r="W1413">
        <v>0</v>
      </c>
      <c r="X1413">
        <v>582</v>
      </c>
      <c r="Y1413">
        <v>63</v>
      </c>
      <c r="Z1413" t="s">
        <v>65</v>
      </c>
      <c r="AA1413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350301</v>
      </c>
      <c r="AB1413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410559400</v>
      </c>
      <c r="AC1413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-410209099</v>
      </c>
      <c r="AD1413" s="5">
        <f>VALUE(FIXED((SLEP[[#This Row],[EjecutadoCLP]]/SLEP[[#This Row],[MontoCLP]]),4,TRUE))</f>
        <v>1172.0189</v>
      </c>
      <c r="AE1413" s="1">
        <f>IF(SLEP[[#This Row],[Termino]]=0,DATE(1992,10,11),SLEP[[#This Row],[Termino]]-SLEP[[#This Row],[Días de vigencia]])</f>
        <v>45358</v>
      </c>
      <c r="AF1413" s="1">
        <f>IF(SLEP[[#This Row],[Días restantes]]&lt;1,DATE(1992,10,11),DATE(2025,8,8)+SLEP[[#This Row],[Días restantes]])</f>
        <v>45940</v>
      </c>
      <c r="AG1413">
        <f ca="1">IF(SLEP[[#This Row],[Termino]]=0,0,SLEP[[#This Row],[Termino]]-TODAY())</f>
        <v>-19</v>
      </c>
      <c r="AH1413" s="7" t="str">
        <f ca="1">IF(SLEP[[#This Row],[Dias]]&gt;0,"Vigente","Vencido")</f>
        <v>Vencido</v>
      </c>
      <c r="AI1413" t="str">
        <f>_xlfn.XLOOKUP(SLEP[[#This Row],[Source.Name]],Tabla3[Nombre archivo],Tabla3[BASESLEP],"N/A",0,1)</f>
        <v>Puerto Cordillera</v>
      </c>
      <c r="AJ1413" t="s">
        <v>6854</v>
      </c>
    </row>
    <row r="1414" spans="1:36" x14ac:dyDescent="0.3">
      <c r="A1414" t="s">
        <v>6094</v>
      </c>
      <c r="B1414" t="s">
        <v>6205</v>
      </c>
      <c r="C1414" t="s">
        <v>6206</v>
      </c>
      <c r="D1414" t="s">
        <v>6207</v>
      </c>
      <c r="E1414" t="s">
        <v>6208</v>
      </c>
      <c r="F1414" t="s">
        <v>6209</v>
      </c>
      <c r="G1414" t="s">
        <v>44</v>
      </c>
      <c r="H1414" t="s">
        <v>45</v>
      </c>
      <c r="I1414" t="s">
        <v>60</v>
      </c>
      <c r="J1414" t="s">
        <v>6100</v>
      </c>
      <c r="K1414" t="s">
        <v>48</v>
      </c>
      <c r="L1414" s="3">
        <v>900000000</v>
      </c>
      <c r="M1414" s="4">
        <v>898516158</v>
      </c>
      <c r="N1414" s="4">
        <v>1483842</v>
      </c>
      <c r="O1414" t="s">
        <v>574</v>
      </c>
      <c r="P1414" t="s">
        <v>513</v>
      </c>
      <c r="Q1414" t="s">
        <v>51</v>
      </c>
      <c r="R1414">
        <v>312</v>
      </c>
      <c r="S1414">
        <v>0</v>
      </c>
      <c r="T1414">
        <v>2</v>
      </c>
      <c r="U1414">
        <v>0</v>
      </c>
      <c r="V1414">
        <v>0</v>
      </c>
      <c r="W1414">
        <v>0</v>
      </c>
      <c r="X1414">
        <v>232</v>
      </c>
      <c r="Y1414">
        <v>-1</v>
      </c>
      <c r="Z1414" t="s">
        <v>52</v>
      </c>
      <c r="AA1414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900000000</v>
      </c>
      <c r="AB1414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898516158</v>
      </c>
      <c r="AC1414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1483842</v>
      </c>
      <c r="AD1414" s="5">
        <f>VALUE(FIXED((SLEP[[#This Row],[EjecutadoCLP]]/SLEP[[#This Row],[MontoCLP]]),4,TRUE))</f>
        <v>0.99839999999999995</v>
      </c>
      <c r="AE1414" s="1">
        <f>IF(SLEP[[#This Row],[Termino]]=0,DATE(1992,10,11),SLEP[[#This Row],[Termino]]-SLEP[[#This Row],[Días de vigencia]])</f>
        <v>33656</v>
      </c>
      <c r="AF1414" s="1">
        <f>IF(SLEP[[#This Row],[Días restantes]]&lt;1,DATE(1992,10,11),DATE(2025,8,8)+SLEP[[#This Row],[Días restantes]])</f>
        <v>33888</v>
      </c>
      <c r="AG1414">
        <f ca="1">IF(SLEP[[#This Row],[Termino]]=0,0,SLEP[[#This Row],[Termino]]-TODAY())</f>
        <v>-12071</v>
      </c>
      <c r="AH1414" s="7" t="str">
        <f ca="1">IF(SLEP[[#This Row],[Dias]]&gt;0,"Vigente","Vencido")</f>
        <v>Vencido</v>
      </c>
      <c r="AI1414" t="str">
        <f>_xlfn.XLOOKUP(SLEP[[#This Row],[Source.Name]],Tabla3[Nombre archivo],Tabla3[BASESLEP],"N/A",0,1)</f>
        <v>Puerto Cordillera</v>
      </c>
      <c r="AJ1414" t="s">
        <v>6858</v>
      </c>
    </row>
    <row r="1415" spans="1:36" x14ac:dyDescent="0.3">
      <c r="A1415" t="s">
        <v>6094</v>
      </c>
      <c r="B1415" t="s">
        <v>6211</v>
      </c>
      <c r="C1415" t="s">
        <v>6212</v>
      </c>
      <c r="D1415" t="s">
        <v>6213</v>
      </c>
      <c r="E1415" t="s">
        <v>4423</v>
      </c>
      <c r="F1415" t="s">
        <v>4424</v>
      </c>
      <c r="G1415" t="s">
        <v>74</v>
      </c>
      <c r="H1415" t="s">
        <v>178</v>
      </c>
      <c r="I1415" t="s">
        <v>484</v>
      </c>
      <c r="J1415" t="s">
        <v>6100</v>
      </c>
      <c r="K1415" t="s">
        <v>794</v>
      </c>
      <c r="L1415" s="3">
        <v>778458.58</v>
      </c>
      <c r="M1415" s="4">
        <v>778458.58</v>
      </c>
      <c r="N1415" s="4">
        <v>0</v>
      </c>
      <c r="O1415" t="s">
        <v>552</v>
      </c>
      <c r="P1415" t="s">
        <v>1866</v>
      </c>
      <c r="Q1415" t="s">
        <v>51</v>
      </c>
      <c r="R1415">
        <v>0</v>
      </c>
      <c r="S1415">
        <v>0</v>
      </c>
      <c r="T1415">
        <v>1</v>
      </c>
      <c r="U1415">
        <v>0</v>
      </c>
      <c r="V1415">
        <v>0</v>
      </c>
      <c r="W1415">
        <v>0</v>
      </c>
      <c r="X1415">
        <v>70</v>
      </c>
      <c r="Y1415">
        <v>1</v>
      </c>
      <c r="Z1415" t="s">
        <v>52</v>
      </c>
      <c r="AA1415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741769827</v>
      </c>
      <c r="AB1415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741769827</v>
      </c>
      <c r="AC1415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0</v>
      </c>
      <c r="AD1415" s="5">
        <f>VALUE(FIXED((SLEP[[#This Row],[EjecutadoCLP]]/SLEP[[#This Row],[MontoCLP]]),4,TRUE))</f>
        <v>1</v>
      </c>
      <c r="AE1415" s="1">
        <f>IF(SLEP[[#This Row],[Termino]]=0,DATE(1992,10,11),SLEP[[#This Row],[Termino]]-SLEP[[#This Row],[Días de vigencia]])</f>
        <v>45808</v>
      </c>
      <c r="AF1415" s="1">
        <f>IF(SLEP[[#This Row],[Días restantes]]&lt;1,DATE(1992,10,11),DATE(2025,8,8)+SLEP[[#This Row],[Días restantes]])</f>
        <v>45878</v>
      </c>
      <c r="AG1415">
        <f ca="1">IF(SLEP[[#This Row],[Termino]]=0,0,SLEP[[#This Row],[Termino]]-TODAY())</f>
        <v>-81</v>
      </c>
      <c r="AH1415" s="7" t="str">
        <f ca="1">IF(SLEP[[#This Row],[Dias]]&gt;0,"Vigente","Vencido")</f>
        <v>Vencido</v>
      </c>
      <c r="AI1415" t="str">
        <f>_xlfn.XLOOKUP(SLEP[[#This Row],[Source.Name]],Tabla3[Nombre archivo],Tabla3[BASESLEP],"N/A",0,1)</f>
        <v>Puerto Cordillera</v>
      </c>
      <c r="AJ1415" t="s">
        <v>6864</v>
      </c>
    </row>
    <row r="1416" spans="1:36" x14ac:dyDescent="0.3">
      <c r="A1416" t="s">
        <v>6094</v>
      </c>
      <c r="B1416" t="s">
        <v>6215</v>
      </c>
      <c r="C1416" t="s">
        <v>6216</v>
      </c>
      <c r="D1416" t="s">
        <v>6217</v>
      </c>
      <c r="E1416" t="s">
        <v>6218</v>
      </c>
      <c r="F1416" t="s">
        <v>6219</v>
      </c>
      <c r="G1416" t="s">
        <v>44</v>
      </c>
      <c r="H1416" t="s">
        <v>45</v>
      </c>
      <c r="I1416" t="s">
        <v>60</v>
      </c>
      <c r="J1416" t="s">
        <v>6100</v>
      </c>
      <c r="K1416" t="s">
        <v>48</v>
      </c>
      <c r="L1416" s="3">
        <v>138500000</v>
      </c>
      <c r="M1416" s="4">
        <v>164815000</v>
      </c>
      <c r="N1416" s="4">
        <v>-26315000</v>
      </c>
      <c r="O1416" t="s">
        <v>552</v>
      </c>
      <c r="P1416" t="s">
        <v>513</v>
      </c>
      <c r="Q1416" t="s">
        <v>51</v>
      </c>
      <c r="R1416">
        <v>5</v>
      </c>
      <c r="S1416">
        <v>0</v>
      </c>
      <c r="T1416">
        <v>1</v>
      </c>
      <c r="U1416">
        <v>0</v>
      </c>
      <c r="V1416">
        <v>0</v>
      </c>
      <c r="W1416">
        <v>0</v>
      </c>
      <c r="X1416">
        <v>251</v>
      </c>
      <c r="Y1416">
        <v>-1</v>
      </c>
      <c r="Z1416" t="s">
        <v>52</v>
      </c>
      <c r="AA1416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138500000</v>
      </c>
      <c r="AB1416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164815000</v>
      </c>
      <c r="AC1416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-26315000</v>
      </c>
      <c r="AD1416" s="5">
        <f>VALUE(FIXED((SLEP[[#This Row],[EjecutadoCLP]]/SLEP[[#This Row],[MontoCLP]]),4,TRUE))</f>
        <v>1.19</v>
      </c>
      <c r="AE1416" s="1">
        <f>IF(SLEP[[#This Row],[Termino]]=0,DATE(1992,10,11),SLEP[[#This Row],[Termino]]-SLEP[[#This Row],[Días de vigencia]])</f>
        <v>33637</v>
      </c>
      <c r="AF1416" s="1">
        <f>IF(SLEP[[#This Row],[Días restantes]]&lt;1,DATE(1992,10,11),DATE(2025,8,8)+SLEP[[#This Row],[Días restantes]])</f>
        <v>33888</v>
      </c>
      <c r="AG1416">
        <f ca="1">IF(SLEP[[#This Row],[Termino]]=0,0,SLEP[[#This Row],[Termino]]-TODAY())</f>
        <v>-12071</v>
      </c>
      <c r="AH1416" s="7" t="str">
        <f ca="1">IF(SLEP[[#This Row],[Dias]]&gt;0,"Vigente","Vencido")</f>
        <v>Vencido</v>
      </c>
      <c r="AI1416" t="str">
        <f>_xlfn.XLOOKUP(SLEP[[#This Row],[Source.Name]],Tabla3[Nombre archivo],Tabla3[BASESLEP],"N/A",0,1)</f>
        <v>Puerto Cordillera</v>
      </c>
      <c r="AJ1416" t="s">
        <v>6870</v>
      </c>
    </row>
    <row r="1417" spans="1:36" x14ac:dyDescent="0.3">
      <c r="A1417" t="s">
        <v>6094</v>
      </c>
      <c r="B1417" t="s">
        <v>6221</v>
      </c>
      <c r="C1417" t="s">
        <v>6222</v>
      </c>
      <c r="D1417" t="s">
        <v>6223</v>
      </c>
      <c r="E1417" t="s">
        <v>6224</v>
      </c>
      <c r="F1417" t="s">
        <v>6225</v>
      </c>
      <c r="G1417" t="s">
        <v>44</v>
      </c>
      <c r="H1417" t="s">
        <v>45</v>
      </c>
      <c r="I1417" t="s">
        <v>60</v>
      </c>
      <c r="J1417" t="s">
        <v>6100</v>
      </c>
      <c r="K1417" t="s">
        <v>48</v>
      </c>
      <c r="L1417" s="3">
        <v>10500000</v>
      </c>
      <c r="M1417" s="4">
        <v>178500000</v>
      </c>
      <c r="N1417" s="4">
        <v>-168000000</v>
      </c>
      <c r="O1417" t="s">
        <v>1056</v>
      </c>
      <c r="P1417" t="s">
        <v>98</v>
      </c>
      <c r="Q1417" t="s">
        <v>64</v>
      </c>
      <c r="R1417">
        <v>12</v>
      </c>
      <c r="S1417">
        <v>0</v>
      </c>
      <c r="T1417">
        <v>0</v>
      </c>
      <c r="U1417">
        <v>0</v>
      </c>
      <c r="V1417">
        <v>0</v>
      </c>
      <c r="W1417">
        <v>0</v>
      </c>
      <c r="X1417">
        <v>653</v>
      </c>
      <c r="Y1417">
        <v>94</v>
      </c>
      <c r="Z1417" t="s">
        <v>65</v>
      </c>
      <c r="AA1417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10500000</v>
      </c>
      <c r="AB1417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178500000</v>
      </c>
      <c r="AC1417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-168000000</v>
      </c>
      <c r="AD1417" s="5">
        <f>VALUE(FIXED((SLEP[[#This Row],[EjecutadoCLP]]/SLEP[[#This Row],[MontoCLP]]),4,TRUE))</f>
        <v>17</v>
      </c>
      <c r="AE1417" s="1">
        <f>IF(SLEP[[#This Row],[Termino]]=0,DATE(1992,10,11),SLEP[[#This Row],[Termino]]-SLEP[[#This Row],[Días de vigencia]])</f>
        <v>45318</v>
      </c>
      <c r="AF1417" s="1">
        <f>IF(SLEP[[#This Row],[Días restantes]]&lt;1,DATE(1992,10,11),DATE(2025,8,8)+SLEP[[#This Row],[Días restantes]])</f>
        <v>45971</v>
      </c>
      <c r="AG1417">
        <f ca="1">IF(SLEP[[#This Row],[Termino]]=0,0,SLEP[[#This Row],[Termino]]-TODAY())</f>
        <v>12</v>
      </c>
      <c r="AH1417" s="7" t="str">
        <f ca="1">IF(SLEP[[#This Row],[Dias]]&gt;0,"Vigente","Vencido")</f>
        <v>Vigente</v>
      </c>
      <c r="AI1417" t="str">
        <f>_xlfn.XLOOKUP(SLEP[[#This Row],[Source.Name]],Tabla3[Nombre archivo],Tabla3[BASESLEP],"N/A",0,1)</f>
        <v>Puerto Cordillera</v>
      </c>
      <c r="AJ1417" t="s">
        <v>6875</v>
      </c>
    </row>
    <row r="1418" spans="1:36" x14ac:dyDescent="0.3">
      <c r="A1418" t="s">
        <v>6094</v>
      </c>
      <c r="B1418" t="s">
        <v>6227</v>
      </c>
      <c r="C1418" t="s">
        <v>6228</v>
      </c>
      <c r="D1418" t="s">
        <v>6229</v>
      </c>
      <c r="E1418" t="s">
        <v>4324</v>
      </c>
      <c r="F1418" t="s">
        <v>4325</v>
      </c>
      <c r="G1418" t="s">
        <v>44</v>
      </c>
      <c r="H1418" t="s">
        <v>45</v>
      </c>
      <c r="I1418" t="s">
        <v>60</v>
      </c>
      <c r="J1418" t="s">
        <v>6100</v>
      </c>
      <c r="K1418" t="s">
        <v>48</v>
      </c>
      <c r="L1418" s="3">
        <v>126713239</v>
      </c>
      <c r="M1418" s="4">
        <v>149573056</v>
      </c>
      <c r="N1418" s="4">
        <v>-22859817</v>
      </c>
      <c r="O1418" t="s">
        <v>715</v>
      </c>
      <c r="P1418" t="s">
        <v>746</v>
      </c>
      <c r="Q1418" t="s">
        <v>51</v>
      </c>
      <c r="R1418">
        <v>0</v>
      </c>
      <c r="S1418">
        <v>1</v>
      </c>
      <c r="T1418">
        <v>1</v>
      </c>
      <c r="U1418">
        <v>0</v>
      </c>
      <c r="V1418">
        <v>0</v>
      </c>
      <c r="W1418">
        <v>0</v>
      </c>
      <c r="X1418">
        <v>150</v>
      </c>
      <c r="Y1418">
        <v>-1</v>
      </c>
      <c r="Z1418" t="s">
        <v>52</v>
      </c>
      <c r="AA1418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126713239</v>
      </c>
      <c r="AB1418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149573056</v>
      </c>
      <c r="AC1418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-22859817</v>
      </c>
      <c r="AD1418" s="5">
        <f>VALUE(FIXED((SLEP[[#This Row],[EjecutadoCLP]]/SLEP[[#This Row],[MontoCLP]]),4,TRUE))</f>
        <v>1.1803999999999999</v>
      </c>
      <c r="AE1418" s="1">
        <f>IF(SLEP[[#This Row],[Termino]]=0,DATE(1992,10,11),SLEP[[#This Row],[Termino]]-SLEP[[#This Row],[Días de vigencia]])</f>
        <v>33738</v>
      </c>
      <c r="AF1418" s="1">
        <f>IF(SLEP[[#This Row],[Días restantes]]&lt;1,DATE(1992,10,11),DATE(2025,8,8)+SLEP[[#This Row],[Días restantes]])</f>
        <v>33888</v>
      </c>
      <c r="AG1418">
        <f ca="1">IF(SLEP[[#This Row],[Termino]]=0,0,SLEP[[#This Row],[Termino]]-TODAY())</f>
        <v>-12071</v>
      </c>
      <c r="AH1418" s="7" t="str">
        <f ca="1">IF(SLEP[[#This Row],[Dias]]&gt;0,"Vigente","Vencido")</f>
        <v>Vencido</v>
      </c>
      <c r="AI1418" t="str">
        <f>_xlfn.XLOOKUP(SLEP[[#This Row],[Source.Name]],Tabla3[Nombre archivo],Tabla3[BASESLEP],"N/A",0,1)</f>
        <v>Puerto Cordillera</v>
      </c>
      <c r="AJ1418" t="s">
        <v>6880</v>
      </c>
    </row>
    <row r="1419" spans="1:36" x14ac:dyDescent="0.3">
      <c r="A1419" t="s">
        <v>6094</v>
      </c>
      <c r="B1419" t="s">
        <v>6231</v>
      </c>
      <c r="C1419" t="s">
        <v>6232</v>
      </c>
      <c r="D1419" t="s">
        <v>6233</v>
      </c>
      <c r="E1419" t="s">
        <v>1457</v>
      </c>
      <c r="F1419" t="s">
        <v>1458</v>
      </c>
      <c r="G1419" t="s">
        <v>74</v>
      </c>
      <c r="H1419" t="s">
        <v>45</v>
      </c>
      <c r="I1419" t="s">
        <v>60</v>
      </c>
      <c r="J1419" t="s">
        <v>6100</v>
      </c>
      <c r="K1419" t="s">
        <v>48</v>
      </c>
      <c r="L1419" s="3">
        <v>41875200</v>
      </c>
      <c r="M1419" s="4">
        <v>49831488</v>
      </c>
      <c r="N1419" s="4">
        <v>-7956288</v>
      </c>
      <c r="O1419" t="s">
        <v>566</v>
      </c>
      <c r="P1419" t="s">
        <v>485</v>
      </c>
      <c r="Q1419" t="s">
        <v>51</v>
      </c>
      <c r="R1419">
        <v>0</v>
      </c>
      <c r="S1419">
        <v>0</v>
      </c>
      <c r="T1419">
        <v>4</v>
      </c>
      <c r="U1419">
        <v>0</v>
      </c>
      <c r="V1419">
        <v>0</v>
      </c>
      <c r="W1419">
        <v>0</v>
      </c>
      <c r="X1419">
        <v>147</v>
      </c>
      <c r="Y1419">
        <v>86</v>
      </c>
      <c r="Z1419" t="s">
        <v>52</v>
      </c>
      <c r="AA1419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41875200</v>
      </c>
      <c r="AB1419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49831488</v>
      </c>
      <c r="AC1419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-7956288</v>
      </c>
      <c r="AD1419" s="5">
        <f>VALUE(FIXED((SLEP[[#This Row],[EjecutadoCLP]]/SLEP[[#This Row],[MontoCLP]]),4,TRUE))</f>
        <v>1.19</v>
      </c>
      <c r="AE1419" s="1">
        <f>IF(SLEP[[#This Row],[Termino]]=0,DATE(1992,10,11),SLEP[[#This Row],[Termino]]-SLEP[[#This Row],[Días de vigencia]])</f>
        <v>45816</v>
      </c>
      <c r="AF1419" s="1">
        <f>IF(SLEP[[#This Row],[Días restantes]]&lt;1,DATE(1992,10,11),DATE(2025,8,8)+SLEP[[#This Row],[Días restantes]])</f>
        <v>45963</v>
      </c>
      <c r="AG1419">
        <f ca="1">IF(SLEP[[#This Row],[Termino]]=0,0,SLEP[[#This Row],[Termino]]-TODAY())</f>
        <v>4</v>
      </c>
      <c r="AH1419" s="7" t="str">
        <f ca="1">IF(SLEP[[#This Row],[Dias]]&gt;0,"Vigente","Vencido")</f>
        <v>Vigente</v>
      </c>
      <c r="AI1419" t="str">
        <f>_xlfn.XLOOKUP(SLEP[[#This Row],[Source.Name]],Tabla3[Nombre archivo],Tabla3[BASESLEP],"N/A",0,1)</f>
        <v>Puerto Cordillera</v>
      </c>
      <c r="AJ1419" t="s">
        <v>6885</v>
      </c>
    </row>
    <row r="1420" spans="1:36" x14ac:dyDescent="0.3">
      <c r="A1420" t="s">
        <v>6094</v>
      </c>
      <c r="B1420" t="s">
        <v>6235</v>
      </c>
      <c r="C1420" t="s">
        <v>6236</v>
      </c>
      <c r="D1420" t="s">
        <v>6237</v>
      </c>
      <c r="E1420" t="s">
        <v>6208</v>
      </c>
      <c r="F1420" t="s">
        <v>6209</v>
      </c>
      <c r="G1420" t="s">
        <v>44</v>
      </c>
      <c r="H1420" t="s">
        <v>45</v>
      </c>
      <c r="I1420" t="s">
        <v>60</v>
      </c>
      <c r="J1420" t="s">
        <v>6100</v>
      </c>
      <c r="K1420" t="s">
        <v>48</v>
      </c>
      <c r="L1420" s="3">
        <v>90000000</v>
      </c>
      <c r="M1420" s="4">
        <v>39829300</v>
      </c>
      <c r="N1420" s="4">
        <v>50170700</v>
      </c>
      <c r="O1420" t="s">
        <v>759</v>
      </c>
      <c r="P1420" t="s">
        <v>6114</v>
      </c>
      <c r="Q1420" t="s">
        <v>64</v>
      </c>
      <c r="R1420">
        <v>9</v>
      </c>
      <c r="S1420">
        <v>0</v>
      </c>
      <c r="T1420">
        <v>0</v>
      </c>
      <c r="U1420">
        <v>0</v>
      </c>
      <c r="V1420">
        <v>0</v>
      </c>
      <c r="W1420">
        <v>0</v>
      </c>
      <c r="X1420">
        <v>1192</v>
      </c>
      <c r="Y1420">
        <v>609</v>
      </c>
      <c r="Z1420" t="s">
        <v>65</v>
      </c>
      <c r="AA1420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90000000</v>
      </c>
      <c r="AB1420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39829300</v>
      </c>
      <c r="AC1420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50170700</v>
      </c>
      <c r="AD1420" s="5">
        <f>VALUE(FIXED((SLEP[[#This Row],[EjecutadoCLP]]/SLEP[[#This Row],[MontoCLP]]),4,TRUE))</f>
        <v>0.4425</v>
      </c>
      <c r="AE1420" s="1">
        <f>IF(SLEP[[#This Row],[Termino]]=0,DATE(1992,10,11),SLEP[[#This Row],[Termino]]-SLEP[[#This Row],[Días de vigencia]])</f>
        <v>45294</v>
      </c>
      <c r="AF1420" s="1">
        <f>IF(SLEP[[#This Row],[Días restantes]]&lt;1,DATE(1992,10,11),DATE(2025,8,8)+SLEP[[#This Row],[Días restantes]])</f>
        <v>46486</v>
      </c>
      <c r="AG1420">
        <f ca="1">IF(SLEP[[#This Row],[Termino]]=0,0,SLEP[[#This Row],[Termino]]-TODAY())</f>
        <v>527</v>
      </c>
      <c r="AH1420" s="7" t="str">
        <f ca="1">IF(SLEP[[#This Row],[Dias]]&gt;0,"Vigente","Vencido")</f>
        <v>Vigente</v>
      </c>
      <c r="AI1420" t="str">
        <f>_xlfn.XLOOKUP(SLEP[[#This Row],[Source.Name]],Tabla3[Nombre archivo],Tabla3[BASESLEP],"N/A",0,1)</f>
        <v>Puerto Cordillera</v>
      </c>
      <c r="AJ1420" t="s">
        <v>6888</v>
      </c>
    </row>
    <row r="1421" spans="1:36" x14ac:dyDescent="0.3">
      <c r="A1421" t="s">
        <v>6094</v>
      </c>
      <c r="B1421" t="s">
        <v>6239</v>
      </c>
      <c r="C1421" t="s">
        <v>6240</v>
      </c>
      <c r="D1421" t="s">
        <v>6241</v>
      </c>
      <c r="E1421" t="s">
        <v>6242</v>
      </c>
      <c r="F1421" t="s">
        <v>6243</v>
      </c>
      <c r="G1421" t="s">
        <v>44</v>
      </c>
      <c r="H1421" t="s">
        <v>45</v>
      </c>
      <c r="I1421" t="s">
        <v>60</v>
      </c>
      <c r="J1421" t="s">
        <v>6100</v>
      </c>
      <c r="K1421" t="s">
        <v>48</v>
      </c>
      <c r="L1421" s="3">
        <v>173024605</v>
      </c>
      <c r="M1421" s="4">
        <v>205899278</v>
      </c>
      <c r="N1421" s="4">
        <v>-32874673</v>
      </c>
      <c r="O1421" t="s">
        <v>646</v>
      </c>
      <c r="P1421" t="s">
        <v>1056</v>
      </c>
      <c r="Q1421" t="s">
        <v>51</v>
      </c>
      <c r="R1421">
        <v>2</v>
      </c>
      <c r="S1421">
        <v>0</v>
      </c>
      <c r="T1421">
        <v>3</v>
      </c>
      <c r="U1421">
        <v>0</v>
      </c>
      <c r="V1421">
        <v>0</v>
      </c>
      <c r="W1421">
        <v>0</v>
      </c>
      <c r="X1421">
        <v>120</v>
      </c>
      <c r="Y1421">
        <v>-1</v>
      </c>
      <c r="Z1421" t="s">
        <v>52</v>
      </c>
      <c r="AA1421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173024605</v>
      </c>
      <c r="AB1421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205899278</v>
      </c>
      <c r="AC1421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-32874673</v>
      </c>
      <c r="AD1421" s="5">
        <f>VALUE(FIXED((SLEP[[#This Row],[EjecutadoCLP]]/SLEP[[#This Row],[MontoCLP]]),4,TRUE))</f>
        <v>1.19</v>
      </c>
      <c r="AE1421" s="1">
        <f>IF(SLEP[[#This Row],[Termino]]=0,DATE(1992,10,11),SLEP[[#This Row],[Termino]]-SLEP[[#This Row],[Días de vigencia]])</f>
        <v>33768</v>
      </c>
      <c r="AF1421" s="1">
        <f>IF(SLEP[[#This Row],[Días restantes]]&lt;1,DATE(1992,10,11),DATE(2025,8,8)+SLEP[[#This Row],[Días restantes]])</f>
        <v>33888</v>
      </c>
      <c r="AG1421">
        <f ca="1">IF(SLEP[[#This Row],[Termino]]=0,0,SLEP[[#This Row],[Termino]]-TODAY())</f>
        <v>-12071</v>
      </c>
      <c r="AH1421" s="7" t="str">
        <f ca="1">IF(SLEP[[#This Row],[Dias]]&gt;0,"Vigente","Vencido")</f>
        <v>Vencido</v>
      </c>
      <c r="AI1421" t="str">
        <f>_xlfn.XLOOKUP(SLEP[[#This Row],[Source.Name]],Tabla3[Nombre archivo],Tabla3[BASESLEP],"N/A",0,1)</f>
        <v>Puerto Cordillera</v>
      </c>
      <c r="AJ1421" t="s">
        <v>6893</v>
      </c>
    </row>
    <row r="1422" spans="1:36" x14ac:dyDescent="0.3">
      <c r="A1422" t="s">
        <v>6094</v>
      </c>
      <c r="B1422" t="s">
        <v>6245</v>
      </c>
      <c r="C1422" t="s">
        <v>6246</v>
      </c>
      <c r="D1422" t="s">
        <v>6247</v>
      </c>
      <c r="E1422" t="s">
        <v>6248</v>
      </c>
      <c r="F1422" t="s">
        <v>6249</v>
      </c>
      <c r="G1422" t="s">
        <v>74</v>
      </c>
      <c r="H1422" t="s">
        <v>178</v>
      </c>
      <c r="I1422" t="s">
        <v>533</v>
      </c>
      <c r="J1422" t="s">
        <v>6100</v>
      </c>
      <c r="K1422" t="s">
        <v>48</v>
      </c>
      <c r="L1422" s="3">
        <v>67347532</v>
      </c>
      <c r="M1422" s="4">
        <v>67347531</v>
      </c>
      <c r="N1422" s="4">
        <v>1</v>
      </c>
      <c r="O1422" t="s">
        <v>538</v>
      </c>
      <c r="P1422" t="s">
        <v>552</v>
      </c>
      <c r="Q1422" t="s">
        <v>51</v>
      </c>
      <c r="R1422">
        <v>53</v>
      </c>
      <c r="S1422">
        <v>0</v>
      </c>
      <c r="T1422">
        <v>1</v>
      </c>
      <c r="U1422">
        <v>0</v>
      </c>
      <c r="V1422">
        <v>0</v>
      </c>
      <c r="W1422">
        <v>0</v>
      </c>
      <c r="X1422">
        <v>10</v>
      </c>
      <c r="Y1422">
        <v>-187</v>
      </c>
      <c r="Z1422" t="s">
        <v>52</v>
      </c>
      <c r="AA1422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67347532</v>
      </c>
      <c r="AB1422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67347531</v>
      </c>
      <c r="AC1422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1</v>
      </c>
      <c r="AD1422" s="5">
        <f>VALUE(FIXED((SLEP[[#This Row],[EjecutadoCLP]]/SLEP[[#This Row],[MontoCLP]]),4,TRUE))</f>
        <v>1</v>
      </c>
      <c r="AE1422" s="1">
        <f>IF(SLEP[[#This Row],[Termino]]=0,DATE(1992,10,11),SLEP[[#This Row],[Termino]]-SLEP[[#This Row],[Días de vigencia]])</f>
        <v>33878</v>
      </c>
      <c r="AF1422" s="1">
        <f>IF(SLEP[[#This Row],[Días restantes]]&lt;1,DATE(1992,10,11),DATE(2025,8,8)+SLEP[[#This Row],[Días restantes]])</f>
        <v>33888</v>
      </c>
      <c r="AG1422">
        <f ca="1">IF(SLEP[[#This Row],[Termino]]=0,0,SLEP[[#This Row],[Termino]]-TODAY())</f>
        <v>-12071</v>
      </c>
      <c r="AH1422" s="7" t="str">
        <f ca="1">IF(SLEP[[#This Row],[Dias]]&gt;0,"Vigente","Vencido")</f>
        <v>Vencido</v>
      </c>
      <c r="AI1422" t="str">
        <f>_xlfn.XLOOKUP(SLEP[[#This Row],[Source.Name]],Tabla3[Nombre archivo],Tabla3[BASESLEP],"N/A",0,1)</f>
        <v>Puerto Cordillera</v>
      </c>
      <c r="AJ1422" t="s">
        <v>6898</v>
      </c>
    </row>
    <row r="1423" spans="1:36" x14ac:dyDescent="0.3">
      <c r="A1423" t="s">
        <v>6094</v>
      </c>
      <c r="B1423" t="s">
        <v>6251</v>
      </c>
      <c r="C1423" t="s">
        <v>6252</v>
      </c>
      <c r="D1423" t="s">
        <v>6253</v>
      </c>
      <c r="E1423" t="s">
        <v>6242</v>
      </c>
      <c r="F1423" t="s">
        <v>6243</v>
      </c>
      <c r="G1423" t="s">
        <v>44</v>
      </c>
      <c r="H1423" t="s">
        <v>45</v>
      </c>
      <c r="I1423" t="s">
        <v>60</v>
      </c>
      <c r="J1423" t="s">
        <v>6100</v>
      </c>
      <c r="K1423" t="s">
        <v>48</v>
      </c>
      <c r="L1423" s="3">
        <v>61732407</v>
      </c>
      <c r="M1423" s="4">
        <v>73461564</v>
      </c>
      <c r="N1423" s="4">
        <v>-11729157</v>
      </c>
      <c r="O1423" t="s">
        <v>715</v>
      </c>
      <c r="P1423" t="s">
        <v>668</v>
      </c>
      <c r="Q1423" t="s">
        <v>51</v>
      </c>
      <c r="R1423">
        <v>1</v>
      </c>
      <c r="S1423">
        <v>0</v>
      </c>
      <c r="T1423">
        <v>2</v>
      </c>
      <c r="U1423">
        <v>0</v>
      </c>
      <c r="V1423">
        <v>0</v>
      </c>
      <c r="W1423">
        <v>0</v>
      </c>
      <c r="X1423">
        <v>50</v>
      </c>
      <c r="Y1423">
        <v>-60</v>
      </c>
      <c r="Z1423" t="s">
        <v>52</v>
      </c>
      <c r="AA1423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61732407</v>
      </c>
      <c r="AB1423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73461564</v>
      </c>
      <c r="AC1423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-11729157</v>
      </c>
      <c r="AD1423" s="5">
        <f>VALUE(FIXED((SLEP[[#This Row],[EjecutadoCLP]]/SLEP[[#This Row],[MontoCLP]]),4,TRUE))</f>
        <v>1.19</v>
      </c>
      <c r="AE1423" s="1">
        <f>IF(SLEP[[#This Row],[Termino]]=0,DATE(1992,10,11),SLEP[[#This Row],[Termino]]-SLEP[[#This Row],[Días de vigencia]])</f>
        <v>33838</v>
      </c>
      <c r="AF1423" s="1">
        <f>IF(SLEP[[#This Row],[Días restantes]]&lt;1,DATE(1992,10,11),DATE(2025,8,8)+SLEP[[#This Row],[Días restantes]])</f>
        <v>33888</v>
      </c>
      <c r="AG1423">
        <f ca="1">IF(SLEP[[#This Row],[Termino]]=0,0,SLEP[[#This Row],[Termino]]-TODAY())</f>
        <v>-12071</v>
      </c>
      <c r="AH1423" s="7" t="str">
        <f ca="1">IF(SLEP[[#This Row],[Dias]]&gt;0,"Vigente","Vencido")</f>
        <v>Vencido</v>
      </c>
      <c r="AI1423" t="str">
        <f>_xlfn.XLOOKUP(SLEP[[#This Row],[Source.Name]],Tabla3[Nombre archivo],Tabla3[BASESLEP],"N/A",0,1)</f>
        <v>Puerto Cordillera</v>
      </c>
      <c r="AJ1423" t="s">
        <v>6903</v>
      </c>
    </row>
    <row r="1424" spans="1:36" x14ac:dyDescent="0.3">
      <c r="A1424" t="s">
        <v>6094</v>
      </c>
      <c r="B1424" t="s">
        <v>6255</v>
      </c>
      <c r="C1424" t="s">
        <v>6256</v>
      </c>
      <c r="D1424" t="s">
        <v>6257</v>
      </c>
      <c r="E1424" t="s">
        <v>6258</v>
      </c>
      <c r="F1424" t="s">
        <v>6259</v>
      </c>
      <c r="G1424" t="s">
        <v>44</v>
      </c>
      <c r="H1424" t="s">
        <v>45</v>
      </c>
      <c r="I1424" t="s">
        <v>254</v>
      </c>
      <c r="J1424" t="s">
        <v>6100</v>
      </c>
      <c r="K1424" t="s">
        <v>48</v>
      </c>
      <c r="L1424" s="3">
        <v>3150000</v>
      </c>
      <c r="M1424" s="4">
        <v>82092150</v>
      </c>
      <c r="N1424" s="4">
        <v>-78942150</v>
      </c>
      <c r="O1424" t="s">
        <v>493</v>
      </c>
      <c r="P1424" t="s">
        <v>494</v>
      </c>
      <c r="Q1424" t="s">
        <v>64</v>
      </c>
      <c r="R1424">
        <v>9</v>
      </c>
      <c r="S1424">
        <v>0</v>
      </c>
      <c r="T1424">
        <v>0</v>
      </c>
      <c r="U1424">
        <v>0</v>
      </c>
      <c r="V1424">
        <v>0</v>
      </c>
      <c r="W1424">
        <v>0</v>
      </c>
      <c r="X1424">
        <v>731</v>
      </c>
      <c r="Y1424">
        <v>71</v>
      </c>
      <c r="Z1424" t="s">
        <v>65</v>
      </c>
      <c r="AA1424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3150000</v>
      </c>
      <c r="AB1424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82092150</v>
      </c>
      <c r="AC1424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-78942150</v>
      </c>
      <c r="AD1424" s="5">
        <f>VALUE(FIXED((SLEP[[#This Row],[EjecutadoCLP]]/SLEP[[#This Row],[MontoCLP]]),4,TRUE))</f>
        <v>26.061</v>
      </c>
      <c r="AE1424" s="1">
        <f>IF(SLEP[[#This Row],[Termino]]=0,DATE(1992,10,11),SLEP[[#This Row],[Termino]]-SLEP[[#This Row],[Días de vigencia]])</f>
        <v>45217</v>
      </c>
      <c r="AF1424" s="1">
        <f>IF(SLEP[[#This Row],[Días restantes]]&lt;1,DATE(1992,10,11),DATE(2025,8,8)+SLEP[[#This Row],[Días restantes]])</f>
        <v>45948</v>
      </c>
      <c r="AG1424">
        <f ca="1">IF(SLEP[[#This Row],[Termino]]=0,0,SLEP[[#This Row],[Termino]]-TODAY())</f>
        <v>-11</v>
      </c>
      <c r="AH1424" s="7" t="str">
        <f ca="1">IF(SLEP[[#This Row],[Dias]]&gt;0,"Vigente","Vencido")</f>
        <v>Vencido</v>
      </c>
      <c r="AI1424" t="str">
        <f>_xlfn.XLOOKUP(SLEP[[#This Row],[Source.Name]],Tabla3[Nombre archivo],Tabla3[BASESLEP],"N/A",0,1)</f>
        <v>Puerto Cordillera</v>
      </c>
      <c r="AJ1424" t="s">
        <v>6908</v>
      </c>
    </row>
    <row r="1425" spans="1:36" x14ac:dyDescent="0.3">
      <c r="A1425" t="s">
        <v>6094</v>
      </c>
      <c r="B1425" t="s">
        <v>6261</v>
      </c>
      <c r="C1425" t="s">
        <v>6262</v>
      </c>
      <c r="D1425" t="s">
        <v>6263</v>
      </c>
      <c r="E1425" t="s">
        <v>6264</v>
      </c>
      <c r="F1425" t="s">
        <v>6265</v>
      </c>
      <c r="G1425" t="s">
        <v>74</v>
      </c>
      <c r="H1425" t="s">
        <v>178</v>
      </c>
      <c r="I1425" t="s">
        <v>533</v>
      </c>
      <c r="J1425" t="s">
        <v>6100</v>
      </c>
      <c r="K1425" t="s">
        <v>48</v>
      </c>
      <c r="L1425" s="3">
        <v>84674600</v>
      </c>
      <c r="M1425" s="4">
        <v>100762774</v>
      </c>
      <c r="N1425" s="4">
        <v>-16088174</v>
      </c>
      <c r="O1425" t="s">
        <v>831</v>
      </c>
      <c r="P1425" t="s">
        <v>641</v>
      </c>
      <c r="Q1425" t="s">
        <v>51</v>
      </c>
      <c r="R1425">
        <v>0</v>
      </c>
      <c r="S1425">
        <v>0</v>
      </c>
      <c r="T1425">
        <v>1</v>
      </c>
      <c r="U1425">
        <v>0</v>
      </c>
      <c r="V1425">
        <v>0</v>
      </c>
      <c r="W1425">
        <v>0</v>
      </c>
      <c r="X1425">
        <v>30</v>
      </c>
      <c r="Y1425">
        <v>1</v>
      </c>
      <c r="Z1425" t="s">
        <v>52</v>
      </c>
      <c r="AA1425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84674600</v>
      </c>
      <c r="AB1425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100762774</v>
      </c>
      <c r="AC1425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-16088174</v>
      </c>
      <c r="AD1425" s="5">
        <f>VALUE(FIXED((SLEP[[#This Row],[EjecutadoCLP]]/SLEP[[#This Row],[MontoCLP]]),4,TRUE))</f>
        <v>1.19</v>
      </c>
      <c r="AE1425" s="1">
        <f>IF(SLEP[[#This Row],[Termino]]=0,DATE(1992,10,11),SLEP[[#This Row],[Termino]]-SLEP[[#This Row],[Días de vigencia]])</f>
        <v>45848</v>
      </c>
      <c r="AF1425" s="1">
        <f>IF(SLEP[[#This Row],[Días restantes]]&lt;1,DATE(1992,10,11),DATE(2025,8,8)+SLEP[[#This Row],[Días restantes]])</f>
        <v>45878</v>
      </c>
      <c r="AG1425">
        <f ca="1">IF(SLEP[[#This Row],[Termino]]=0,0,SLEP[[#This Row],[Termino]]-TODAY())</f>
        <v>-81</v>
      </c>
      <c r="AH1425" s="7" t="str">
        <f ca="1">IF(SLEP[[#This Row],[Dias]]&gt;0,"Vigente","Vencido")</f>
        <v>Vencido</v>
      </c>
      <c r="AI1425" t="str">
        <f>_xlfn.XLOOKUP(SLEP[[#This Row],[Source.Name]],Tabla3[Nombre archivo],Tabla3[BASESLEP],"N/A",0,1)</f>
        <v>Puerto Cordillera</v>
      </c>
      <c r="AJ1425" t="s">
        <v>6914</v>
      </c>
    </row>
    <row r="1426" spans="1:36" x14ac:dyDescent="0.3">
      <c r="A1426" t="s">
        <v>6094</v>
      </c>
      <c r="B1426" t="s">
        <v>6267</v>
      </c>
      <c r="C1426" t="s">
        <v>6268</v>
      </c>
      <c r="D1426" t="s">
        <v>6269</v>
      </c>
      <c r="E1426" t="s">
        <v>6270</v>
      </c>
      <c r="F1426" t="s">
        <v>6271</v>
      </c>
      <c r="G1426" t="s">
        <v>44</v>
      </c>
      <c r="H1426" t="s">
        <v>45</v>
      </c>
      <c r="I1426" t="s">
        <v>60</v>
      </c>
      <c r="J1426" t="s">
        <v>6100</v>
      </c>
      <c r="K1426" t="s">
        <v>48</v>
      </c>
      <c r="L1426" s="3">
        <v>5995</v>
      </c>
      <c r="M1426" s="4">
        <v>5977.53</v>
      </c>
      <c r="N1426" s="4">
        <v>17.4700000000039</v>
      </c>
      <c r="O1426" t="s">
        <v>836</v>
      </c>
      <c r="P1426" t="s">
        <v>273</v>
      </c>
      <c r="Q1426" t="s">
        <v>51</v>
      </c>
      <c r="R1426">
        <v>0</v>
      </c>
      <c r="S1426">
        <v>0</v>
      </c>
      <c r="T1426">
        <v>1</v>
      </c>
      <c r="U1426">
        <v>0</v>
      </c>
      <c r="V1426">
        <v>0</v>
      </c>
      <c r="W1426">
        <v>0</v>
      </c>
      <c r="X1426">
        <v>540</v>
      </c>
      <c r="Y1426">
        <v>-1</v>
      </c>
      <c r="Z1426" t="s">
        <v>52</v>
      </c>
      <c r="AA1426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5995</v>
      </c>
      <c r="AB1426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5978</v>
      </c>
      <c r="AC1426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17</v>
      </c>
      <c r="AD1426" s="5">
        <f>VALUE(FIXED((SLEP[[#This Row],[EjecutadoCLP]]/SLEP[[#This Row],[MontoCLP]]),4,TRUE))</f>
        <v>0.99719999999999998</v>
      </c>
      <c r="AE1426" s="1">
        <f>IF(SLEP[[#This Row],[Termino]]=0,DATE(1992,10,11),SLEP[[#This Row],[Termino]]-SLEP[[#This Row],[Días de vigencia]])</f>
        <v>33348</v>
      </c>
      <c r="AF1426" s="1">
        <f>IF(SLEP[[#This Row],[Días restantes]]&lt;1,DATE(1992,10,11),DATE(2025,8,8)+SLEP[[#This Row],[Días restantes]])</f>
        <v>33888</v>
      </c>
      <c r="AG1426">
        <f ca="1">IF(SLEP[[#This Row],[Termino]]=0,0,SLEP[[#This Row],[Termino]]-TODAY())</f>
        <v>-12071</v>
      </c>
      <c r="AH1426" s="7" t="str">
        <f ca="1">IF(SLEP[[#This Row],[Dias]]&gt;0,"Vigente","Vencido")</f>
        <v>Vencido</v>
      </c>
      <c r="AI1426" t="str">
        <f>_xlfn.XLOOKUP(SLEP[[#This Row],[Source.Name]],Tabla3[Nombre archivo],Tabla3[BASESLEP],"N/A",0,1)</f>
        <v>Puerto Cordillera</v>
      </c>
      <c r="AJ1426" t="s">
        <v>6919</v>
      </c>
    </row>
    <row r="1427" spans="1:36" x14ac:dyDescent="0.3">
      <c r="A1427" t="s">
        <v>6094</v>
      </c>
      <c r="B1427" t="s">
        <v>6273</v>
      </c>
      <c r="C1427" t="s">
        <v>6274</v>
      </c>
      <c r="D1427" t="s">
        <v>6275</v>
      </c>
      <c r="E1427" t="s">
        <v>6276</v>
      </c>
      <c r="F1427" t="s">
        <v>6277</v>
      </c>
      <c r="G1427" t="s">
        <v>44</v>
      </c>
      <c r="H1427" t="s">
        <v>45</v>
      </c>
      <c r="I1427" t="s">
        <v>60</v>
      </c>
      <c r="J1427" t="s">
        <v>6100</v>
      </c>
      <c r="K1427" t="s">
        <v>48</v>
      </c>
      <c r="L1427" s="3">
        <v>80681518</v>
      </c>
      <c r="M1427" s="4">
        <v>107595271</v>
      </c>
      <c r="N1427" s="4">
        <v>-26913753</v>
      </c>
      <c r="O1427" t="s">
        <v>831</v>
      </c>
      <c r="P1427" t="s">
        <v>759</v>
      </c>
      <c r="Q1427" t="s">
        <v>51</v>
      </c>
      <c r="R1427">
        <v>2</v>
      </c>
      <c r="S1427">
        <v>0</v>
      </c>
      <c r="T1427">
        <v>4</v>
      </c>
      <c r="U1427">
        <v>0</v>
      </c>
      <c r="V1427">
        <v>0</v>
      </c>
      <c r="W1427">
        <v>0</v>
      </c>
      <c r="X1427">
        <v>140</v>
      </c>
      <c r="Y1427">
        <v>-1</v>
      </c>
      <c r="Z1427" t="s">
        <v>52</v>
      </c>
      <c r="AA1427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80681518</v>
      </c>
      <c r="AB1427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107595271</v>
      </c>
      <c r="AC1427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-26913753</v>
      </c>
      <c r="AD1427" s="5">
        <f>VALUE(FIXED((SLEP[[#This Row],[EjecutadoCLP]]/SLEP[[#This Row],[MontoCLP]]),4,TRUE))</f>
        <v>1.3335999999999999</v>
      </c>
      <c r="AE1427" s="1">
        <f>IF(SLEP[[#This Row],[Termino]]=0,DATE(1992,10,11),SLEP[[#This Row],[Termino]]-SLEP[[#This Row],[Días de vigencia]])</f>
        <v>33748</v>
      </c>
      <c r="AF1427" s="1">
        <f>IF(SLEP[[#This Row],[Días restantes]]&lt;1,DATE(1992,10,11),DATE(2025,8,8)+SLEP[[#This Row],[Días restantes]])</f>
        <v>33888</v>
      </c>
      <c r="AG1427">
        <f ca="1">IF(SLEP[[#This Row],[Termino]]=0,0,SLEP[[#This Row],[Termino]]-TODAY())</f>
        <v>-12071</v>
      </c>
      <c r="AH1427" s="7" t="str">
        <f ca="1">IF(SLEP[[#This Row],[Dias]]&gt;0,"Vigente","Vencido")</f>
        <v>Vencido</v>
      </c>
      <c r="AI1427" t="str">
        <f>_xlfn.XLOOKUP(SLEP[[#This Row],[Source.Name]],Tabla3[Nombre archivo],Tabla3[BASESLEP],"N/A",0,1)</f>
        <v>Puerto Cordillera</v>
      </c>
      <c r="AJ1427" t="s">
        <v>6922</v>
      </c>
    </row>
    <row r="1428" spans="1:36" x14ac:dyDescent="0.3">
      <c r="A1428" t="s">
        <v>6094</v>
      </c>
      <c r="B1428" t="s">
        <v>6279</v>
      </c>
      <c r="C1428" t="s">
        <v>6280</v>
      </c>
      <c r="D1428" t="s">
        <v>6281</v>
      </c>
      <c r="E1428" t="s">
        <v>3272</v>
      </c>
      <c r="F1428" t="s">
        <v>3273</v>
      </c>
      <c r="G1428" t="s">
        <v>44</v>
      </c>
      <c r="H1428" t="s">
        <v>45</v>
      </c>
      <c r="I1428" t="s">
        <v>60</v>
      </c>
      <c r="J1428" t="s">
        <v>6100</v>
      </c>
      <c r="K1428" t="s">
        <v>48</v>
      </c>
      <c r="L1428" s="3">
        <v>424742630</v>
      </c>
      <c r="M1428" s="4">
        <v>252766556</v>
      </c>
      <c r="N1428" s="4">
        <v>171976074</v>
      </c>
      <c r="O1428" t="s">
        <v>950</v>
      </c>
      <c r="P1428" t="s">
        <v>263</v>
      </c>
      <c r="Q1428" t="s">
        <v>51</v>
      </c>
      <c r="R1428">
        <v>14</v>
      </c>
      <c r="S1428">
        <v>0</v>
      </c>
      <c r="T1428">
        <v>2</v>
      </c>
      <c r="U1428">
        <v>0</v>
      </c>
      <c r="V1428">
        <v>0</v>
      </c>
      <c r="W1428">
        <v>0</v>
      </c>
      <c r="X1428">
        <v>486</v>
      </c>
      <c r="Y1428">
        <v>121</v>
      </c>
      <c r="Z1428" t="s">
        <v>52</v>
      </c>
      <c r="AA1428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424742630</v>
      </c>
      <c r="AB1428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252766556</v>
      </c>
      <c r="AC1428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171976074</v>
      </c>
      <c r="AD1428" s="5">
        <f>VALUE(FIXED((SLEP[[#This Row],[EjecutadoCLP]]/SLEP[[#This Row],[MontoCLP]]),4,TRUE))</f>
        <v>0.59509999999999996</v>
      </c>
      <c r="AE1428" s="1">
        <f>IF(SLEP[[#This Row],[Termino]]=0,DATE(1992,10,11),SLEP[[#This Row],[Termino]]-SLEP[[#This Row],[Días de vigencia]])</f>
        <v>45512</v>
      </c>
      <c r="AF1428" s="1">
        <f>IF(SLEP[[#This Row],[Días restantes]]&lt;1,DATE(1992,10,11),DATE(2025,8,8)+SLEP[[#This Row],[Días restantes]])</f>
        <v>45998</v>
      </c>
      <c r="AG1428">
        <f ca="1">IF(SLEP[[#This Row],[Termino]]=0,0,SLEP[[#This Row],[Termino]]-TODAY())</f>
        <v>39</v>
      </c>
      <c r="AH1428" s="7" t="str">
        <f ca="1">IF(SLEP[[#This Row],[Dias]]&gt;0,"Vigente","Vencido")</f>
        <v>Vigente</v>
      </c>
      <c r="AI1428" t="str">
        <f>_xlfn.XLOOKUP(SLEP[[#This Row],[Source.Name]],Tabla3[Nombre archivo],Tabla3[BASESLEP],"N/A",0,1)</f>
        <v>Puerto Cordillera</v>
      </c>
      <c r="AJ1428" t="s">
        <v>6927</v>
      </c>
    </row>
    <row r="1429" spans="1:36" x14ac:dyDescent="0.3">
      <c r="A1429" t="s">
        <v>6094</v>
      </c>
      <c r="B1429" t="s">
        <v>6283</v>
      </c>
      <c r="C1429" t="s">
        <v>6284</v>
      </c>
      <c r="D1429" t="s">
        <v>6285</v>
      </c>
      <c r="E1429" t="s">
        <v>6286</v>
      </c>
      <c r="F1429" t="s">
        <v>6287</v>
      </c>
      <c r="G1429" t="s">
        <v>44</v>
      </c>
      <c r="H1429" t="s">
        <v>45</v>
      </c>
      <c r="I1429" t="s">
        <v>60</v>
      </c>
      <c r="J1429" t="s">
        <v>6100</v>
      </c>
      <c r="K1429" t="s">
        <v>48</v>
      </c>
      <c r="L1429" s="3">
        <v>648891517</v>
      </c>
      <c r="M1429" s="4">
        <v>838929026</v>
      </c>
      <c r="N1429" s="4">
        <v>-190037509</v>
      </c>
      <c r="O1429" t="s">
        <v>804</v>
      </c>
      <c r="P1429" t="s">
        <v>485</v>
      </c>
      <c r="Q1429" t="s">
        <v>51</v>
      </c>
      <c r="R1429">
        <v>4</v>
      </c>
      <c r="S1429">
        <v>0</v>
      </c>
      <c r="T1429">
        <v>7</v>
      </c>
      <c r="U1429">
        <v>0</v>
      </c>
      <c r="V1429">
        <v>0</v>
      </c>
      <c r="W1429">
        <v>0</v>
      </c>
      <c r="X1429">
        <v>410</v>
      </c>
      <c r="Y1429">
        <v>156</v>
      </c>
      <c r="Z1429" t="s">
        <v>52</v>
      </c>
      <c r="AA1429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648891517</v>
      </c>
      <c r="AB1429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838929026</v>
      </c>
      <c r="AC1429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-190037509</v>
      </c>
      <c r="AD1429" s="5">
        <f>VALUE(FIXED((SLEP[[#This Row],[EjecutadoCLP]]/SLEP[[#This Row],[MontoCLP]]),4,TRUE))</f>
        <v>1.2928999999999999</v>
      </c>
      <c r="AE1429" s="1">
        <f>IF(SLEP[[#This Row],[Termino]]=0,DATE(1992,10,11),SLEP[[#This Row],[Termino]]-SLEP[[#This Row],[Días de vigencia]])</f>
        <v>45623</v>
      </c>
      <c r="AF1429" s="1">
        <f>IF(SLEP[[#This Row],[Días restantes]]&lt;1,DATE(1992,10,11),DATE(2025,8,8)+SLEP[[#This Row],[Días restantes]])</f>
        <v>46033</v>
      </c>
      <c r="AG1429">
        <f ca="1">IF(SLEP[[#This Row],[Termino]]=0,0,SLEP[[#This Row],[Termino]]-TODAY())</f>
        <v>74</v>
      </c>
      <c r="AH1429" s="7" t="str">
        <f ca="1">IF(SLEP[[#This Row],[Dias]]&gt;0,"Vigente","Vencido")</f>
        <v>Vigente</v>
      </c>
      <c r="AI1429" t="str">
        <f>_xlfn.XLOOKUP(SLEP[[#This Row],[Source.Name]],Tabla3[Nombre archivo],Tabla3[BASESLEP],"N/A",0,1)</f>
        <v>Puerto Cordillera</v>
      </c>
      <c r="AJ1429" t="s">
        <v>6932</v>
      </c>
    </row>
    <row r="1430" spans="1:36" x14ac:dyDescent="0.3">
      <c r="A1430" t="s">
        <v>6094</v>
      </c>
      <c r="B1430" t="s">
        <v>6289</v>
      </c>
      <c r="C1430" t="s">
        <v>6290</v>
      </c>
      <c r="D1430" t="s">
        <v>6291</v>
      </c>
      <c r="E1430" t="s">
        <v>6292</v>
      </c>
      <c r="F1430" t="s">
        <v>6293</v>
      </c>
      <c r="G1430" t="s">
        <v>74</v>
      </c>
      <c r="H1430" t="s">
        <v>178</v>
      </c>
      <c r="I1430" t="s">
        <v>560</v>
      </c>
      <c r="J1430" t="s">
        <v>6100</v>
      </c>
      <c r="K1430" t="s">
        <v>794</v>
      </c>
      <c r="L1430" s="3">
        <v>112760.21</v>
      </c>
      <c r="M1430" s="4">
        <v>112760.21</v>
      </c>
      <c r="N1430" s="4">
        <v>0</v>
      </c>
      <c r="O1430" t="s">
        <v>764</v>
      </c>
      <c r="P1430" t="s">
        <v>950</v>
      </c>
      <c r="Q1430" t="s">
        <v>51</v>
      </c>
      <c r="R1430">
        <v>0</v>
      </c>
      <c r="S1430">
        <v>0</v>
      </c>
      <c r="T1430">
        <v>1</v>
      </c>
      <c r="U1430">
        <v>0</v>
      </c>
      <c r="V1430">
        <v>0</v>
      </c>
      <c r="W1430">
        <v>0</v>
      </c>
      <c r="X1430">
        <v>60</v>
      </c>
      <c r="Y1430">
        <v>-23</v>
      </c>
      <c r="Z1430" t="s">
        <v>52</v>
      </c>
      <c r="AA1430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107445821</v>
      </c>
      <c r="AB1430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107445821</v>
      </c>
      <c r="AC1430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0</v>
      </c>
      <c r="AD1430" s="5">
        <f>VALUE(FIXED((SLEP[[#This Row],[EjecutadoCLP]]/SLEP[[#This Row],[MontoCLP]]),4,TRUE))</f>
        <v>1</v>
      </c>
      <c r="AE1430" s="1">
        <f>IF(SLEP[[#This Row],[Termino]]=0,DATE(1992,10,11),SLEP[[#This Row],[Termino]]-SLEP[[#This Row],[Días de vigencia]])</f>
        <v>33828</v>
      </c>
      <c r="AF1430" s="1">
        <f>IF(SLEP[[#This Row],[Días restantes]]&lt;1,DATE(1992,10,11),DATE(2025,8,8)+SLEP[[#This Row],[Días restantes]])</f>
        <v>33888</v>
      </c>
      <c r="AG1430">
        <f ca="1">IF(SLEP[[#This Row],[Termino]]=0,0,SLEP[[#This Row],[Termino]]-TODAY())</f>
        <v>-12071</v>
      </c>
      <c r="AH1430" s="7" t="str">
        <f ca="1">IF(SLEP[[#This Row],[Dias]]&gt;0,"Vigente","Vencido")</f>
        <v>Vencido</v>
      </c>
      <c r="AI1430" t="str">
        <f>_xlfn.XLOOKUP(SLEP[[#This Row],[Source.Name]],Tabla3[Nombre archivo],Tabla3[BASESLEP],"N/A",0,1)</f>
        <v>Puerto Cordillera</v>
      </c>
      <c r="AJ1430" t="s">
        <v>6935</v>
      </c>
    </row>
    <row r="1431" spans="1:36" x14ac:dyDescent="0.3">
      <c r="A1431" t="s">
        <v>6094</v>
      </c>
      <c r="B1431" t="s">
        <v>6295</v>
      </c>
      <c r="C1431" t="s">
        <v>6296</v>
      </c>
      <c r="D1431" t="s">
        <v>6297</v>
      </c>
      <c r="E1431" t="s">
        <v>6112</v>
      </c>
      <c r="F1431" t="s">
        <v>6113</v>
      </c>
      <c r="G1431" t="s">
        <v>44</v>
      </c>
      <c r="H1431" t="s">
        <v>45</v>
      </c>
      <c r="I1431" t="s">
        <v>207</v>
      </c>
      <c r="J1431" t="s">
        <v>6100</v>
      </c>
      <c r="K1431" t="s">
        <v>48</v>
      </c>
      <c r="L1431" s="3">
        <v>220000000</v>
      </c>
      <c r="M1431" s="4">
        <v>168928598</v>
      </c>
      <c r="N1431" s="4">
        <v>51071402</v>
      </c>
      <c r="O1431" t="s">
        <v>896</v>
      </c>
      <c r="P1431" t="s">
        <v>1793</v>
      </c>
      <c r="Q1431" t="s">
        <v>51</v>
      </c>
      <c r="R1431">
        <v>32</v>
      </c>
      <c r="S1431">
        <v>0</v>
      </c>
      <c r="T1431">
        <v>1</v>
      </c>
      <c r="U1431">
        <v>0</v>
      </c>
      <c r="V1431">
        <v>0</v>
      </c>
      <c r="W1431">
        <v>0</v>
      </c>
      <c r="X1431">
        <v>540</v>
      </c>
      <c r="Y1431">
        <v>-1</v>
      </c>
      <c r="Z1431" t="s">
        <v>52</v>
      </c>
      <c r="AA1431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220000000</v>
      </c>
      <c r="AB1431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168928598</v>
      </c>
      <c r="AC1431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51071402</v>
      </c>
      <c r="AD1431" s="5">
        <f>VALUE(FIXED((SLEP[[#This Row],[EjecutadoCLP]]/SLEP[[#This Row],[MontoCLP]]),4,TRUE))</f>
        <v>0.76790000000000003</v>
      </c>
      <c r="AE1431" s="1">
        <f>IF(SLEP[[#This Row],[Termino]]=0,DATE(1992,10,11),SLEP[[#This Row],[Termino]]-SLEP[[#This Row],[Días de vigencia]])</f>
        <v>33348</v>
      </c>
      <c r="AF1431" s="1">
        <f>IF(SLEP[[#This Row],[Días restantes]]&lt;1,DATE(1992,10,11),DATE(2025,8,8)+SLEP[[#This Row],[Días restantes]])</f>
        <v>33888</v>
      </c>
      <c r="AG1431">
        <f ca="1">IF(SLEP[[#This Row],[Termino]]=0,0,SLEP[[#This Row],[Termino]]-TODAY())</f>
        <v>-12071</v>
      </c>
      <c r="AH1431" s="7" t="str">
        <f ca="1">IF(SLEP[[#This Row],[Dias]]&gt;0,"Vigente","Vencido")</f>
        <v>Vencido</v>
      </c>
      <c r="AI1431" t="str">
        <f>_xlfn.XLOOKUP(SLEP[[#This Row],[Source.Name]],Tabla3[Nombre archivo],Tabla3[BASESLEP],"N/A",0,1)</f>
        <v>Puerto Cordillera</v>
      </c>
      <c r="AJ1431" t="s">
        <v>6940</v>
      </c>
    </row>
    <row r="1432" spans="1:36" x14ac:dyDescent="0.3">
      <c r="A1432" t="s">
        <v>6094</v>
      </c>
      <c r="B1432" t="s">
        <v>6299</v>
      </c>
      <c r="C1432" t="s">
        <v>6300</v>
      </c>
      <c r="D1432" t="s">
        <v>6301</v>
      </c>
      <c r="E1432" t="s">
        <v>6242</v>
      </c>
      <c r="F1432" t="s">
        <v>6243</v>
      </c>
      <c r="G1432" t="s">
        <v>44</v>
      </c>
      <c r="H1432" t="s">
        <v>45</v>
      </c>
      <c r="I1432" t="s">
        <v>60</v>
      </c>
      <c r="J1432" t="s">
        <v>6100</v>
      </c>
      <c r="K1432" t="s">
        <v>48</v>
      </c>
      <c r="L1432" s="3">
        <v>240214348</v>
      </c>
      <c r="M1432" s="4">
        <v>285855074</v>
      </c>
      <c r="N1432" s="4">
        <v>-45640726</v>
      </c>
      <c r="O1432" t="s">
        <v>728</v>
      </c>
      <c r="P1432" t="s">
        <v>1056</v>
      </c>
      <c r="Q1432" t="s">
        <v>51</v>
      </c>
      <c r="R1432">
        <v>3</v>
      </c>
      <c r="S1432">
        <v>0</v>
      </c>
      <c r="T1432">
        <v>3</v>
      </c>
      <c r="U1432">
        <v>0</v>
      </c>
      <c r="V1432">
        <v>0</v>
      </c>
      <c r="W1432">
        <v>0</v>
      </c>
      <c r="X1432">
        <v>234</v>
      </c>
      <c r="Y1432">
        <v>-1</v>
      </c>
      <c r="Z1432" t="s">
        <v>52</v>
      </c>
      <c r="AA1432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240214348</v>
      </c>
      <c r="AB1432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285855074</v>
      </c>
      <c r="AC1432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-45640726</v>
      </c>
      <c r="AD1432" s="5">
        <f>VALUE(FIXED((SLEP[[#This Row],[EjecutadoCLP]]/SLEP[[#This Row],[MontoCLP]]),4,TRUE))</f>
        <v>1.19</v>
      </c>
      <c r="AE1432" s="1">
        <f>IF(SLEP[[#This Row],[Termino]]=0,DATE(1992,10,11),SLEP[[#This Row],[Termino]]-SLEP[[#This Row],[Días de vigencia]])</f>
        <v>33654</v>
      </c>
      <c r="AF1432" s="1">
        <f>IF(SLEP[[#This Row],[Días restantes]]&lt;1,DATE(1992,10,11),DATE(2025,8,8)+SLEP[[#This Row],[Días restantes]])</f>
        <v>33888</v>
      </c>
      <c r="AG1432">
        <f ca="1">IF(SLEP[[#This Row],[Termino]]=0,0,SLEP[[#This Row],[Termino]]-TODAY())</f>
        <v>-12071</v>
      </c>
      <c r="AH1432" s="7" t="str">
        <f ca="1">IF(SLEP[[#This Row],[Dias]]&gt;0,"Vigente","Vencido")</f>
        <v>Vencido</v>
      </c>
      <c r="AI1432" t="str">
        <f>_xlfn.XLOOKUP(SLEP[[#This Row],[Source.Name]],Tabla3[Nombre archivo],Tabla3[BASESLEP],"N/A",0,1)</f>
        <v>Puerto Cordillera</v>
      </c>
      <c r="AJ1432" t="s">
        <v>6945</v>
      </c>
    </row>
    <row r="1433" spans="1:36" x14ac:dyDescent="0.3">
      <c r="A1433" t="s">
        <v>6094</v>
      </c>
      <c r="B1433" t="s">
        <v>6303</v>
      </c>
      <c r="C1433" t="s">
        <v>6304</v>
      </c>
      <c r="D1433" t="s">
        <v>6305</v>
      </c>
      <c r="E1433" t="s">
        <v>6306</v>
      </c>
      <c r="F1433" t="s">
        <v>6307</v>
      </c>
      <c r="G1433" t="s">
        <v>44</v>
      </c>
      <c r="H1433" t="s">
        <v>178</v>
      </c>
      <c r="I1433" t="s">
        <v>230</v>
      </c>
      <c r="J1433" t="s">
        <v>6100</v>
      </c>
      <c r="K1433" t="s">
        <v>48</v>
      </c>
      <c r="L1433" s="3">
        <v>445515</v>
      </c>
      <c r="M1433" s="4">
        <v>348391770</v>
      </c>
      <c r="N1433" s="4">
        <v>-347946255</v>
      </c>
      <c r="O1433" t="s">
        <v>822</v>
      </c>
      <c r="P1433" t="s">
        <v>552</v>
      </c>
      <c r="Q1433" t="s">
        <v>51</v>
      </c>
      <c r="R1433">
        <v>135</v>
      </c>
      <c r="S1433">
        <v>0</v>
      </c>
      <c r="T1433">
        <v>0</v>
      </c>
      <c r="U1433">
        <v>0</v>
      </c>
      <c r="V1433">
        <v>0</v>
      </c>
      <c r="W1433">
        <v>0</v>
      </c>
      <c r="X1433">
        <v>365</v>
      </c>
      <c r="Y1433">
        <v>-1</v>
      </c>
      <c r="Z1433" t="s">
        <v>52</v>
      </c>
      <c r="AA1433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445515</v>
      </c>
      <c r="AB1433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348391770</v>
      </c>
      <c r="AC1433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-347946255</v>
      </c>
      <c r="AD1433" s="5">
        <f>VALUE(FIXED((SLEP[[#This Row],[EjecutadoCLP]]/SLEP[[#This Row],[MontoCLP]]),4,TRUE))</f>
        <v>781.99779999999998</v>
      </c>
      <c r="AE1433" s="1">
        <f>IF(SLEP[[#This Row],[Termino]]=0,DATE(1992,10,11),SLEP[[#This Row],[Termino]]-SLEP[[#This Row],[Días de vigencia]])</f>
        <v>33523</v>
      </c>
      <c r="AF1433" s="1">
        <f>IF(SLEP[[#This Row],[Días restantes]]&lt;1,DATE(1992,10,11),DATE(2025,8,8)+SLEP[[#This Row],[Días restantes]])</f>
        <v>33888</v>
      </c>
      <c r="AG1433">
        <f ca="1">IF(SLEP[[#This Row],[Termino]]=0,0,SLEP[[#This Row],[Termino]]-TODAY())</f>
        <v>-12071</v>
      </c>
      <c r="AH1433" s="7" t="str">
        <f ca="1">IF(SLEP[[#This Row],[Dias]]&gt;0,"Vigente","Vencido")</f>
        <v>Vencido</v>
      </c>
      <c r="AI1433" t="str">
        <f>_xlfn.XLOOKUP(SLEP[[#This Row],[Source.Name]],Tabla3[Nombre archivo],Tabla3[BASESLEP],"N/A",0,1)</f>
        <v>Puerto Cordillera</v>
      </c>
      <c r="AJ1433" t="s">
        <v>6950</v>
      </c>
    </row>
    <row r="1434" spans="1:36" x14ac:dyDescent="0.3">
      <c r="A1434" t="s">
        <v>6094</v>
      </c>
      <c r="B1434" t="s">
        <v>6309</v>
      </c>
      <c r="C1434" t="s">
        <v>6310</v>
      </c>
      <c r="D1434" t="s">
        <v>6311</v>
      </c>
      <c r="E1434" t="s">
        <v>6242</v>
      </c>
      <c r="F1434" t="s">
        <v>6243</v>
      </c>
      <c r="G1434" t="s">
        <v>44</v>
      </c>
      <c r="H1434" t="s">
        <v>45</v>
      </c>
      <c r="I1434" t="s">
        <v>60</v>
      </c>
      <c r="J1434" t="s">
        <v>6100</v>
      </c>
      <c r="K1434" t="s">
        <v>48</v>
      </c>
      <c r="L1434" s="3">
        <v>58826286</v>
      </c>
      <c r="M1434" s="4">
        <v>80237132</v>
      </c>
      <c r="N1434" s="4">
        <v>-21410846</v>
      </c>
      <c r="O1434" t="s">
        <v>891</v>
      </c>
      <c r="P1434" t="s">
        <v>1946</v>
      </c>
      <c r="Q1434" t="s">
        <v>51</v>
      </c>
      <c r="R1434">
        <v>3</v>
      </c>
      <c r="S1434">
        <v>0</v>
      </c>
      <c r="T1434">
        <v>2</v>
      </c>
      <c r="U1434">
        <v>0</v>
      </c>
      <c r="V1434">
        <v>0</v>
      </c>
      <c r="W1434">
        <v>0</v>
      </c>
      <c r="X1434">
        <v>54</v>
      </c>
      <c r="Y1434">
        <v>-1</v>
      </c>
      <c r="Z1434" t="s">
        <v>52</v>
      </c>
      <c r="AA1434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58826286</v>
      </c>
      <c r="AB1434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80237132</v>
      </c>
      <c r="AC1434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-21410846</v>
      </c>
      <c r="AD1434" s="5">
        <f>VALUE(FIXED((SLEP[[#This Row],[EjecutadoCLP]]/SLEP[[#This Row],[MontoCLP]]),4,TRUE))</f>
        <v>1.3640000000000001</v>
      </c>
      <c r="AE1434" s="1">
        <f>IF(SLEP[[#This Row],[Termino]]=0,DATE(1992,10,11),SLEP[[#This Row],[Termino]]-SLEP[[#This Row],[Días de vigencia]])</f>
        <v>33834</v>
      </c>
      <c r="AF1434" s="1">
        <f>IF(SLEP[[#This Row],[Días restantes]]&lt;1,DATE(1992,10,11),DATE(2025,8,8)+SLEP[[#This Row],[Días restantes]])</f>
        <v>33888</v>
      </c>
      <c r="AG1434">
        <f ca="1">IF(SLEP[[#This Row],[Termino]]=0,0,SLEP[[#This Row],[Termino]]-TODAY())</f>
        <v>-12071</v>
      </c>
      <c r="AH1434" s="7" t="str">
        <f ca="1">IF(SLEP[[#This Row],[Dias]]&gt;0,"Vigente","Vencido")</f>
        <v>Vencido</v>
      </c>
      <c r="AI1434" t="str">
        <f>_xlfn.XLOOKUP(SLEP[[#This Row],[Source.Name]],Tabla3[Nombre archivo],Tabla3[BASESLEP],"N/A",0,1)</f>
        <v>Puerto Cordillera</v>
      </c>
      <c r="AJ1434" t="s">
        <v>6953</v>
      </c>
    </row>
    <row r="1435" spans="1:36" x14ac:dyDescent="0.3">
      <c r="A1435" t="s">
        <v>6094</v>
      </c>
      <c r="B1435" t="s">
        <v>6313</v>
      </c>
      <c r="C1435" t="s">
        <v>6314</v>
      </c>
      <c r="D1435" t="s">
        <v>6315</v>
      </c>
      <c r="E1435" t="s">
        <v>6112</v>
      </c>
      <c r="F1435" t="s">
        <v>6113</v>
      </c>
      <c r="G1435" t="s">
        <v>44</v>
      </c>
      <c r="H1435" t="s">
        <v>45</v>
      </c>
      <c r="I1435" t="s">
        <v>207</v>
      </c>
      <c r="J1435" t="s">
        <v>6100</v>
      </c>
      <c r="K1435" t="s">
        <v>48</v>
      </c>
      <c r="L1435" s="3">
        <v>80000000</v>
      </c>
      <c r="M1435" s="4">
        <v>44061134</v>
      </c>
      <c r="N1435" s="4">
        <v>35938866</v>
      </c>
      <c r="O1435" t="s">
        <v>843</v>
      </c>
      <c r="P1435" t="s">
        <v>63</v>
      </c>
      <c r="Q1435" t="s">
        <v>51</v>
      </c>
      <c r="R1435">
        <v>18</v>
      </c>
      <c r="S1435">
        <v>0</v>
      </c>
      <c r="T1435">
        <v>0</v>
      </c>
      <c r="U1435">
        <v>0</v>
      </c>
      <c r="V1435">
        <v>0</v>
      </c>
      <c r="W1435">
        <v>0</v>
      </c>
      <c r="X1435">
        <v>720</v>
      </c>
      <c r="Y1435">
        <v>-1</v>
      </c>
      <c r="Z1435" t="s">
        <v>52</v>
      </c>
      <c r="AA1435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80000000</v>
      </c>
      <c r="AB1435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44061134</v>
      </c>
      <c r="AC1435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35938866</v>
      </c>
      <c r="AD1435" s="5">
        <f>VALUE(FIXED((SLEP[[#This Row],[EjecutadoCLP]]/SLEP[[#This Row],[MontoCLP]]),4,TRUE))</f>
        <v>0.55079999999999996</v>
      </c>
      <c r="AE1435" s="1">
        <f>IF(SLEP[[#This Row],[Termino]]=0,DATE(1992,10,11),SLEP[[#This Row],[Termino]]-SLEP[[#This Row],[Días de vigencia]])</f>
        <v>33168</v>
      </c>
      <c r="AF1435" s="1">
        <f>IF(SLEP[[#This Row],[Días restantes]]&lt;1,DATE(1992,10,11),DATE(2025,8,8)+SLEP[[#This Row],[Días restantes]])</f>
        <v>33888</v>
      </c>
      <c r="AG1435">
        <f ca="1">IF(SLEP[[#This Row],[Termino]]=0,0,SLEP[[#This Row],[Termino]]-TODAY())</f>
        <v>-12071</v>
      </c>
      <c r="AH1435" s="7" t="str">
        <f ca="1">IF(SLEP[[#This Row],[Dias]]&gt;0,"Vigente","Vencido")</f>
        <v>Vencido</v>
      </c>
      <c r="AI1435" t="str">
        <f>_xlfn.XLOOKUP(SLEP[[#This Row],[Source.Name]],Tabla3[Nombre archivo],Tabla3[BASESLEP],"N/A",0,1)</f>
        <v>Puerto Cordillera</v>
      </c>
      <c r="AJ1435" t="s">
        <v>6958</v>
      </c>
    </row>
    <row r="1436" spans="1:36" x14ac:dyDescent="0.3">
      <c r="A1436" t="s">
        <v>6094</v>
      </c>
      <c r="B1436" t="s">
        <v>6317</v>
      </c>
      <c r="C1436" t="s">
        <v>6318</v>
      </c>
      <c r="D1436" t="s">
        <v>6319</v>
      </c>
      <c r="E1436" t="s">
        <v>6188</v>
      </c>
      <c r="F1436" t="s">
        <v>6189</v>
      </c>
      <c r="G1436" t="s">
        <v>44</v>
      </c>
      <c r="H1436" t="s">
        <v>45</v>
      </c>
      <c r="I1436" t="s">
        <v>60</v>
      </c>
      <c r="J1436" t="s">
        <v>6100</v>
      </c>
      <c r="K1436" t="s">
        <v>48</v>
      </c>
      <c r="L1436" s="3">
        <v>410000</v>
      </c>
      <c r="M1436" s="4">
        <v>58955000</v>
      </c>
      <c r="N1436" s="4">
        <v>-58545000</v>
      </c>
      <c r="O1436" t="s">
        <v>877</v>
      </c>
      <c r="P1436" t="s">
        <v>907</v>
      </c>
      <c r="Q1436" t="s">
        <v>51</v>
      </c>
      <c r="R1436">
        <v>9</v>
      </c>
      <c r="S1436">
        <v>0</v>
      </c>
      <c r="T1436">
        <v>0</v>
      </c>
      <c r="U1436">
        <v>0</v>
      </c>
      <c r="V1436">
        <v>0</v>
      </c>
      <c r="W1436">
        <v>0</v>
      </c>
      <c r="X1436">
        <v>257</v>
      </c>
      <c r="Y1436">
        <v>-1</v>
      </c>
      <c r="Z1436" t="s">
        <v>52</v>
      </c>
      <c r="AA1436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410000</v>
      </c>
      <c r="AB1436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58955000</v>
      </c>
      <c r="AC1436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-58545000</v>
      </c>
      <c r="AD1436" s="5">
        <f>VALUE(FIXED((SLEP[[#This Row],[EjecutadoCLP]]/SLEP[[#This Row],[MontoCLP]]),4,TRUE))</f>
        <v>143.7927</v>
      </c>
      <c r="AE1436" s="1">
        <f>IF(SLEP[[#This Row],[Termino]]=0,DATE(1992,10,11),SLEP[[#This Row],[Termino]]-SLEP[[#This Row],[Días de vigencia]])</f>
        <v>33631</v>
      </c>
      <c r="AF1436" s="1">
        <f>IF(SLEP[[#This Row],[Días restantes]]&lt;1,DATE(1992,10,11),DATE(2025,8,8)+SLEP[[#This Row],[Días restantes]])</f>
        <v>33888</v>
      </c>
      <c r="AG1436">
        <f ca="1">IF(SLEP[[#This Row],[Termino]]=0,0,SLEP[[#This Row],[Termino]]-TODAY())</f>
        <v>-12071</v>
      </c>
      <c r="AH1436" s="7" t="str">
        <f ca="1">IF(SLEP[[#This Row],[Dias]]&gt;0,"Vigente","Vencido")</f>
        <v>Vencido</v>
      </c>
      <c r="AI1436" t="str">
        <f>_xlfn.XLOOKUP(SLEP[[#This Row],[Source.Name]],Tabla3[Nombre archivo],Tabla3[BASESLEP],"N/A",0,1)</f>
        <v>Puerto Cordillera</v>
      </c>
      <c r="AJ1436" s="2" t="s">
        <v>6963</v>
      </c>
    </row>
    <row r="1437" spans="1:36" x14ac:dyDescent="0.3">
      <c r="A1437" t="s">
        <v>6094</v>
      </c>
      <c r="B1437" t="s">
        <v>6321</v>
      </c>
      <c r="C1437" t="s">
        <v>6322</v>
      </c>
      <c r="D1437" t="s">
        <v>6323</v>
      </c>
      <c r="E1437" t="s">
        <v>6324</v>
      </c>
      <c r="F1437" t="s">
        <v>6325</v>
      </c>
      <c r="G1437" t="s">
        <v>44</v>
      </c>
      <c r="H1437" t="s">
        <v>45</v>
      </c>
      <c r="I1437" t="s">
        <v>60</v>
      </c>
      <c r="J1437" t="s">
        <v>6100</v>
      </c>
      <c r="K1437" t="s">
        <v>48</v>
      </c>
      <c r="L1437" s="3">
        <v>165826500</v>
      </c>
      <c r="M1437" s="4">
        <v>118900819</v>
      </c>
      <c r="N1437" s="4">
        <v>46925681</v>
      </c>
      <c r="O1437" t="s">
        <v>1563</v>
      </c>
      <c r="P1437" t="s">
        <v>907</v>
      </c>
      <c r="Q1437" t="s">
        <v>51</v>
      </c>
      <c r="R1437">
        <v>8</v>
      </c>
      <c r="S1437">
        <v>0</v>
      </c>
      <c r="T1437">
        <v>0</v>
      </c>
      <c r="U1437">
        <v>0</v>
      </c>
      <c r="V1437">
        <v>0</v>
      </c>
      <c r="W1437">
        <v>0</v>
      </c>
      <c r="X1437">
        <v>264</v>
      </c>
      <c r="Y1437">
        <v>-1</v>
      </c>
      <c r="Z1437" t="s">
        <v>52</v>
      </c>
      <c r="AA1437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165826500</v>
      </c>
      <c r="AB1437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118900819</v>
      </c>
      <c r="AC1437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46925681</v>
      </c>
      <c r="AD1437" s="5">
        <f>VALUE(FIXED((SLEP[[#This Row],[EjecutadoCLP]]/SLEP[[#This Row],[MontoCLP]]),4,TRUE))</f>
        <v>0.71699999999999997</v>
      </c>
      <c r="AE1437" s="1">
        <f>IF(SLEP[[#This Row],[Termino]]=0,DATE(1992,10,11),SLEP[[#This Row],[Termino]]-SLEP[[#This Row],[Días de vigencia]])</f>
        <v>33624</v>
      </c>
      <c r="AF1437" s="1">
        <f>IF(SLEP[[#This Row],[Días restantes]]&lt;1,DATE(1992,10,11),DATE(2025,8,8)+SLEP[[#This Row],[Días restantes]])</f>
        <v>33888</v>
      </c>
      <c r="AG1437">
        <f ca="1">IF(SLEP[[#This Row],[Termino]]=0,0,SLEP[[#This Row],[Termino]]-TODAY())</f>
        <v>-12071</v>
      </c>
      <c r="AH1437" s="7" t="str">
        <f ca="1">IF(SLEP[[#This Row],[Dias]]&gt;0,"Vigente","Vencido")</f>
        <v>Vencido</v>
      </c>
      <c r="AI1437" t="str">
        <f>_xlfn.XLOOKUP(SLEP[[#This Row],[Source.Name]],Tabla3[Nombre archivo],Tabla3[BASESLEP],"N/A",0,1)</f>
        <v>Puerto Cordillera</v>
      </c>
      <c r="AJ1437" t="s">
        <v>6968</v>
      </c>
    </row>
    <row r="1438" spans="1:36" x14ac:dyDescent="0.3">
      <c r="A1438" t="s">
        <v>6094</v>
      </c>
      <c r="B1438" t="s">
        <v>6327</v>
      </c>
      <c r="C1438" t="s">
        <v>6328</v>
      </c>
      <c r="D1438" t="s">
        <v>6329</v>
      </c>
      <c r="E1438" t="s">
        <v>6192</v>
      </c>
      <c r="F1438" t="s">
        <v>6193</v>
      </c>
      <c r="G1438" t="s">
        <v>44</v>
      </c>
      <c r="H1438" t="s">
        <v>45</v>
      </c>
      <c r="I1438" t="s">
        <v>60</v>
      </c>
      <c r="J1438" t="s">
        <v>6100</v>
      </c>
      <c r="K1438" t="s">
        <v>48</v>
      </c>
      <c r="L1438" s="3">
        <v>1514800</v>
      </c>
      <c r="M1438" s="4">
        <v>213562800</v>
      </c>
      <c r="N1438" s="4">
        <v>-212048000</v>
      </c>
      <c r="O1438" t="s">
        <v>970</v>
      </c>
      <c r="P1438" t="s">
        <v>740</v>
      </c>
      <c r="Q1438" t="s">
        <v>51</v>
      </c>
      <c r="R1438">
        <v>10</v>
      </c>
      <c r="S1438">
        <v>0</v>
      </c>
      <c r="T1438">
        <v>1</v>
      </c>
      <c r="U1438">
        <v>0</v>
      </c>
      <c r="V1438">
        <v>0</v>
      </c>
      <c r="W1438">
        <v>0</v>
      </c>
      <c r="X1438">
        <v>175</v>
      </c>
      <c r="Y1438">
        <v>1</v>
      </c>
      <c r="Z1438" t="s">
        <v>52</v>
      </c>
      <c r="AA1438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1514800</v>
      </c>
      <c r="AB1438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213562800</v>
      </c>
      <c r="AC1438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-212048000</v>
      </c>
      <c r="AD1438" s="5">
        <f>VALUE(FIXED((SLEP[[#This Row],[EjecutadoCLP]]/SLEP[[#This Row],[MontoCLP]]),4,TRUE))</f>
        <v>140.98419999999999</v>
      </c>
      <c r="AE1438" s="1">
        <f>IF(SLEP[[#This Row],[Termino]]=0,DATE(1992,10,11),SLEP[[#This Row],[Termino]]-SLEP[[#This Row],[Días de vigencia]])</f>
        <v>45703</v>
      </c>
      <c r="AF1438" s="1">
        <f>IF(SLEP[[#This Row],[Días restantes]]&lt;1,DATE(1992,10,11),DATE(2025,8,8)+SLEP[[#This Row],[Días restantes]])</f>
        <v>45878</v>
      </c>
      <c r="AG1438">
        <f ca="1">IF(SLEP[[#This Row],[Termino]]=0,0,SLEP[[#This Row],[Termino]]-TODAY())</f>
        <v>-81</v>
      </c>
      <c r="AH1438" s="7" t="str">
        <f ca="1">IF(SLEP[[#This Row],[Dias]]&gt;0,"Vigente","Vencido")</f>
        <v>Vencido</v>
      </c>
      <c r="AI1438" t="str">
        <f>_xlfn.XLOOKUP(SLEP[[#This Row],[Source.Name]],Tabla3[Nombre archivo],Tabla3[BASESLEP],"N/A",0,1)</f>
        <v>Puerto Cordillera</v>
      </c>
      <c r="AJ1438" t="s">
        <v>6971</v>
      </c>
    </row>
    <row r="1439" spans="1:36" x14ac:dyDescent="0.3">
      <c r="A1439" t="s">
        <v>6094</v>
      </c>
      <c r="B1439" t="s">
        <v>6331</v>
      </c>
      <c r="C1439" t="s">
        <v>6206</v>
      </c>
      <c r="D1439" t="s">
        <v>6332</v>
      </c>
      <c r="E1439" t="s">
        <v>6208</v>
      </c>
      <c r="F1439" t="s">
        <v>6209</v>
      </c>
      <c r="G1439" t="s">
        <v>44</v>
      </c>
      <c r="H1439" t="s">
        <v>45</v>
      </c>
      <c r="I1439" t="s">
        <v>46</v>
      </c>
      <c r="J1439" t="s">
        <v>6100</v>
      </c>
      <c r="K1439" t="s">
        <v>48</v>
      </c>
      <c r="L1439" s="3">
        <v>12225675</v>
      </c>
      <c r="M1439" s="4">
        <v>449922306</v>
      </c>
      <c r="N1439" s="4">
        <v>-437696631</v>
      </c>
      <c r="O1439" t="s">
        <v>970</v>
      </c>
      <c r="P1439" t="s">
        <v>896</v>
      </c>
      <c r="Q1439" t="s">
        <v>51</v>
      </c>
      <c r="R1439">
        <v>197</v>
      </c>
      <c r="S1439">
        <v>0</v>
      </c>
      <c r="T1439">
        <v>1</v>
      </c>
      <c r="U1439">
        <v>0</v>
      </c>
      <c r="V1439">
        <v>0</v>
      </c>
      <c r="W1439">
        <v>0</v>
      </c>
      <c r="X1439">
        <v>295</v>
      </c>
      <c r="Y1439">
        <v>-1</v>
      </c>
      <c r="Z1439" t="s">
        <v>52</v>
      </c>
      <c r="AA1439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12225675</v>
      </c>
      <c r="AB1439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449922306</v>
      </c>
      <c r="AC1439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-437696631</v>
      </c>
      <c r="AD1439" s="5">
        <f>VALUE(FIXED((SLEP[[#This Row],[EjecutadoCLP]]/SLEP[[#This Row],[MontoCLP]]),4,TRUE))</f>
        <v>36.801400000000001</v>
      </c>
      <c r="AE1439" s="1">
        <f>IF(SLEP[[#This Row],[Termino]]=0,DATE(1992,10,11),SLEP[[#This Row],[Termino]]-SLEP[[#This Row],[Días de vigencia]])</f>
        <v>33593</v>
      </c>
      <c r="AF1439" s="1">
        <f>IF(SLEP[[#This Row],[Días restantes]]&lt;1,DATE(1992,10,11),DATE(2025,8,8)+SLEP[[#This Row],[Días restantes]])</f>
        <v>33888</v>
      </c>
      <c r="AG1439">
        <f ca="1">IF(SLEP[[#This Row],[Termino]]=0,0,SLEP[[#This Row],[Termino]]-TODAY())</f>
        <v>-12071</v>
      </c>
      <c r="AH1439" s="7" t="str">
        <f ca="1">IF(SLEP[[#This Row],[Dias]]&gt;0,"Vigente","Vencido")</f>
        <v>Vencido</v>
      </c>
      <c r="AI1439" t="str">
        <f>_xlfn.XLOOKUP(SLEP[[#This Row],[Source.Name]],Tabla3[Nombre archivo],Tabla3[BASESLEP],"N/A",0,1)</f>
        <v>Puerto Cordillera</v>
      </c>
      <c r="AJ1439" t="s">
        <v>6976</v>
      </c>
    </row>
    <row r="1440" spans="1:36" x14ac:dyDescent="0.3">
      <c r="A1440" t="s">
        <v>6094</v>
      </c>
      <c r="B1440" t="s">
        <v>6334</v>
      </c>
      <c r="C1440" t="s">
        <v>6335</v>
      </c>
      <c r="D1440" t="s">
        <v>6336</v>
      </c>
      <c r="E1440" t="s">
        <v>6276</v>
      </c>
      <c r="F1440" t="s">
        <v>6277</v>
      </c>
      <c r="G1440" t="s">
        <v>44</v>
      </c>
      <c r="H1440" t="s">
        <v>178</v>
      </c>
      <c r="I1440" t="s">
        <v>533</v>
      </c>
      <c r="J1440" t="s">
        <v>6100</v>
      </c>
      <c r="K1440" t="s">
        <v>48</v>
      </c>
      <c r="L1440" s="3">
        <v>194302840</v>
      </c>
      <c r="M1440" s="4">
        <v>231220380</v>
      </c>
      <c r="N1440" s="4">
        <v>-36917540</v>
      </c>
      <c r="O1440" t="s">
        <v>950</v>
      </c>
      <c r="P1440" t="s">
        <v>831</v>
      </c>
      <c r="Q1440" t="s">
        <v>51</v>
      </c>
      <c r="R1440">
        <v>1</v>
      </c>
      <c r="S1440">
        <v>0</v>
      </c>
      <c r="T1440">
        <v>1</v>
      </c>
      <c r="U1440">
        <v>0</v>
      </c>
      <c r="V1440">
        <v>0</v>
      </c>
      <c r="W1440">
        <v>0</v>
      </c>
      <c r="X1440">
        <v>36</v>
      </c>
      <c r="Y1440">
        <v>-48</v>
      </c>
      <c r="Z1440" t="s">
        <v>52</v>
      </c>
      <c r="AA1440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194302840</v>
      </c>
      <c r="AB1440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231220380</v>
      </c>
      <c r="AC1440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-36917540</v>
      </c>
      <c r="AD1440" s="5">
        <f>VALUE(FIXED((SLEP[[#This Row],[EjecutadoCLP]]/SLEP[[#This Row],[MontoCLP]]),4,TRUE))</f>
        <v>1.19</v>
      </c>
      <c r="AE1440" s="1">
        <f>IF(SLEP[[#This Row],[Termino]]=0,DATE(1992,10,11),SLEP[[#This Row],[Termino]]-SLEP[[#This Row],[Días de vigencia]])</f>
        <v>33852</v>
      </c>
      <c r="AF1440" s="1">
        <f>IF(SLEP[[#This Row],[Días restantes]]&lt;1,DATE(1992,10,11),DATE(2025,8,8)+SLEP[[#This Row],[Días restantes]])</f>
        <v>33888</v>
      </c>
      <c r="AG1440">
        <f ca="1">IF(SLEP[[#This Row],[Termino]]=0,0,SLEP[[#This Row],[Termino]]-TODAY())</f>
        <v>-12071</v>
      </c>
      <c r="AH1440" s="7" t="str">
        <f ca="1">IF(SLEP[[#This Row],[Dias]]&gt;0,"Vigente","Vencido")</f>
        <v>Vencido</v>
      </c>
      <c r="AI1440" t="str">
        <f>_xlfn.XLOOKUP(SLEP[[#This Row],[Source.Name]],Tabla3[Nombre archivo],Tabla3[BASESLEP],"N/A",0,1)</f>
        <v>Puerto Cordillera</v>
      </c>
      <c r="AJ1440" t="s">
        <v>6979</v>
      </c>
    </row>
    <row r="1441" spans="1:36" x14ac:dyDescent="0.3">
      <c r="A1441" t="s">
        <v>6094</v>
      </c>
      <c r="B1441" t="s">
        <v>6338</v>
      </c>
      <c r="C1441" t="s">
        <v>6339</v>
      </c>
      <c r="D1441" t="s">
        <v>6340</v>
      </c>
      <c r="E1441" t="s">
        <v>6341</v>
      </c>
      <c r="F1441" t="s">
        <v>6342</v>
      </c>
      <c r="G1441" t="s">
        <v>44</v>
      </c>
      <c r="H1441" t="s">
        <v>45</v>
      </c>
      <c r="I1441" t="s">
        <v>60</v>
      </c>
      <c r="J1441" t="s">
        <v>6100</v>
      </c>
      <c r="K1441" t="s">
        <v>48</v>
      </c>
      <c r="L1441" s="3">
        <v>430489585</v>
      </c>
      <c r="M1441" s="4">
        <v>586696369</v>
      </c>
      <c r="N1441" s="4">
        <v>-156206784</v>
      </c>
      <c r="O1441" t="s">
        <v>831</v>
      </c>
      <c r="P1441" t="s">
        <v>263</v>
      </c>
      <c r="Q1441" t="s">
        <v>51</v>
      </c>
      <c r="R1441">
        <v>5</v>
      </c>
      <c r="S1441">
        <v>0</v>
      </c>
      <c r="T1441">
        <v>4</v>
      </c>
      <c r="U1441">
        <v>0</v>
      </c>
      <c r="V1441">
        <v>0</v>
      </c>
      <c r="W1441">
        <v>0</v>
      </c>
      <c r="X1441">
        <v>418</v>
      </c>
      <c r="Y1441">
        <v>213</v>
      </c>
      <c r="Z1441" t="s">
        <v>52</v>
      </c>
      <c r="AA1441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430489585</v>
      </c>
      <c r="AB1441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586696369</v>
      </c>
      <c r="AC1441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-156206784</v>
      </c>
      <c r="AD1441" s="5">
        <f>VALUE(FIXED((SLEP[[#This Row],[EjecutadoCLP]]/SLEP[[#This Row],[MontoCLP]]),4,TRUE))</f>
        <v>1.3629</v>
      </c>
      <c r="AE1441" s="1">
        <f>IF(SLEP[[#This Row],[Termino]]=0,DATE(1992,10,11),SLEP[[#This Row],[Termino]]-SLEP[[#This Row],[Días de vigencia]])</f>
        <v>45672</v>
      </c>
      <c r="AF1441" s="1">
        <f>IF(SLEP[[#This Row],[Días restantes]]&lt;1,DATE(1992,10,11),DATE(2025,8,8)+SLEP[[#This Row],[Días restantes]])</f>
        <v>46090</v>
      </c>
      <c r="AG1441">
        <f ca="1">IF(SLEP[[#This Row],[Termino]]=0,0,SLEP[[#This Row],[Termino]]-TODAY())</f>
        <v>131</v>
      </c>
      <c r="AH1441" s="7" t="str">
        <f ca="1">IF(SLEP[[#This Row],[Dias]]&gt;0,"Vigente","Vencido")</f>
        <v>Vigente</v>
      </c>
      <c r="AI1441" t="str">
        <f>_xlfn.XLOOKUP(SLEP[[#This Row],[Source.Name]],Tabla3[Nombre archivo],Tabla3[BASESLEP],"N/A",0,1)</f>
        <v>Puerto Cordillera</v>
      </c>
      <c r="AJ1441" t="s">
        <v>6982</v>
      </c>
    </row>
    <row r="1442" spans="1:36" x14ac:dyDescent="0.3">
      <c r="A1442" t="s">
        <v>6094</v>
      </c>
      <c r="B1442" t="s">
        <v>6344</v>
      </c>
      <c r="C1442" t="s">
        <v>6345</v>
      </c>
      <c r="D1442" t="s">
        <v>6346</v>
      </c>
      <c r="E1442" t="s">
        <v>4324</v>
      </c>
      <c r="F1442" t="s">
        <v>4325</v>
      </c>
      <c r="G1442" t="s">
        <v>44</v>
      </c>
      <c r="H1442" t="s">
        <v>45</v>
      </c>
      <c r="I1442" t="s">
        <v>60</v>
      </c>
      <c r="J1442" t="s">
        <v>6100</v>
      </c>
      <c r="K1442" t="s">
        <v>48</v>
      </c>
      <c r="L1442" s="3">
        <v>642303000</v>
      </c>
      <c r="M1442" s="4">
        <v>838607432</v>
      </c>
      <c r="N1442" s="4">
        <v>-196304432</v>
      </c>
      <c r="O1442" t="s">
        <v>1086</v>
      </c>
      <c r="P1442" t="s">
        <v>877</v>
      </c>
      <c r="Q1442" t="s">
        <v>51</v>
      </c>
      <c r="R1442">
        <v>4</v>
      </c>
      <c r="S1442">
        <v>0</v>
      </c>
      <c r="T1442">
        <v>3</v>
      </c>
      <c r="U1442">
        <v>0</v>
      </c>
      <c r="V1442">
        <v>0</v>
      </c>
      <c r="W1442">
        <v>0</v>
      </c>
      <c r="X1442">
        <v>353</v>
      </c>
      <c r="Y1442">
        <v>191</v>
      </c>
      <c r="Z1442" t="s">
        <v>52</v>
      </c>
      <c r="AA1442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642303000</v>
      </c>
      <c r="AB1442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838607432</v>
      </c>
      <c r="AC1442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-196304432</v>
      </c>
      <c r="AD1442" s="5">
        <f>VALUE(FIXED((SLEP[[#This Row],[EjecutadoCLP]]/SLEP[[#This Row],[MontoCLP]]),4,TRUE))</f>
        <v>1.3056000000000001</v>
      </c>
      <c r="AE1442" s="1">
        <f>IF(SLEP[[#This Row],[Termino]]=0,DATE(1992,10,11),SLEP[[#This Row],[Termino]]-SLEP[[#This Row],[Días de vigencia]])</f>
        <v>45715</v>
      </c>
      <c r="AF1442" s="1">
        <f>IF(SLEP[[#This Row],[Días restantes]]&lt;1,DATE(1992,10,11),DATE(2025,8,8)+SLEP[[#This Row],[Días restantes]])</f>
        <v>46068</v>
      </c>
      <c r="AG1442">
        <f ca="1">IF(SLEP[[#This Row],[Termino]]=0,0,SLEP[[#This Row],[Termino]]-TODAY())</f>
        <v>109</v>
      </c>
      <c r="AH1442" s="7" t="str">
        <f ca="1">IF(SLEP[[#This Row],[Dias]]&gt;0,"Vigente","Vencido")</f>
        <v>Vigente</v>
      </c>
      <c r="AI1442" t="str">
        <f>_xlfn.XLOOKUP(SLEP[[#This Row],[Source.Name]],Tabla3[Nombre archivo],Tabla3[BASESLEP],"N/A",0,1)</f>
        <v>Puerto Cordillera</v>
      </c>
      <c r="AJ1442" t="s">
        <v>6987</v>
      </c>
    </row>
    <row r="1443" spans="1:36" x14ac:dyDescent="0.3">
      <c r="A1443" t="s">
        <v>6094</v>
      </c>
      <c r="B1443" t="s">
        <v>6348</v>
      </c>
      <c r="C1443" t="s">
        <v>6349</v>
      </c>
      <c r="D1443" t="s">
        <v>6350</v>
      </c>
      <c r="E1443" t="s">
        <v>6286</v>
      </c>
      <c r="F1443" t="s">
        <v>6287</v>
      </c>
      <c r="G1443" t="s">
        <v>44</v>
      </c>
      <c r="H1443" t="s">
        <v>45</v>
      </c>
      <c r="I1443" t="s">
        <v>60</v>
      </c>
      <c r="J1443" t="s">
        <v>6100</v>
      </c>
      <c r="K1443" t="s">
        <v>48</v>
      </c>
      <c r="L1443" s="3">
        <v>334605672</v>
      </c>
      <c r="M1443" s="4">
        <v>403490750</v>
      </c>
      <c r="N1443" s="4">
        <v>-68885078</v>
      </c>
      <c r="O1443" t="s">
        <v>6351</v>
      </c>
      <c r="P1443" t="s">
        <v>891</v>
      </c>
      <c r="Q1443" t="s">
        <v>51</v>
      </c>
      <c r="R1443">
        <v>3</v>
      </c>
      <c r="S1443">
        <v>0</v>
      </c>
      <c r="T1443">
        <v>1</v>
      </c>
      <c r="U1443">
        <v>0</v>
      </c>
      <c r="V1443">
        <v>0</v>
      </c>
      <c r="W1443">
        <v>0</v>
      </c>
      <c r="X1443">
        <v>239</v>
      </c>
      <c r="Y1443">
        <v>-1</v>
      </c>
      <c r="Z1443" t="s">
        <v>52</v>
      </c>
      <c r="AA1443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334605672</v>
      </c>
      <c r="AB1443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403490750</v>
      </c>
      <c r="AC1443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-68885078</v>
      </c>
      <c r="AD1443" s="5">
        <f>VALUE(FIXED((SLEP[[#This Row],[EjecutadoCLP]]/SLEP[[#This Row],[MontoCLP]]),4,TRUE))</f>
        <v>1.2059</v>
      </c>
      <c r="AE1443" s="1">
        <f>IF(SLEP[[#This Row],[Termino]]=0,DATE(1992,10,11),SLEP[[#This Row],[Termino]]-SLEP[[#This Row],[Días de vigencia]])</f>
        <v>33649</v>
      </c>
      <c r="AF1443" s="1">
        <f>IF(SLEP[[#This Row],[Días restantes]]&lt;1,DATE(1992,10,11),DATE(2025,8,8)+SLEP[[#This Row],[Días restantes]])</f>
        <v>33888</v>
      </c>
      <c r="AG1443">
        <f ca="1">IF(SLEP[[#This Row],[Termino]]=0,0,SLEP[[#This Row],[Termino]]-TODAY())</f>
        <v>-12071</v>
      </c>
      <c r="AH1443" s="7" t="str">
        <f ca="1">IF(SLEP[[#This Row],[Dias]]&gt;0,"Vigente","Vencido")</f>
        <v>Vencido</v>
      </c>
      <c r="AI1443" t="str">
        <f>_xlfn.XLOOKUP(SLEP[[#This Row],[Source.Name]],Tabla3[Nombre archivo],Tabla3[BASESLEP],"N/A",0,1)</f>
        <v>Puerto Cordillera</v>
      </c>
      <c r="AJ1443" t="s">
        <v>6992</v>
      </c>
    </row>
    <row r="1444" spans="1:36" x14ac:dyDescent="0.3">
      <c r="A1444" t="s">
        <v>6094</v>
      </c>
      <c r="B1444" t="s">
        <v>6353</v>
      </c>
      <c r="C1444" t="s">
        <v>6354</v>
      </c>
      <c r="D1444" t="s">
        <v>6355</v>
      </c>
      <c r="E1444" t="s">
        <v>4324</v>
      </c>
      <c r="F1444" t="s">
        <v>4325</v>
      </c>
      <c r="G1444" t="s">
        <v>44</v>
      </c>
      <c r="H1444" t="s">
        <v>45</v>
      </c>
      <c r="I1444" t="s">
        <v>60</v>
      </c>
      <c r="J1444" t="s">
        <v>6100</v>
      </c>
      <c r="K1444" t="s">
        <v>48</v>
      </c>
      <c r="L1444" s="3">
        <v>1219038231</v>
      </c>
      <c r="M1444" s="4">
        <v>1238529299</v>
      </c>
      <c r="N1444" s="4">
        <v>-19491068</v>
      </c>
      <c r="O1444" t="s">
        <v>1050</v>
      </c>
      <c r="P1444" t="s">
        <v>526</v>
      </c>
      <c r="Q1444" t="s">
        <v>51</v>
      </c>
      <c r="R1444">
        <v>4</v>
      </c>
      <c r="S1444">
        <v>0</v>
      </c>
      <c r="T1444">
        <v>2</v>
      </c>
      <c r="U1444">
        <v>0</v>
      </c>
      <c r="V1444">
        <v>0</v>
      </c>
      <c r="W1444">
        <v>0</v>
      </c>
      <c r="X1444">
        <v>435</v>
      </c>
      <c r="Y1444">
        <v>19</v>
      </c>
      <c r="Z1444" t="s">
        <v>52</v>
      </c>
      <c r="AA1444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1219038231</v>
      </c>
      <c r="AB1444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1238529299</v>
      </c>
      <c r="AC1444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-19491068</v>
      </c>
      <c r="AD1444" s="5">
        <f>VALUE(FIXED((SLEP[[#This Row],[EjecutadoCLP]]/SLEP[[#This Row],[MontoCLP]]),4,TRUE))</f>
        <v>1.016</v>
      </c>
      <c r="AE1444" s="1">
        <f>IF(SLEP[[#This Row],[Termino]]=0,DATE(1992,10,11),SLEP[[#This Row],[Termino]]-SLEP[[#This Row],[Días de vigencia]])</f>
        <v>45461</v>
      </c>
      <c r="AF1444" s="1">
        <f>IF(SLEP[[#This Row],[Días restantes]]&lt;1,DATE(1992,10,11),DATE(2025,8,8)+SLEP[[#This Row],[Días restantes]])</f>
        <v>45896</v>
      </c>
      <c r="AG1444">
        <f ca="1">IF(SLEP[[#This Row],[Termino]]=0,0,SLEP[[#This Row],[Termino]]-TODAY())</f>
        <v>-63</v>
      </c>
      <c r="AH1444" s="7" t="str">
        <f ca="1">IF(SLEP[[#This Row],[Dias]]&gt;0,"Vigente","Vencido")</f>
        <v>Vencido</v>
      </c>
      <c r="AI1444" t="str">
        <f>_xlfn.XLOOKUP(SLEP[[#This Row],[Source.Name]],Tabla3[Nombre archivo],Tabla3[BASESLEP],"N/A",0,1)</f>
        <v>Puerto Cordillera</v>
      </c>
      <c r="AJ1444" t="s">
        <v>6997</v>
      </c>
    </row>
    <row r="1445" spans="1:36" x14ac:dyDescent="0.3">
      <c r="A1445" t="s">
        <v>6094</v>
      </c>
      <c r="B1445" t="s">
        <v>6357</v>
      </c>
      <c r="C1445" t="s">
        <v>6262</v>
      </c>
      <c r="D1445" t="s">
        <v>6358</v>
      </c>
      <c r="E1445" t="s">
        <v>6264</v>
      </c>
      <c r="F1445" t="s">
        <v>6265</v>
      </c>
      <c r="G1445" t="s">
        <v>74</v>
      </c>
      <c r="H1445" t="s">
        <v>178</v>
      </c>
      <c r="I1445" t="s">
        <v>533</v>
      </c>
      <c r="J1445" t="s">
        <v>6100</v>
      </c>
      <c r="K1445" t="s">
        <v>48</v>
      </c>
      <c r="L1445" s="3">
        <v>74137900</v>
      </c>
      <c r="M1445" s="4">
        <v>88224101</v>
      </c>
      <c r="N1445" s="4">
        <v>-14086201</v>
      </c>
      <c r="O1445" t="s">
        <v>1050</v>
      </c>
      <c r="P1445" t="s">
        <v>751</v>
      </c>
      <c r="Q1445" t="s">
        <v>51</v>
      </c>
      <c r="R1445">
        <v>2</v>
      </c>
      <c r="S1445">
        <v>0</v>
      </c>
      <c r="T1445">
        <v>0</v>
      </c>
      <c r="U1445">
        <v>0</v>
      </c>
      <c r="V1445">
        <v>0</v>
      </c>
      <c r="W1445">
        <v>0</v>
      </c>
      <c r="X1445">
        <v>15</v>
      </c>
      <c r="Y1445">
        <v>1</v>
      </c>
      <c r="Z1445" t="s">
        <v>52</v>
      </c>
      <c r="AA1445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74137900</v>
      </c>
      <c r="AB1445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88224101</v>
      </c>
      <c r="AC1445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-14086201</v>
      </c>
      <c r="AD1445" s="5">
        <f>VALUE(FIXED((SLEP[[#This Row],[EjecutadoCLP]]/SLEP[[#This Row],[MontoCLP]]),4,TRUE))</f>
        <v>1.19</v>
      </c>
      <c r="AE1445" s="1">
        <f>IF(SLEP[[#This Row],[Termino]]=0,DATE(1992,10,11),SLEP[[#This Row],[Termino]]-SLEP[[#This Row],[Días de vigencia]])</f>
        <v>45863</v>
      </c>
      <c r="AF1445" s="1">
        <f>IF(SLEP[[#This Row],[Días restantes]]&lt;1,DATE(1992,10,11),DATE(2025,8,8)+SLEP[[#This Row],[Días restantes]])</f>
        <v>45878</v>
      </c>
      <c r="AG1445">
        <f ca="1">IF(SLEP[[#This Row],[Termino]]=0,0,SLEP[[#This Row],[Termino]]-TODAY())</f>
        <v>-81</v>
      </c>
      <c r="AH1445" s="7" t="str">
        <f ca="1">IF(SLEP[[#This Row],[Dias]]&gt;0,"Vigente","Vencido")</f>
        <v>Vencido</v>
      </c>
      <c r="AI1445" t="str">
        <f>_xlfn.XLOOKUP(SLEP[[#This Row],[Source.Name]],Tabla3[Nombre archivo],Tabla3[BASESLEP],"N/A",0,1)</f>
        <v>Puerto Cordillera</v>
      </c>
      <c r="AJ1445" t="s">
        <v>7000</v>
      </c>
    </row>
    <row r="1446" spans="1:36" x14ac:dyDescent="0.3">
      <c r="A1446" t="s">
        <v>6094</v>
      </c>
      <c r="B1446" t="s">
        <v>6360</v>
      </c>
      <c r="C1446" t="s">
        <v>6361</v>
      </c>
      <c r="D1446" t="s">
        <v>6362</v>
      </c>
      <c r="E1446" t="s">
        <v>6341</v>
      </c>
      <c r="F1446" t="s">
        <v>6342</v>
      </c>
      <c r="G1446" t="s">
        <v>44</v>
      </c>
      <c r="H1446" t="s">
        <v>45</v>
      </c>
      <c r="I1446" t="s">
        <v>60</v>
      </c>
      <c r="J1446" t="s">
        <v>6100</v>
      </c>
      <c r="K1446" t="s">
        <v>48</v>
      </c>
      <c r="L1446" s="3">
        <v>1016385624</v>
      </c>
      <c r="M1446" s="4">
        <v>1421192236</v>
      </c>
      <c r="N1446" s="4">
        <v>-404806612</v>
      </c>
      <c r="O1446" t="s">
        <v>1509</v>
      </c>
      <c r="P1446" t="s">
        <v>255</v>
      </c>
      <c r="Q1446" t="s">
        <v>51</v>
      </c>
      <c r="R1446">
        <v>4</v>
      </c>
      <c r="S1446">
        <v>0</v>
      </c>
      <c r="T1446">
        <v>5</v>
      </c>
      <c r="U1446">
        <v>0</v>
      </c>
      <c r="V1446">
        <v>0</v>
      </c>
      <c r="W1446">
        <v>0</v>
      </c>
      <c r="X1446">
        <v>443</v>
      </c>
      <c r="Y1446">
        <v>79</v>
      </c>
      <c r="Z1446" t="s">
        <v>52</v>
      </c>
      <c r="AA1446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1016385624</v>
      </c>
      <c r="AB1446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1421192236</v>
      </c>
      <c r="AC1446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-404806612</v>
      </c>
      <c r="AD1446" s="5">
        <f>VALUE(FIXED((SLEP[[#This Row],[EjecutadoCLP]]/SLEP[[#This Row],[MontoCLP]]),4,TRUE))</f>
        <v>1.3983000000000001</v>
      </c>
      <c r="AE1446" s="1">
        <f>IF(SLEP[[#This Row],[Termino]]=0,DATE(1992,10,11),SLEP[[#This Row],[Termino]]-SLEP[[#This Row],[Días de vigencia]])</f>
        <v>45513</v>
      </c>
      <c r="AF1446" s="1">
        <f>IF(SLEP[[#This Row],[Días restantes]]&lt;1,DATE(1992,10,11),DATE(2025,8,8)+SLEP[[#This Row],[Días restantes]])</f>
        <v>45956</v>
      </c>
      <c r="AG1446">
        <f ca="1">IF(SLEP[[#This Row],[Termino]]=0,0,SLEP[[#This Row],[Termino]]-TODAY())</f>
        <v>-3</v>
      </c>
      <c r="AH1446" s="7" t="str">
        <f ca="1">IF(SLEP[[#This Row],[Dias]]&gt;0,"Vigente","Vencido")</f>
        <v>Vencido</v>
      </c>
      <c r="AI1446" t="str">
        <f>_xlfn.XLOOKUP(SLEP[[#This Row],[Source.Name]],Tabla3[Nombre archivo],Tabla3[BASESLEP],"N/A",0,1)</f>
        <v>Puerto Cordillera</v>
      </c>
      <c r="AJ1446" t="s">
        <v>7003</v>
      </c>
    </row>
    <row r="1447" spans="1:36" x14ac:dyDescent="0.3">
      <c r="A1447" t="s">
        <v>6094</v>
      </c>
      <c r="B1447" t="s">
        <v>6364</v>
      </c>
      <c r="C1447" t="s">
        <v>6365</v>
      </c>
      <c r="D1447" t="s">
        <v>6366</v>
      </c>
      <c r="E1447" t="s">
        <v>4480</v>
      </c>
      <c r="F1447" t="s">
        <v>4481</v>
      </c>
      <c r="G1447" t="s">
        <v>44</v>
      </c>
      <c r="H1447" t="s">
        <v>45</v>
      </c>
      <c r="I1447" t="s">
        <v>60</v>
      </c>
      <c r="J1447" t="s">
        <v>6100</v>
      </c>
      <c r="K1447" t="s">
        <v>48</v>
      </c>
      <c r="L1447" s="3">
        <v>426506305</v>
      </c>
      <c r="M1447" s="4">
        <v>599372854</v>
      </c>
      <c r="N1447" s="4">
        <v>-172866549</v>
      </c>
      <c r="O1447" t="s">
        <v>989</v>
      </c>
      <c r="P1447" t="s">
        <v>1643</v>
      </c>
      <c r="Q1447" t="s">
        <v>51</v>
      </c>
      <c r="R1447">
        <v>5</v>
      </c>
      <c r="S1447">
        <v>0</v>
      </c>
      <c r="T1447">
        <v>7</v>
      </c>
      <c r="U1447">
        <v>0</v>
      </c>
      <c r="V1447">
        <v>0</v>
      </c>
      <c r="W1447">
        <v>0</v>
      </c>
      <c r="X1447">
        <v>391</v>
      </c>
      <c r="Y1447">
        <v>222</v>
      </c>
      <c r="Z1447" t="s">
        <v>52</v>
      </c>
      <c r="AA1447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426506305</v>
      </c>
      <c r="AB1447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599372854</v>
      </c>
      <c r="AC1447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-172866549</v>
      </c>
      <c r="AD1447" s="5">
        <f>VALUE(FIXED((SLEP[[#This Row],[EjecutadoCLP]]/SLEP[[#This Row],[MontoCLP]]),4,TRUE))</f>
        <v>1.4053</v>
      </c>
      <c r="AE1447" s="1">
        <f>IF(SLEP[[#This Row],[Termino]]=0,DATE(1992,10,11),SLEP[[#This Row],[Termino]]-SLEP[[#This Row],[Días de vigencia]])</f>
        <v>45708</v>
      </c>
      <c r="AF1447" s="1">
        <f>IF(SLEP[[#This Row],[Días restantes]]&lt;1,DATE(1992,10,11),DATE(2025,8,8)+SLEP[[#This Row],[Días restantes]])</f>
        <v>46099</v>
      </c>
      <c r="AG1447">
        <f ca="1">IF(SLEP[[#This Row],[Termino]]=0,0,SLEP[[#This Row],[Termino]]-TODAY())</f>
        <v>140</v>
      </c>
      <c r="AH1447" s="7" t="str">
        <f ca="1">IF(SLEP[[#This Row],[Dias]]&gt;0,"Vigente","Vencido")</f>
        <v>Vigente</v>
      </c>
      <c r="AI1447" t="str">
        <f>_xlfn.XLOOKUP(SLEP[[#This Row],[Source.Name]],Tabla3[Nombre archivo],Tabla3[BASESLEP],"N/A",0,1)</f>
        <v>Puerto Cordillera</v>
      </c>
      <c r="AJ1447" t="s">
        <v>7006</v>
      </c>
    </row>
    <row r="1448" spans="1:36" x14ac:dyDescent="0.3">
      <c r="A1448" t="s">
        <v>6094</v>
      </c>
      <c r="B1448" t="s">
        <v>6368</v>
      </c>
      <c r="C1448" t="s">
        <v>6369</v>
      </c>
      <c r="D1448" t="s">
        <v>6370</v>
      </c>
      <c r="E1448" t="s">
        <v>6242</v>
      </c>
      <c r="F1448" t="s">
        <v>6243</v>
      </c>
      <c r="G1448" t="s">
        <v>44</v>
      </c>
      <c r="H1448" t="s">
        <v>45</v>
      </c>
      <c r="I1448" t="s">
        <v>60</v>
      </c>
      <c r="J1448" t="s">
        <v>6100</v>
      </c>
      <c r="K1448" t="s">
        <v>48</v>
      </c>
      <c r="L1448" s="3">
        <v>68104436</v>
      </c>
      <c r="M1448" s="4">
        <v>81044279</v>
      </c>
      <c r="N1448" s="4">
        <v>-12939843</v>
      </c>
      <c r="O1448" t="s">
        <v>984</v>
      </c>
      <c r="P1448" t="s">
        <v>668</v>
      </c>
      <c r="Q1448" t="s">
        <v>51</v>
      </c>
      <c r="R1448">
        <v>3</v>
      </c>
      <c r="S1448">
        <v>0</v>
      </c>
      <c r="T1448">
        <v>1</v>
      </c>
      <c r="U1448">
        <v>0</v>
      </c>
      <c r="V1448">
        <v>0</v>
      </c>
      <c r="W1448">
        <v>0</v>
      </c>
      <c r="X1448">
        <v>490</v>
      </c>
      <c r="Y1448">
        <v>-1</v>
      </c>
      <c r="Z1448" t="s">
        <v>52</v>
      </c>
      <c r="AA1448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68104436</v>
      </c>
      <c r="AB1448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81044279</v>
      </c>
      <c r="AC1448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-12939843</v>
      </c>
      <c r="AD1448" s="5">
        <f>VALUE(FIXED((SLEP[[#This Row],[EjecutadoCLP]]/SLEP[[#This Row],[MontoCLP]]),4,TRUE))</f>
        <v>1.19</v>
      </c>
      <c r="AE1448" s="1">
        <f>IF(SLEP[[#This Row],[Termino]]=0,DATE(1992,10,11),SLEP[[#This Row],[Termino]]-SLEP[[#This Row],[Días de vigencia]])</f>
        <v>33398</v>
      </c>
      <c r="AF1448" s="1">
        <f>IF(SLEP[[#This Row],[Días restantes]]&lt;1,DATE(1992,10,11),DATE(2025,8,8)+SLEP[[#This Row],[Días restantes]])</f>
        <v>33888</v>
      </c>
      <c r="AG1448">
        <f ca="1">IF(SLEP[[#This Row],[Termino]]=0,0,SLEP[[#This Row],[Termino]]-TODAY())</f>
        <v>-12071</v>
      </c>
      <c r="AH1448" s="7" t="str">
        <f ca="1">IF(SLEP[[#This Row],[Dias]]&gt;0,"Vigente","Vencido")</f>
        <v>Vencido</v>
      </c>
      <c r="AI1448" t="str">
        <f>_xlfn.XLOOKUP(SLEP[[#This Row],[Source.Name]],Tabla3[Nombre archivo],Tabla3[BASESLEP],"N/A",0,1)</f>
        <v>Puerto Cordillera</v>
      </c>
      <c r="AJ1448" t="s">
        <v>7011</v>
      </c>
    </row>
    <row r="1449" spans="1:36" x14ac:dyDescent="0.3">
      <c r="A1449" t="s">
        <v>6094</v>
      </c>
      <c r="B1449" t="s">
        <v>6372</v>
      </c>
      <c r="C1449" t="s">
        <v>6373</v>
      </c>
      <c r="D1449" t="s">
        <v>6374</v>
      </c>
      <c r="E1449" t="s">
        <v>6242</v>
      </c>
      <c r="F1449" t="s">
        <v>6243</v>
      </c>
      <c r="G1449" t="s">
        <v>74</v>
      </c>
      <c r="H1449" t="s">
        <v>45</v>
      </c>
      <c r="I1449" t="s">
        <v>60</v>
      </c>
      <c r="J1449" t="s">
        <v>6100</v>
      </c>
      <c r="K1449" t="s">
        <v>48</v>
      </c>
      <c r="L1449" s="3">
        <v>65038671</v>
      </c>
      <c r="M1449" s="4">
        <v>77396019</v>
      </c>
      <c r="N1449" s="4">
        <v>-12357348</v>
      </c>
      <c r="O1449" t="s">
        <v>1075</v>
      </c>
      <c r="P1449" t="s">
        <v>2241</v>
      </c>
      <c r="Q1449" t="s">
        <v>51</v>
      </c>
      <c r="R1449">
        <v>2</v>
      </c>
      <c r="S1449">
        <v>0</v>
      </c>
      <c r="T1449">
        <v>2</v>
      </c>
      <c r="U1449">
        <v>0</v>
      </c>
      <c r="V1449">
        <v>0</v>
      </c>
      <c r="W1449">
        <v>0</v>
      </c>
      <c r="X1449">
        <v>120</v>
      </c>
      <c r="Y1449">
        <v>-1</v>
      </c>
      <c r="Z1449" t="s">
        <v>52</v>
      </c>
      <c r="AA1449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65038671</v>
      </c>
      <c r="AB1449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77396019</v>
      </c>
      <c r="AC1449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-12357348</v>
      </c>
      <c r="AD1449" s="5">
        <f>VALUE(FIXED((SLEP[[#This Row],[EjecutadoCLP]]/SLEP[[#This Row],[MontoCLP]]),4,TRUE))</f>
        <v>1.19</v>
      </c>
      <c r="AE1449" s="1">
        <f>IF(SLEP[[#This Row],[Termino]]=0,DATE(1992,10,11),SLEP[[#This Row],[Termino]]-SLEP[[#This Row],[Días de vigencia]])</f>
        <v>33768</v>
      </c>
      <c r="AF1449" s="1">
        <f>IF(SLEP[[#This Row],[Días restantes]]&lt;1,DATE(1992,10,11),DATE(2025,8,8)+SLEP[[#This Row],[Días restantes]])</f>
        <v>33888</v>
      </c>
      <c r="AG1449">
        <f ca="1">IF(SLEP[[#This Row],[Termino]]=0,0,SLEP[[#This Row],[Termino]]-TODAY())</f>
        <v>-12071</v>
      </c>
      <c r="AH1449" s="7" t="str">
        <f ca="1">IF(SLEP[[#This Row],[Dias]]&gt;0,"Vigente","Vencido")</f>
        <v>Vencido</v>
      </c>
      <c r="AI1449" t="str">
        <f>_xlfn.XLOOKUP(SLEP[[#This Row],[Source.Name]],Tabla3[Nombre archivo],Tabla3[BASESLEP],"N/A",0,1)</f>
        <v>Puerto Cordillera</v>
      </c>
      <c r="AJ1449" t="s">
        <v>7014</v>
      </c>
    </row>
    <row r="1450" spans="1:36" x14ac:dyDescent="0.3">
      <c r="A1450" t="s">
        <v>6094</v>
      </c>
      <c r="B1450" t="s">
        <v>6376</v>
      </c>
      <c r="C1450" t="s">
        <v>6377</v>
      </c>
      <c r="D1450" t="s">
        <v>6378</v>
      </c>
      <c r="E1450" t="s">
        <v>3633</v>
      </c>
      <c r="F1450" t="s">
        <v>3634</v>
      </c>
      <c r="G1450" t="s">
        <v>74</v>
      </c>
      <c r="H1450" t="s">
        <v>178</v>
      </c>
      <c r="I1450" t="s">
        <v>560</v>
      </c>
      <c r="J1450" t="s">
        <v>6100</v>
      </c>
      <c r="K1450" t="s">
        <v>48</v>
      </c>
      <c r="L1450" s="3">
        <v>67824800</v>
      </c>
      <c r="M1450" s="4">
        <v>80711512</v>
      </c>
      <c r="N1450" s="4">
        <v>-12886712</v>
      </c>
      <c r="O1450" t="s">
        <v>1113</v>
      </c>
      <c r="P1450" t="s">
        <v>1113</v>
      </c>
      <c r="Q1450" t="s">
        <v>51</v>
      </c>
      <c r="R1450">
        <v>0</v>
      </c>
      <c r="S1450">
        <v>0</v>
      </c>
      <c r="T1450">
        <v>1</v>
      </c>
      <c r="U1450">
        <v>0</v>
      </c>
      <c r="V1450">
        <v>0</v>
      </c>
      <c r="W1450">
        <v>0</v>
      </c>
      <c r="X1450">
        <v>61</v>
      </c>
      <c r="Y1450">
        <v>-1</v>
      </c>
      <c r="Z1450" t="s">
        <v>52</v>
      </c>
      <c r="AA1450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67824800</v>
      </c>
      <c r="AB1450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80711512</v>
      </c>
      <c r="AC1450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-12886712</v>
      </c>
      <c r="AD1450" s="5">
        <f>VALUE(FIXED((SLEP[[#This Row],[EjecutadoCLP]]/SLEP[[#This Row],[MontoCLP]]),4,TRUE))</f>
        <v>1.19</v>
      </c>
      <c r="AE1450" s="1">
        <f>IF(SLEP[[#This Row],[Termino]]=0,DATE(1992,10,11),SLEP[[#This Row],[Termino]]-SLEP[[#This Row],[Días de vigencia]])</f>
        <v>33827</v>
      </c>
      <c r="AF1450" s="1">
        <f>IF(SLEP[[#This Row],[Días restantes]]&lt;1,DATE(1992,10,11),DATE(2025,8,8)+SLEP[[#This Row],[Días restantes]])</f>
        <v>33888</v>
      </c>
      <c r="AG1450">
        <f ca="1">IF(SLEP[[#This Row],[Termino]]=0,0,SLEP[[#This Row],[Termino]]-TODAY())</f>
        <v>-12071</v>
      </c>
      <c r="AH1450" s="7" t="str">
        <f ca="1">IF(SLEP[[#This Row],[Dias]]&gt;0,"Vigente","Vencido")</f>
        <v>Vencido</v>
      </c>
      <c r="AI1450" t="str">
        <f>_xlfn.XLOOKUP(SLEP[[#This Row],[Source.Name]],Tabla3[Nombre archivo],Tabla3[BASESLEP],"N/A",0,1)</f>
        <v>Puerto Cordillera</v>
      </c>
      <c r="AJ1450" t="s">
        <v>7017</v>
      </c>
    </row>
    <row r="1451" spans="1:36" x14ac:dyDescent="0.3">
      <c r="A1451" t="s">
        <v>6094</v>
      </c>
      <c r="B1451" t="s">
        <v>6380</v>
      </c>
      <c r="C1451" t="s">
        <v>6134</v>
      </c>
      <c r="D1451" t="s">
        <v>6381</v>
      </c>
      <c r="E1451" t="s">
        <v>3272</v>
      </c>
      <c r="F1451" t="s">
        <v>3273</v>
      </c>
      <c r="G1451" t="s">
        <v>44</v>
      </c>
      <c r="H1451" t="s">
        <v>45</v>
      </c>
      <c r="I1451" t="s">
        <v>60</v>
      </c>
      <c r="J1451" t="s">
        <v>6100</v>
      </c>
      <c r="K1451" t="s">
        <v>48</v>
      </c>
      <c r="L1451" s="3">
        <v>183260000</v>
      </c>
      <c r="M1451" s="4">
        <v>183259998</v>
      </c>
      <c r="N1451" s="4">
        <v>2</v>
      </c>
      <c r="O1451" t="s">
        <v>1075</v>
      </c>
      <c r="P1451" t="s">
        <v>822</v>
      </c>
      <c r="Q1451" t="s">
        <v>51</v>
      </c>
      <c r="R1451">
        <v>11</v>
      </c>
      <c r="S1451">
        <v>0</v>
      </c>
      <c r="T1451">
        <v>1</v>
      </c>
      <c r="U1451">
        <v>0</v>
      </c>
      <c r="V1451">
        <v>0</v>
      </c>
      <c r="W1451">
        <v>0</v>
      </c>
      <c r="X1451">
        <v>364</v>
      </c>
      <c r="Y1451">
        <v>-1</v>
      </c>
      <c r="Z1451" t="s">
        <v>52</v>
      </c>
      <c r="AA1451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183260000</v>
      </c>
      <c r="AB1451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183259998</v>
      </c>
      <c r="AC1451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2</v>
      </c>
      <c r="AD1451" s="5">
        <f>VALUE(FIXED((SLEP[[#This Row],[EjecutadoCLP]]/SLEP[[#This Row],[MontoCLP]]),4,TRUE))</f>
        <v>1</v>
      </c>
      <c r="AE1451" s="1">
        <f>IF(SLEP[[#This Row],[Termino]]=0,DATE(1992,10,11),SLEP[[#This Row],[Termino]]-SLEP[[#This Row],[Días de vigencia]])</f>
        <v>33524</v>
      </c>
      <c r="AF1451" s="1">
        <f>IF(SLEP[[#This Row],[Días restantes]]&lt;1,DATE(1992,10,11),DATE(2025,8,8)+SLEP[[#This Row],[Días restantes]])</f>
        <v>33888</v>
      </c>
      <c r="AG1451">
        <f ca="1">IF(SLEP[[#This Row],[Termino]]=0,0,SLEP[[#This Row],[Termino]]-TODAY())</f>
        <v>-12071</v>
      </c>
      <c r="AH1451" s="7" t="str">
        <f ca="1">IF(SLEP[[#This Row],[Dias]]&gt;0,"Vigente","Vencido")</f>
        <v>Vencido</v>
      </c>
      <c r="AI1451" t="str">
        <f>_xlfn.XLOOKUP(SLEP[[#This Row],[Source.Name]],Tabla3[Nombre archivo],Tabla3[BASESLEP],"N/A",0,1)</f>
        <v>Puerto Cordillera</v>
      </c>
      <c r="AJ1451" t="s">
        <v>7022</v>
      </c>
    </row>
    <row r="1452" spans="1:36" x14ac:dyDescent="0.3">
      <c r="A1452" t="s">
        <v>6094</v>
      </c>
      <c r="B1452" t="s">
        <v>6383</v>
      </c>
      <c r="C1452" t="s">
        <v>6384</v>
      </c>
      <c r="D1452" t="s">
        <v>6385</v>
      </c>
      <c r="E1452" t="s">
        <v>6306</v>
      </c>
      <c r="F1452" t="s">
        <v>6307</v>
      </c>
      <c r="G1452" t="s">
        <v>44</v>
      </c>
      <c r="H1452" t="s">
        <v>178</v>
      </c>
      <c r="I1452" t="s">
        <v>230</v>
      </c>
      <c r="J1452" t="s">
        <v>6100</v>
      </c>
      <c r="K1452" t="s">
        <v>48</v>
      </c>
      <c r="L1452" s="3">
        <v>400000000</v>
      </c>
      <c r="M1452" s="4">
        <v>483325324</v>
      </c>
      <c r="N1452" s="4">
        <v>-83325324</v>
      </c>
      <c r="O1452" t="s">
        <v>1033</v>
      </c>
      <c r="P1452" t="s">
        <v>907</v>
      </c>
      <c r="Q1452" t="s">
        <v>51</v>
      </c>
      <c r="R1452">
        <v>54</v>
      </c>
      <c r="S1452">
        <v>0</v>
      </c>
      <c r="T1452">
        <v>1</v>
      </c>
      <c r="U1452">
        <v>0</v>
      </c>
      <c r="V1452">
        <v>0</v>
      </c>
      <c r="W1452">
        <v>0</v>
      </c>
      <c r="X1452">
        <v>310</v>
      </c>
      <c r="Y1452">
        <v>-1</v>
      </c>
      <c r="Z1452" t="s">
        <v>52</v>
      </c>
      <c r="AA1452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400000000</v>
      </c>
      <c r="AB1452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483325324</v>
      </c>
      <c r="AC1452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-83325324</v>
      </c>
      <c r="AD1452" s="5">
        <f>VALUE(FIXED((SLEP[[#This Row],[EjecutadoCLP]]/SLEP[[#This Row],[MontoCLP]]),4,TRUE))</f>
        <v>1.2082999999999999</v>
      </c>
      <c r="AE1452" s="1">
        <f>IF(SLEP[[#This Row],[Termino]]=0,DATE(1992,10,11),SLEP[[#This Row],[Termino]]-SLEP[[#This Row],[Días de vigencia]])</f>
        <v>33578</v>
      </c>
      <c r="AF1452" s="1">
        <f>IF(SLEP[[#This Row],[Días restantes]]&lt;1,DATE(1992,10,11),DATE(2025,8,8)+SLEP[[#This Row],[Días restantes]])</f>
        <v>33888</v>
      </c>
      <c r="AG1452">
        <f ca="1">IF(SLEP[[#This Row],[Termino]]=0,0,SLEP[[#This Row],[Termino]]-TODAY())</f>
        <v>-12071</v>
      </c>
      <c r="AH1452" s="7" t="str">
        <f ca="1">IF(SLEP[[#This Row],[Dias]]&gt;0,"Vigente","Vencido")</f>
        <v>Vencido</v>
      </c>
      <c r="AI1452" t="str">
        <f>_xlfn.XLOOKUP(SLEP[[#This Row],[Source.Name]],Tabla3[Nombre archivo],Tabla3[BASESLEP],"N/A",0,1)</f>
        <v>Puerto Cordillera</v>
      </c>
      <c r="AJ1452" t="s">
        <v>7027</v>
      </c>
    </row>
    <row r="1453" spans="1:36" x14ac:dyDescent="0.3">
      <c r="A1453" t="s">
        <v>6094</v>
      </c>
      <c r="B1453" t="s">
        <v>6387</v>
      </c>
      <c r="C1453" t="s">
        <v>6388</v>
      </c>
      <c r="D1453" t="s">
        <v>6389</v>
      </c>
      <c r="E1453" t="s">
        <v>6171</v>
      </c>
      <c r="F1453" t="s">
        <v>6390</v>
      </c>
      <c r="G1453" t="s">
        <v>44</v>
      </c>
      <c r="H1453" t="s">
        <v>45</v>
      </c>
      <c r="I1453" t="s">
        <v>60</v>
      </c>
      <c r="J1453" t="s">
        <v>6100</v>
      </c>
      <c r="K1453" t="s">
        <v>48</v>
      </c>
      <c r="L1453" s="3">
        <v>150000</v>
      </c>
      <c r="M1453" s="4">
        <v>22875000</v>
      </c>
      <c r="N1453" s="4">
        <v>-22725000</v>
      </c>
      <c r="O1453" t="s">
        <v>1519</v>
      </c>
      <c r="P1453" t="s">
        <v>1006</v>
      </c>
      <c r="Q1453" t="s">
        <v>51</v>
      </c>
      <c r="R1453">
        <v>11</v>
      </c>
      <c r="S1453">
        <v>0</v>
      </c>
      <c r="T1453">
        <v>0</v>
      </c>
      <c r="U1453">
        <v>0</v>
      </c>
      <c r="V1453">
        <v>0</v>
      </c>
      <c r="W1453">
        <v>0</v>
      </c>
      <c r="X1453">
        <v>160</v>
      </c>
      <c r="Y1453">
        <v>1</v>
      </c>
      <c r="Z1453" t="s">
        <v>52</v>
      </c>
      <c r="AA1453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150000</v>
      </c>
      <c r="AB1453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22875000</v>
      </c>
      <c r="AC1453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-22725000</v>
      </c>
      <c r="AD1453" s="5">
        <f>VALUE(FIXED((SLEP[[#This Row],[EjecutadoCLP]]/SLEP[[#This Row],[MontoCLP]]),4,TRUE))</f>
        <v>152.5</v>
      </c>
      <c r="AE1453" s="1">
        <f>IF(SLEP[[#This Row],[Termino]]=0,DATE(1992,10,11),SLEP[[#This Row],[Termino]]-SLEP[[#This Row],[Días de vigencia]])</f>
        <v>45718</v>
      </c>
      <c r="AF1453" s="1">
        <f>IF(SLEP[[#This Row],[Días restantes]]&lt;1,DATE(1992,10,11),DATE(2025,8,8)+SLEP[[#This Row],[Días restantes]])</f>
        <v>45878</v>
      </c>
      <c r="AG1453">
        <f ca="1">IF(SLEP[[#This Row],[Termino]]=0,0,SLEP[[#This Row],[Termino]]-TODAY())</f>
        <v>-81</v>
      </c>
      <c r="AH1453" s="7" t="str">
        <f ca="1">IF(SLEP[[#This Row],[Dias]]&gt;0,"Vigente","Vencido")</f>
        <v>Vencido</v>
      </c>
      <c r="AI1453" t="str">
        <f>_xlfn.XLOOKUP(SLEP[[#This Row],[Source.Name]],Tabla3[Nombre archivo],Tabla3[BASESLEP],"N/A",0,1)</f>
        <v>Puerto Cordillera</v>
      </c>
      <c r="AJ1453" t="s">
        <v>7032</v>
      </c>
    </row>
    <row r="1454" spans="1:36" x14ac:dyDescent="0.3">
      <c r="A1454" t="s">
        <v>6094</v>
      </c>
      <c r="B1454" t="s">
        <v>6395</v>
      </c>
      <c r="C1454" t="s">
        <v>6396</v>
      </c>
      <c r="D1454" t="s">
        <v>6397</v>
      </c>
      <c r="E1454" t="s">
        <v>349</v>
      </c>
      <c r="F1454" t="s">
        <v>350</v>
      </c>
      <c r="G1454" t="s">
        <v>74</v>
      </c>
      <c r="H1454" t="s">
        <v>45</v>
      </c>
      <c r="I1454" t="s">
        <v>89</v>
      </c>
      <c r="J1454" t="s">
        <v>6100</v>
      </c>
      <c r="K1454" t="s">
        <v>48</v>
      </c>
      <c r="L1454" s="3">
        <v>36753600</v>
      </c>
      <c r="M1454" s="4">
        <v>47769800</v>
      </c>
      <c r="N1454" s="4">
        <v>-11016200</v>
      </c>
      <c r="O1454" t="s">
        <v>984</v>
      </c>
      <c r="P1454" t="s">
        <v>1086</v>
      </c>
      <c r="Q1454" t="s">
        <v>51</v>
      </c>
      <c r="R1454">
        <v>2</v>
      </c>
      <c r="S1454">
        <v>0</v>
      </c>
      <c r="T1454">
        <v>1</v>
      </c>
      <c r="U1454">
        <v>0</v>
      </c>
      <c r="V1454">
        <v>0</v>
      </c>
      <c r="W1454">
        <v>0</v>
      </c>
      <c r="X1454">
        <v>90</v>
      </c>
      <c r="Y1454">
        <v>-1</v>
      </c>
      <c r="Z1454" t="s">
        <v>52</v>
      </c>
      <c r="AA1454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36753600</v>
      </c>
      <c r="AB1454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47769800</v>
      </c>
      <c r="AC1454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-11016200</v>
      </c>
      <c r="AD1454" s="5">
        <f>VALUE(FIXED((SLEP[[#This Row],[EjecutadoCLP]]/SLEP[[#This Row],[MontoCLP]]),4,TRUE))</f>
        <v>1.2997000000000001</v>
      </c>
      <c r="AE1454" s="1">
        <f>IF(SLEP[[#This Row],[Termino]]=0,DATE(1992,10,11),SLEP[[#This Row],[Termino]]-SLEP[[#This Row],[Días de vigencia]])</f>
        <v>33798</v>
      </c>
      <c r="AF1454" s="1">
        <f>IF(SLEP[[#This Row],[Días restantes]]&lt;1,DATE(1992,10,11),DATE(2025,8,8)+SLEP[[#This Row],[Días restantes]])</f>
        <v>33888</v>
      </c>
      <c r="AG1454">
        <f ca="1">IF(SLEP[[#This Row],[Termino]]=0,0,SLEP[[#This Row],[Termino]]-TODAY())</f>
        <v>-12071</v>
      </c>
      <c r="AH1454" s="7" t="str">
        <f ca="1">IF(SLEP[[#This Row],[Dias]]&gt;0,"Vigente","Vencido")</f>
        <v>Vencido</v>
      </c>
      <c r="AI1454" t="str">
        <f>_xlfn.XLOOKUP(SLEP[[#This Row],[Source.Name]],Tabla3[Nombre archivo],Tabla3[BASESLEP],"N/A",0,1)</f>
        <v>Puerto Cordillera</v>
      </c>
      <c r="AJ1454" t="s">
        <v>7037</v>
      </c>
    </row>
    <row r="1455" spans="1:36" x14ac:dyDescent="0.3">
      <c r="A1455" t="s">
        <v>6094</v>
      </c>
      <c r="B1455" t="s">
        <v>6392</v>
      </c>
      <c r="C1455" t="s">
        <v>6388</v>
      </c>
      <c r="D1455" t="s">
        <v>6389</v>
      </c>
      <c r="E1455" t="s">
        <v>6188</v>
      </c>
      <c r="F1455" t="s">
        <v>6393</v>
      </c>
      <c r="G1455" t="s">
        <v>44</v>
      </c>
      <c r="H1455" t="s">
        <v>45</v>
      </c>
      <c r="I1455" t="s">
        <v>60</v>
      </c>
      <c r="J1455" t="s">
        <v>6100</v>
      </c>
      <c r="K1455" t="s">
        <v>48</v>
      </c>
      <c r="L1455" s="3">
        <v>360000</v>
      </c>
      <c r="M1455" s="4">
        <v>51960000</v>
      </c>
      <c r="N1455" s="4">
        <v>-51600000</v>
      </c>
      <c r="O1455" t="s">
        <v>984</v>
      </c>
      <c r="P1455" t="s">
        <v>1170</v>
      </c>
      <c r="Q1455" t="s">
        <v>51</v>
      </c>
      <c r="R1455">
        <v>10</v>
      </c>
      <c r="S1455">
        <v>0</v>
      </c>
      <c r="T1455">
        <v>2</v>
      </c>
      <c r="U1455">
        <v>0</v>
      </c>
      <c r="V1455">
        <v>0</v>
      </c>
      <c r="W1455">
        <v>0</v>
      </c>
      <c r="X1455">
        <v>160</v>
      </c>
      <c r="Y1455">
        <v>1</v>
      </c>
      <c r="Z1455" t="s">
        <v>52</v>
      </c>
      <c r="AA1455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360000</v>
      </c>
      <c r="AB1455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51960000</v>
      </c>
      <c r="AC1455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-51600000</v>
      </c>
      <c r="AD1455" s="5">
        <f>VALUE(FIXED((SLEP[[#This Row],[EjecutadoCLP]]/SLEP[[#This Row],[MontoCLP]]),4,TRUE))</f>
        <v>144.33330000000001</v>
      </c>
      <c r="AE1455" s="1">
        <f>IF(SLEP[[#This Row],[Termino]]=0,DATE(1992,10,11),SLEP[[#This Row],[Termino]]-SLEP[[#This Row],[Días de vigencia]])</f>
        <v>45718</v>
      </c>
      <c r="AF1455" s="1">
        <f>IF(SLEP[[#This Row],[Días restantes]]&lt;1,DATE(1992,10,11),DATE(2025,8,8)+SLEP[[#This Row],[Días restantes]])</f>
        <v>45878</v>
      </c>
      <c r="AG1455">
        <f ca="1">IF(SLEP[[#This Row],[Termino]]=0,0,SLEP[[#This Row],[Termino]]-TODAY())</f>
        <v>-81</v>
      </c>
      <c r="AH1455" s="7" t="str">
        <f ca="1">IF(SLEP[[#This Row],[Dias]]&gt;0,"Vigente","Vencido")</f>
        <v>Vencido</v>
      </c>
      <c r="AI1455" t="str">
        <f>_xlfn.XLOOKUP(SLEP[[#This Row],[Source.Name]],Tabla3[Nombre archivo],Tabla3[BASESLEP],"N/A",0,1)</f>
        <v>Puerto Cordillera</v>
      </c>
      <c r="AJ1455" t="s">
        <v>7040</v>
      </c>
    </row>
    <row r="1456" spans="1:36" x14ac:dyDescent="0.3">
      <c r="A1456" t="s">
        <v>6094</v>
      </c>
      <c r="B1456" t="s">
        <v>6399</v>
      </c>
      <c r="C1456" t="s">
        <v>6400</v>
      </c>
      <c r="D1456" t="s">
        <v>6401</v>
      </c>
      <c r="E1456" t="s">
        <v>6224</v>
      </c>
      <c r="F1456" t="s">
        <v>6225</v>
      </c>
      <c r="G1456" t="s">
        <v>44</v>
      </c>
      <c r="H1456" t="s">
        <v>45</v>
      </c>
      <c r="I1456" t="s">
        <v>60</v>
      </c>
      <c r="J1456" t="s">
        <v>6100</v>
      </c>
      <c r="K1456" t="s">
        <v>48</v>
      </c>
      <c r="L1456" s="3">
        <v>231000000</v>
      </c>
      <c r="M1456" s="4">
        <v>231000000</v>
      </c>
      <c r="N1456" s="4">
        <v>0</v>
      </c>
      <c r="O1456" t="s">
        <v>1033</v>
      </c>
      <c r="P1456" t="s">
        <v>513</v>
      </c>
      <c r="Q1456" t="s">
        <v>51</v>
      </c>
      <c r="R1456">
        <v>19</v>
      </c>
      <c r="S1456">
        <v>0</v>
      </c>
      <c r="T1456">
        <v>1</v>
      </c>
      <c r="U1456">
        <v>0</v>
      </c>
      <c r="V1456">
        <v>0</v>
      </c>
      <c r="W1456">
        <v>0</v>
      </c>
      <c r="X1456">
        <v>677</v>
      </c>
      <c r="Y1456">
        <v>-2</v>
      </c>
      <c r="Z1456" t="s">
        <v>52</v>
      </c>
      <c r="AA1456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231000000</v>
      </c>
      <c r="AB1456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231000000</v>
      </c>
      <c r="AC1456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0</v>
      </c>
      <c r="AD1456" s="5">
        <f>VALUE(FIXED((SLEP[[#This Row],[EjecutadoCLP]]/SLEP[[#This Row],[MontoCLP]]),4,TRUE))</f>
        <v>1</v>
      </c>
      <c r="AE1456" s="1">
        <f>IF(SLEP[[#This Row],[Termino]]=0,DATE(1992,10,11),SLEP[[#This Row],[Termino]]-SLEP[[#This Row],[Días de vigencia]])</f>
        <v>33211</v>
      </c>
      <c r="AF1456" s="1">
        <f>IF(SLEP[[#This Row],[Días restantes]]&lt;1,DATE(1992,10,11),DATE(2025,8,8)+SLEP[[#This Row],[Días restantes]])</f>
        <v>33888</v>
      </c>
      <c r="AG1456">
        <f ca="1">IF(SLEP[[#This Row],[Termino]]=0,0,SLEP[[#This Row],[Termino]]-TODAY())</f>
        <v>-12071</v>
      </c>
      <c r="AH1456" s="7" t="str">
        <f ca="1">IF(SLEP[[#This Row],[Dias]]&gt;0,"Vigente","Vencido")</f>
        <v>Vencido</v>
      </c>
      <c r="AI1456" t="str">
        <f>_xlfn.XLOOKUP(SLEP[[#This Row],[Source.Name]],Tabla3[Nombre archivo],Tabla3[BASESLEP],"N/A",0,1)</f>
        <v>Puerto Cordillera</v>
      </c>
      <c r="AJ1456" t="s">
        <v>7045</v>
      </c>
    </row>
    <row r="1457" spans="1:36" x14ac:dyDescent="0.3">
      <c r="A1457" t="s">
        <v>6094</v>
      </c>
      <c r="B1457" t="s">
        <v>6403</v>
      </c>
      <c r="C1457" t="s">
        <v>6404</v>
      </c>
      <c r="D1457" t="s">
        <v>6405</v>
      </c>
      <c r="E1457" t="s">
        <v>6406</v>
      </c>
      <c r="F1457" t="s">
        <v>6407</v>
      </c>
      <c r="G1457" t="s">
        <v>44</v>
      </c>
      <c r="H1457" t="s">
        <v>45</v>
      </c>
      <c r="I1457" t="s">
        <v>222</v>
      </c>
      <c r="J1457" t="s">
        <v>6100</v>
      </c>
      <c r="K1457" t="s">
        <v>48</v>
      </c>
      <c r="L1457" s="3">
        <v>397138031</v>
      </c>
      <c r="M1457" s="4">
        <v>439058158</v>
      </c>
      <c r="N1457" s="4">
        <v>-41920127</v>
      </c>
      <c r="O1457" t="s">
        <v>1113</v>
      </c>
      <c r="P1457" t="s">
        <v>715</v>
      </c>
      <c r="Q1457" t="s">
        <v>51</v>
      </c>
      <c r="R1457">
        <v>27</v>
      </c>
      <c r="S1457">
        <v>0</v>
      </c>
      <c r="T1457">
        <v>2</v>
      </c>
      <c r="U1457">
        <v>0</v>
      </c>
      <c r="V1457">
        <v>0</v>
      </c>
      <c r="W1457">
        <v>0</v>
      </c>
      <c r="X1457">
        <v>823</v>
      </c>
      <c r="Y1457">
        <v>92</v>
      </c>
      <c r="Z1457" t="s">
        <v>52</v>
      </c>
      <c r="AA1457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397138031</v>
      </c>
      <c r="AB1457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439058158</v>
      </c>
      <c r="AC1457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-41920127</v>
      </c>
      <c r="AD1457" s="5">
        <f>VALUE(FIXED((SLEP[[#This Row],[EjecutadoCLP]]/SLEP[[#This Row],[MontoCLP]]),4,TRUE))</f>
        <v>1.1055999999999999</v>
      </c>
      <c r="AE1457" s="1">
        <f>IF(SLEP[[#This Row],[Termino]]=0,DATE(1992,10,11),SLEP[[#This Row],[Termino]]-SLEP[[#This Row],[Días de vigencia]])</f>
        <v>45146</v>
      </c>
      <c r="AF1457" s="1">
        <f>IF(SLEP[[#This Row],[Días restantes]]&lt;1,DATE(1992,10,11),DATE(2025,8,8)+SLEP[[#This Row],[Días restantes]])</f>
        <v>45969</v>
      </c>
      <c r="AG1457">
        <f ca="1">IF(SLEP[[#This Row],[Termino]]=0,0,SLEP[[#This Row],[Termino]]-TODAY())</f>
        <v>10</v>
      </c>
      <c r="AH1457" s="7" t="str">
        <f ca="1">IF(SLEP[[#This Row],[Dias]]&gt;0,"Vigente","Vencido")</f>
        <v>Vigente</v>
      </c>
      <c r="AI1457" t="str">
        <f>_xlfn.XLOOKUP(SLEP[[#This Row],[Source.Name]],Tabla3[Nombre archivo],Tabla3[BASESLEP],"N/A",0,1)</f>
        <v>Puerto Cordillera</v>
      </c>
      <c r="AJ1457" t="s">
        <v>7050</v>
      </c>
    </row>
    <row r="1458" spans="1:36" x14ac:dyDescent="0.3">
      <c r="A1458" t="s">
        <v>6094</v>
      </c>
      <c r="B1458" t="s">
        <v>6409</v>
      </c>
      <c r="C1458" t="s">
        <v>6410</v>
      </c>
      <c r="D1458" t="s">
        <v>6411</v>
      </c>
      <c r="E1458" t="s">
        <v>4658</v>
      </c>
      <c r="F1458" t="s">
        <v>4659</v>
      </c>
      <c r="G1458" t="s">
        <v>44</v>
      </c>
      <c r="H1458" t="s">
        <v>45</v>
      </c>
      <c r="I1458" t="s">
        <v>60</v>
      </c>
      <c r="J1458" t="s">
        <v>6100</v>
      </c>
      <c r="K1458" t="s">
        <v>48</v>
      </c>
      <c r="L1458" s="3">
        <v>192000000</v>
      </c>
      <c r="M1458" s="4">
        <v>248610630</v>
      </c>
      <c r="N1458" s="4">
        <v>-56610630</v>
      </c>
      <c r="O1458" t="s">
        <v>2490</v>
      </c>
      <c r="P1458" t="s">
        <v>513</v>
      </c>
      <c r="Q1458" t="s">
        <v>51</v>
      </c>
      <c r="R1458">
        <v>41</v>
      </c>
      <c r="S1458">
        <v>0</v>
      </c>
      <c r="T1458">
        <v>2</v>
      </c>
      <c r="U1458">
        <v>0</v>
      </c>
      <c r="V1458">
        <v>0</v>
      </c>
      <c r="W1458">
        <v>0</v>
      </c>
      <c r="X1458">
        <v>910</v>
      </c>
      <c r="Y1458">
        <v>184</v>
      </c>
      <c r="Z1458" t="s">
        <v>52</v>
      </c>
      <c r="AA1458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192000000</v>
      </c>
      <c r="AB1458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248610630</v>
      </c>
      <c r="AC1458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-56610630</v>
      </c>
      <c r="AD1458" s="5">
        <f>VALUE(FIXED((SLEP[[#This Row],[EjecutadoCLP]]/SLEP[[#This Row],[MontoCLP]]),4,TRUE))</f>
        <v>1.2948</v>
      </c>
      <c r="AE1458" s="1">
        <f>IF(SLEP[[#This Row],[Termino]]=0,DATE(1992,10,11),SLEP[[#This Row],[Termino]]-SLEP[[#This Row],[Días de vigencia]])</f>
        <v>45151</v>
      </c>
      <c r="AF1458" s="1">
        <f>IF(SLEP[[#This Row],[Días restantes]]&lt;1,DATE(1992,10,11),DATE(2025,8,8)+SLEP[[#This Row],[Días restantes]])</f>
        <v>46061</v>
      </c>
      <c r="AG1458">
        <f ca="1">IF(SLEP[[#This Row],[Termino]]=0,0,SLEP[[#This Row],[Termino]]-TODAY())</f>
        <v>102</v>
      </c>
      <c r="AH1458" s="7" t="str">
        <f ca="1">IF(SLEP[[#This Row],[Dias]]&gt;0,"Vigente","Vencido")</f>
        <v>Vigente</v>
      </c>
      <c r="AI1458" t="str">
        <f>_xlfn.XLOOKUP(SLEP[[#This Row],[Source.Name]],Tabla3[Nombre archivo],Tabla3[BASESLEP],"N/A",0,1)</f>
        <v>Puerto Cordillera</v>
      </c>
      <c r="AJ1458" t="s">
        <v>7055</v>
      </c>
    </row>
    <row r="1459" spans="1:36" x14ac:dyDescent="0.3">
      <c r="A1459" t="s">
        <v>6094</v>
      </c>
      <c r="B1459" t="s">
        <v>6413</v>
      </c>
      <c r="C1459" t="s">
        <v>6206</v>
      </c>
      <c r="D1459" t="s">
        <v>6414</v>
      </c>
      <c r="E1459" t="s">
        <v>6208</v>
      </c>
      <c r="F1459" t="s">
        <v>6209</v>
      </c>
      <c r="G1459" t="s">
        <v>44</v>
      </c>
      <c r="H1459" t="s">
        <v>45</v>
      </c>
      <c r="I1459" t="s">
        <v>60</v>
      </c>
      <c r="J1459" t="s">
        <v>6100</v>
      </c>
      <c r="K1459" t="s">
        <v>48</v>
      </c>
      <c r="L1459" s="3">
        <v>250000000</v>
      </c>
      <c r="M1459" s="4">
        <v>248420241</v>
      </c>
      <c r="N1459" s="4">
        <v>1579759</v>
      </c>
      <c r="O1459" t="s">
        <v>1147</v>
      </c>
      <c r="P1459" t="s">
        <v>1068</v>
      </c>
      <c r="Q1459" t="s">
        <v>51</v>
      </c>
      <c r="R1459">
        <v>295</v>
      </c>
      <c r="S1459">
        <v>0</v>
      </c>
      <c r="T1459">
        <v>1</v>
      </c>
      <c r="U1459">
        <v>0</v>
      </c>
      <c r="V1459">
        <v>0</v>
      </c>
      <c r="W1459">
        <v>0</v>
      </c>
      <c r="X1459">
        <v>304</v>
      </c>
      <c r="Y1459">
        <v>-1</v>
      </c>
      <c r="Z1459" t="s">
        <v>52</v>
      </c>
      <c r="AA1459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250000000</v>
      </c>
      <c r="AB1459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248420241</v>
      </c>
      <c r="AC1459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1579759</v>
      </c>
      <c r="AD1459" s="5">
        <f>VALUE(FIXED((SLEP[[#This Row],[EjecutadoCLP]]/SLEP[[#This Row],[MontoCLP]]),4,TRUE))</f>
        <v>0.99370000000000003</v>
      </c>
      <c r="AE1459" s="1">
        <f>IF(SLEP[[#This Row],[Termino]]=0,DATE(1992,10,11),SLEP[[#This Row],[Termino]]-SLEP[[#This Row],[Días de vigencia]])</f>
        <v>33584</v>
      </c>
      <c r="AF1459" s="1">
        <f>IF(SLEP[[#This Row],[Días restantes]]&lt;1,DATE(1992,10,11),DATE(2025,8,8)+SLEP[[#This Row],[Días restantes]])</f>
        <v>33888</v>
      </c>
      <c r="AG1459">
        <f ca="1">IF(SLEP[[#This Row],[Termino]]=0,0,SLEP[[#This Row],[Termino]]-TODAY())</f>
        <v>-12071</v>
      </c>
      <c r="AH1459" s="7" t="str">
        <f ca="1">IF(SLEP[[#This Row],[Dias]]&gt;0,"Vigente","Vencido")</f>
        <v>Vencido</v>
      </c>
      <c r="AI1459" t="str">
        <f>_xlfn.XLOOKUP(SLEP[[#This Row],[Source.Name]],Tabla3[Nombre archivo],Tabla3[BASESLEP],"N/A",0,1)</f>
        <v>Puerto Cordillera</v>
      </c>
      <c r="AJ1459" t="s">
        <v>7060</v>
      </c>
    </row>
    <row r="1460" spans="1:36" x14ac:dyDescent="0.3">
      <c r="A1460" t="s">
        <v>6094</v>
      </c>
      <c r="B1460" t="s">
        <v>6416</v>
      </c>
      <c r="C1460" t="s">
        <v>6417</v>
      </c>
      <c r="D1460" t="s">
        <v>6418</v>
      </c>
      <c r="E1460" t="s">
        <v>6258</v>
      </c>
      <c r="F1460" t="s">
        <v>6259</v>
      </c>
      <c r="G1460" t="s">
        <v>44</v>
      </c>
      <c r="H1460" t="s">
        <v>45</v>
      </c>
      <c r="I1460" t="s">
        <v>254</v>
      </c>
      <c r="J1460" t="s">
        <v>6100</v>
      </c>
      <c r="K1460" t="s">
        <v>48</v>
      </c>
      <c r="L1460" s="3">
        <v>73304000</v>
      </c>
      <c r="M1460" s="4">
        <v>72637600</v>
      </c>
      <c r="N1460" s="4">
        <v>666400</v>
      </c>
      <c r="O1460" t="s">
        <v>984</v>
      </c>
      <c r="P1460" t="s">
        <v>907</v>
      </c>
      <c r="Q1460" t="s">
        <v>51</v>
      </c>
      <c r="R1460">
        <v>15</v>
      </c>
      <c r="S1460">
        <v>0</v>
      </c>
      <c r="T1460">
        <v>1</v>
      </c>
      <c r="U1460">
        <v>0</v>
      </c>
      <c r="V1460">
        <v>0</v>
      </c>
      <c r="W1460">
        <v>0</v>
      </c>
      <c r="X1460">
        <v>670</v>
      </c>
      <c r="Y1460">
        <v>-1</v>
      </c>
      <c r="Z1460" t="s">
        <v>52</v>
      </c>
      <c r="AA1460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73304000</v>
      </c>
      <c r="AB1460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72637600</v>
      </c>
      <c r="AC1460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666400</v>
      </c>
      <c r="AD1460" s="5">
        <f>VALUE(FIXED((SLEP[[#This Row],[EjecutadoCLP]]/SLEP[[#This Row],[MontoCLP]]),4,TRUE))</f>
        <v>0.9909</v>
      </c>
      <c r="AE1460" s="1">
        <f>IF(SLEP[[#This Row],[Termino]]=0,DATE(1992,10,11),SLEP[[#This Row],[Termino]]-SLEP[[#This Row],[Días de vigencia]])</f>
        <v>33218</v>
      </c>
      <c r="AF1460" s="1">
        <f>IF(SLEP[[#This Row],[Días restantes]]&lt;1,DATE(1992,10,11),DATE(2025,8,8)+SLEP[[#This Row],[Días restantes]])</f>
        <v>33888</v>
      </c>
      <c r="AG1460">
        <f ca="1">IF(SLEP[[#This Row],[Termino]]=0,0,SLEP[[#This Row],[Termino]]-TODAY())</f>
        <v>-12071</v>
      </c>
      <c r="AH1460" s="7" t="str">
        <f ca="1">IF(SLEP[[#This Row],[Dias]]&gt;0,"Vigente","Vencido")</f>
        <v>Vencido</v>
      </c>
      <c r="AI1460" t="str">
        <f>_xlfn.XLOOKUP(SLEP[[#This Row],[Source.Name]],Tabla3[Nombre archivo],Tabla3[BASESLEP],"N/A",0,1)</f>
        <v>Puerto Cordillera</v>
      </c>
      <c r="AJ1460" t="s">
        <v>7065</v>
      </c>
    </row>
    <row r="1461" spans="1:36" x14ac:dyDescent="0.3">
      <c r="A1461" t="s">
        <v>6094</v>
      </c>
      <c r="B1461" t="s">
        <v>6420</v>
      </c>
      <c r="C1461" t="s">
        <v>6421</v>
      </c>
      <c r="D1461" t="s">
        <v>6422</v>
      </c>
      <c r="E1461" t="s">
        <v>6423</v>
      </c>
      <c r="F1461" t="s">
        <v>6424</v>
      </c>
      <c r="G1461" t="s">
        <v>74</v>
      </c>
      <c r="H1461" t="s">
        <v>45</v>
      </c>
      <c r="I1461" t="s">
        <v>60</v>
      </c>
      <c r="J1461" t="s">
        <v>6100</v>
      </c>
      <c r="K1461" t="s">
        <v>48</v>
      </c>
      <c r="L1461" s="3">
        <v>92940810</v>
      </c>
      <c r="M1461" s="4">
        <v>92940810</v>
      </c>
      <c r="N1461" s="4">
        <v>0</v>
      </c>
      <c r="O1461" t="s">
        <v>1218</v>
      </c>
      <c r="P1461" t="s">
        <v>1323</v>
      </c>
      <c r="Q1461" t="s">
        <v>51</v>
      </c>
      <c r="R1461">
        <v>1</v>
      </c>
      <c r="S1461">
        <v>0</v>
      </c>
      <c r="T1461">
        <v>0</v>
      </c>
      <c r="U1461">
        <v>0</v>
      </c>
      <c r="V1461">
        <v>1</v>
      </c>
      <c r="W1461">
        <v>0</v>
      </c>
      <c r="X1461">
        <v>81</v>
      </c>
      <c r="Y1461">
        <v>-47</v>
      </c>
      <c r="Z1461" t="s">
        <v>52</v>
      </c>
      <c r="AA1461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92940810</v>
      </c>
      <c r="AB1461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92940810</v>
      </c>
      <c r="AC1461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0</v>
      </c>
      <c r="AD1461" s="5">
        <f>VALUE(FIXED((SLEP[[#This Row],[EjecutadoCLP]]/SLEP[[#This Row],[MontoCLP]]),4,TRUE))</f>
        <v>1</v>
      </c>
      <c r="AE1461" s="1">
        <f>IF(SLEP[[#This Row],[Termino]]=0,DATE(1992,10,11),SLEP[[#This Row],[Termino]]-SLEP[[#This Row],[Días de vigencia]])</f>
        <v>33807</v>
      </c>
      <c r="AF1461" s="1">
        <f>IF(SLEP[[#This Row],[Días restantes]]&lt;1,DATE(1992,10,11),DATE(2025,8,8)+SLEP[[#This Row],[Días restantes]])</f>
        <v>33888</v>
      </c>
      <c r="AG1461">
        <f ca="1">IF(SLEP[[#This Row],[Termino]]=0,0,SLEP[[#This Row],[Termino]]-TODAY())</f>
        <v>-12071</v>
      </c>
      <c r="AH1461" s="7" t="str">
        <f ca="1">IF(SLEP[[#This Row],[Dias]]&gt;0,"Vigente","Vencido")</f>
        <v>Vencido</v>
      </c>
      <c r="AI1461" t="str">
        <f>_xlfn.XLOOKUP(SLEP[[#This Row],[Source.Name]],Tabla3[Nombre archivo],Tabla3[BASESLEP],"N/A",0,1)</f>
        <v>Puerto Cordillera</v>
      </c>
      <c r="AJ1461" t="s">
        <v>7068</v>
      </c>
    </row>
    <row r="1462" spans="1:36" x14ac:dyDescent="0.3">
      <c r="A1462" t="s">
        <v>6094</v>
      </c>
      <c r="B1462" t="s">
        <v>6426</v>
      </c>
      <c r="C1462" t="s">
        <v>6427</v>
      </c>
      <c r="D1462" t="s">
        <v>6428</v>
      </c>
      <c r="E1462" t="s">
        <v>6429</v>
      </c>
      <c r="F1462" t="s">
        <v>6430</v>
      </c>
      <c r="G1462" t="s">
        <v>44</v>
      </c>
      <c r="H1462" t="s">
        <v>45</v>
      </c>
      <c r="I1462" t="s">
        <v>60</v>
      </c>
      <c r="J1462" t="s">
        <v>6100</v>
      </c>
      <c r="K1462" t="s">
        <v>48</v>
      </c>
      <c r="L1462" s="3">
        <v>344375580</v>
      </c>
      <c r="M1462" s="4">
        <v>344375580</v>
      </c>
      <c r="N1462" s="4">
        <v>0</v>
      </c>
      <c r="O1462" t="s">
        <v>1228</v>
      </c>
      <c r="P1462" t="s">
        <v>1345</v>
      </c>
      <c r="Q1462" t="s">
        <v>51</v>
      </c>
      <c r="R1462">
        <v>5</v>
      </c>
      <c r="S1462">
        <v>0</v>
      </c>
      <c r="T1462">
        <v>0</v>
      </c>
      <c r="U1462">
        <v>0</v>
      </c>
      <c r="V1462">
        <v>1</v>
      </c>
      <c r="W1462">
        <v>0</v>
      </c>
      <c r="X1462">
        <v>144</v>
      </c>
      <c r="Y1462">
        <v>-63</v>
      </c>
      <c r="Z1462" t="s">
        <v>52</v>
      </c>
      <c r="AA1462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344375580</v>
      </c>
      <c r="AB1462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344375580</v>
      </c>
      <c r="AC1462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0</v>
      </c>
      <c r="AD1462" s="5">
        <f>VALUE(FIXED((SLEP[[#This Row],[EjecutadoCLP]]/SLEP[[#This Row],[MontoCLP]]),4,TRUE))</f>
        <v>1</v>
      </c>
      <c r="AE1462" s="1">
        <f>IF(SLEP[[#This Row],[Termino]]=0,DATE(1992,10,11),SLEP[[#This Row],[Termino]]-SLEP[[#This Row],[Días de vigencia]])</f>
        <v>33744</v>
      </c>
      <c r="AF1462" s="1">
        <f>IF(SLEP[[#This Row],[Días restantes]]&lt;1,DATE(1992,10,11),DATE(2025,8,8)+SLEP[[#This Row],[Días restantes]])</f>
        <v>33888</v>
      </c>
      <c r="AG1462">
        <f ca="1">IF(SLEP[[#This Row],[Termino]]=0,0,SLEP[[#This Row],[Termino]]-TODAY())</f>
        <v>-12071</v>
      </c>
      <c r="AH1462" s="7" t="str">
        <f ca="1">IF(SLEP[[#This Row],[Dias]]&gt;0,"Vigente","Vencido")</f>
        <v>Vencido</v>
      </c>
      <c r="AI1462" t="str">
        <f>_xlfn.XLOOKUP(SLEP[[#This Row],[Source.Name]],Tabla3[Nombre archivo],Tabla3[BASESLEP],"N/A",0,1)</f>
        <v>Puerto Cordillera</v>
      </c>
      <c r="AJ1462" t="s">
        <v>7071</v>
      </c>
    </row>
    <row r="1463" spans="1:36" x14ac:dyDescent="0.3">
      <c r="A1463" t="s">
        <v>6094</v>
      </c>
      <c r="B1463" t="s">
        <v>6432</v>
      </c>
      <c r="C1463" t="s">
        <v>6433</v>
      </c>
      <c r="D1463" t="s">
        <v>6434</v>
      </c>
      <c r="E1463" t="s">
        <v>6435</v>
      </c>
      <c r="F1463" t="s">
        <v>6436</v>
      </c>
      <c r="G1463" t="s">
        <v>74</v>
      </c>
      <c r="H1463" t="s">
        <v>45</v>
      </c>
      <c r="I1463" t="s">
        <v>60</v>
      </c>
      <c r="J1463" t="s">
        <v>6100</v>
      </c>
      <c r="K1463" t="s">
        <v>48</v>
      </c>
      <c r="L1463" s="3">
        <v>359526469</v>
      </c>
      <c r="M1463" s="4">
        <v>359526469</v>
      </c>
      <c r="N1463" s="4">
        <v>0</v>
      </c>
      <c r="O1463" t="s">
        <v>1316</v>
      </c>
      <c r="P1463" t="s">
        <v>1177</v>
      </c>
      <c r="Q1463" t="s">
        <v>51</v>
      </c>
      <c r="R1463">
        <v>3</v>
      </c>
      <c r="S1463">
        <v>0</v>
      </c>
      <c r="T1463">
        <v>0</v>
      </c>
      <c r="U1463">
        <v>0</v>
      </c>
      <c r="V1463">
        <v>1</v>
      </c>
      <c r="W1463">
        <v>0</v>
      </c>
      <c r="X1463">
        <v>80</v>
      </c>
      <c r="Y1463">
        <v>-38</v>
      </c>
      <c r="Z1463" t="s">
        <v>52</v>
      </c>
      <c r="AA1463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359526469</v>
      </c>
      <c r="AB1463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359526469</v>
      </c>
      <c r="AC1463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0</v>
      </c>
      <c r="AD1463" s="5">
        <f>VALUE(FIXED((SLEP[[#This Row],[EjecutadoCLP]]/SLEP[[#This Row],[MontoCLP]]),4,TRUE))</f>
        <v>1</v>
      </c>
      <c r="AE1463" s="1">
        <f>IF(SLEP[[#This Row],[Termino]]=0,DATE(1992,10,11),SLEP[[#This Row],[Termino]]-SLEP[[#This Row],[Días de vigencia]])</f>
        <v>33808</v>
      </c>
      <c r="AF1463" s="1">
        <f>IF(SLEP[[#This Row],[Días restantes]]&lt;1,DATE(1992,10,11),DATE(2025,8,8)+SLEP[[#This Row],[Días restantes]])</f>
        <v>33888</v>
      </c>
      <c r="AG1463">
        <f ca="1">IF(SLEP[[#This Row],[Termino]]=0,0,SLEP[[#This Row],[Termino]]-TODAY())</f>
        <v>-12071</v>
      </c>
      <c r="AH1463" s="7" t="str">
        <f ca="1">IF(SLEP[[#This Row],[Dias]]&gt;0,"Vigente","Vencido")</f>
        <v>Vencido</v>
      </c>
      <c r="AI1463" t="str">
        <f>_xlfn.XLOOKUP(SLEP[[#This Row],[Source.Name]],Tabla3[Nombre archivo],Tabla3[BASESLEP],"N/A",0,1)</f>
        <v>Puerto Cordillera</v>
      </c>
      <c r="AJ1463" t="s">
        <v>7074</v>
      </c>
    </row>
    <row r="1464" spans="1:36" x14ac:dyDescent="0.3">
      <c r="A1464" t="s">
        <v>6094</v>
      </c>
      <c r="B1464" t="s">
        <v>6438</v>
      </c>
      <c r="C1464" t="s">
        <v>6439</v>
      </c>
      <c r="D1464" t="s">
        <v>6440</v>
      </c>
      <c r="E1464" t="s">
        <v>6435</v>
      </c>
      <c r="F1464" t="s">
        <v>6436</v>
      </c>
      <c r="G1464" t="s">
        <v>74</v>
      </c>
      <c r="H1464" t="s">
        <v>45</v>
      </c>
      <c r="I1464" t="s">
        <v>60</v>
      </c>
      <c r="J1464" t="s">
        <v>6100</v>
      </c>
      <c r="K1464" t="s">
        <v>48</v>
      </c>
      <c r="L1464" s="3">
        <v>126205242</v>
      </c>
      <c r="M1464" s="4">
        <v>126205241</v>
      </c>
      <c r="N1464" s="4">
        <v>1</v>
      </c>
      <c r="O1464" t="s">
        <v>3923</v>
      </c>
      <c r="P1464" t="s">
        <v>1229</v>
      </c>
      <c r="Q1464" t="s">
        <v>51</v>
      </c>
      <c r="R1464">
        <v>2</v>
      </c>
      <c r="S1464">
        <v>0</v>
      </c>
      <c r="T1464">
        <v>0</v>
      </c>
      <c r="U1464">
        <v>0</v>
      </c>
      <c r="V1464">
        <v>1</v>
      </c>
      <c r="W1464">
        <v>0</v>
      </c>
      <c r="X1464">
        <v>150</v>
      </c>
      <c r="Y1464">
        <v>-5</v>
      </c>
      <c r="Z1464" t="s">
        <v>52</v>
      </c>
      <c r="AA1464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126205242</v>
      </c>
      <c r="AB1464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126205241</v>
      </c>
      <c r="AC1464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1</v>
      </c>
      <c r="AD1464" s="5">
        <f>VALUE(FIXED((SLEP[[#This Row],[EjecutadoCLP]]/SLEP[[#This Row],[MontoCLP]]),4,TRUE))</f>
        <v>1</v>
      </c>
      <c r="AE1464" s="1">
        <f>IF(SLEP[[#This Row],[Termino]]=0,DATE(1992,10,11),SLEP[[#This Row],[Termino]]-SLEP[[#This Row],[Días de vigencia]])</f>
        <v>33738</v>
      </c>
      <c r="AF1464" s="1">
        <f>IF(SLEP[[#This Row],[Días restantes]]&lt;1,DATE(1992,10,11),DATE(2025,8,8)+SLEP[[#This Row],[Días restantes]])</f>
        <v>33888</v>
      </c>
      <c r="AG1464">
        <f ca="1">IF(SLEP[[#This Row],[Termino]]=0,0,SLEP[[#This Row],[Termino]]-TODAY())</f>
        <v>-12071</v>
      </c>
      <c r="AH1464" s="7" t="str">
        <f ca="1">IF(SLEP[[#This Row],[Dias]]&gt;0,"Vigente","Vencido")</f>
        <v>Vencido</v>
      </c>
      <c r="AI1464" t="str">
        <f>_xlfn.XLOOKUP(SLEP[[#This Row],[Source.Name]],Tabla3[Nombre archivo],Tabla3[BASESLEP],"N/A",0,1)</f>
        <v>Puerto Cordillera</v>
      </c>
      <c r="AJ1464" t="s">
        <v>7077</v>
      </c>
    </row>
    <row r="1465" spans="1:36" x14ac:dyDescent="0.3">
      <c r="A1465" t="s">
        <v>6094</v>
      </c>
      <c r="B1465" t="s">
        <v>6442</v>
      </c>
      <c r="C1465" t="s">
        <v>6443</v>
      </c>
      <c r="D1465" t="s">
        <v>6444</v>
      </c>
      <c r="E1465" t="s">
        <v>6429</v>
      </c>
      <c r="F1465" t="s">
        <v>6430</v>
      </c>
      <c r="G1465" t="s">
        <v>44</v>
      </c>
      <c r="H1465" t="s">
        <v>45</v>
      </c>
      <c r="I1465" t="s">
        <v>60</v>
      </c>
      <c r="J1465" t="s">
        <v>6100</v>
      </c>
      <c r="K1465" t="s">
        <v>48</v>
      </c>
      <c r="L1465" s="3">
        <v>197201264</v>
      </c>
      <c r="M1465" s="4">
        <v>197201264</v>
      </c>
      <c r="N1465" s="4">
        <v>0</v>
      </c>
      <c r="O1465" t="s">
        <v>1229</v>
      </c>
      <c r="P1465" t="s">
        <v>1203</v>
      </c>
      <c r="Q1465" t="s">
        <v>51</v>
      </c>
      <c r="R1465">
        <v>3</v>
      </c>
      <c r="S1465">
        <v>0</v>
      </c>
      <c r="T1465">
        <v>0</v>
      </c>
      <c r="U1465">
        <v>0</v>
      </c>
      <c r="V1465">
        <v>1</v>
      </c>
      <c r="W1465">
        <v>0</v>
      </c>
      <c r="X1465">
        <v>144</v>
      </c>
      <c r="Y1465">
        <v>-31</v>
      </c>
      <c r="Z1465" t="s">
        <v>52</v>
      </c>
      <c r="AA1465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197201264</v>
      </c>
      <c r="AB1465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197201264</v>
      </c>
      <c r="AC1465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0</v>
      </c>
      <c r="AD1465" s="5">
        <f>VALUE(FIXED((SLEP[[#This Row],[EjecutadoCLP]]/SLEP[[#This Row],[MontoCLP]]),4,TRUE))</f>
        <v>1</v>
      </c>
      <c r="AE1465" s="1">
        <f>IF(SLEP[[#This Row],[Termino]]=0,DATE(1992,10,11),SLEP[[#This Row],[Termino]]-SLEP[[#This Row],[Días de vigencia]])</f>
        <v>33744</v>
      </c>
      <c r="AF1465" s="1">
        <f>IF(SLEP[[#This Row],[Días restantes]]&lt;1,DATE(1992,10,11),DATE(2025,8,8)+SLEP[[#This Row],[Días restantes]])</f>
        <v>33888</v>
      </c>
      <c r="AG1465">
        <f ca="1">IF(SLEP[[#This Row],[Termino]]=0,0,SLEP[[#This Row],[Termino]]-TODAY())</f>
        <v>-12071</v>
      </c>
      <c r="AH1465" s="7" t="str">
        <f ca="1">IF(SLEP[[#This Row],[Dias]]&gt;0,"Vigente","Vencido")</f>
        <v>Vencido</v>
      </c>
      <c r="AI1465" t="str">
        <f>_xlfn.XLOOKUP(SLEP[[#This Row],[Source.Name]],Tabla3[Nombre archivo],Tabla3[BASESLEP],"N/A",0,1)</f>
        <v>Puerto Cordillera</v>
      </c>
      <c r="AJ1465" t="s">
        <v>7082</v>
      </c>
    </row>
    <row r="1466" spans="1:36" x14ac:dyDescent="0.3">
      <c r="A1466" t="s">
        <v>6094</v>
      </c>
      <c r="B1466" t="s">
        <v>6446</v>
      </c>
      <c r="C1466" t="s">
        <v>6447</v>
      </c>
      <c r="D1466" t="s">
        <v>6448</v>
      </c>
      <c r="E1466" t="s">
        <v>6429</v>
      </c>
      <c r="F1466" t="s">
        <v>6430</v>
      </c>
      <c r="G1466" t="s">
        <v>44</v>
      </c>
      <c r="H1466" t="s">
        <v>45</v>
      </c>
      <c r="I1466" t="s">
        <v>60</v>
      </c>
      <c r="J1466" t="s">
        <v>6100</v>
      </c>
      <c r="K1466" t="s">
        <v>48</v>
      </c>
      <c r="L1466" s="3">
        <v>170283645</v>
      </c>
      <c r="M1466" s="4">
        <v>170283645</v>
      </c>
      <c r="N1466" s="4">
        <v>0</v>
      </c>
      <c r="O1466" t="s">
        <v>1622</v>
      </c>
      <c r="P1466" t="s">
        <v>1217</v>
      </c>
      <c r="Q1466" t="s">
        <v>51</v>
      </c>
      <c r="R1466">
        <v>5</v>
      </c>
      <c r="S1466">
        <v>0</v>
      </c>
      <c r="T1466">
        <v>0</v>
      </c>
      <c r="U1466">
        <v>0</v>
      </c>
      <c r="V1466">
        <v>1</v>
      </c>
      <c r="W1466">
        <v>0</v>
      </c>
      <c r="X1466">
        <v>144</v>
      </c>
      <c r="Y1466">
        <v>-41</v>
      </c>
      <c r="Z1466" t="s">
        <v>52</v>
      </c>
      <c r="AA1466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170283645</v>
      </c>
      <c r="AB1466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170283645</v>
      </c>
      <c r="AC1466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0</v>
      </c>
      <c r="AD1466" s="5">
        <f>VALUE(FIXED((SLEP[[#This Row],[EjecutadoCLP]]/SLEP[[#This Row],[MontoCLP]]),4,TRUE))</f>
        <v>1</v>
      </c>
      <c r="AE1466" s="1">
        <f>IF(SLEP[[#This Row],[Termino]]=0,DATE(1992,10,11),SLEP[[#This Row],[Termino]]-SLEP[[#This Row],[Días de vigencia]])</f>
        <v>33744</v>
      </c>
      <c r="AF1466" s="1">
        <f>IF(SLEP[[#This Row],[Días restantes]]&lt;1,DATE(1992,10,11),DATE(2025,8,8)+SLEP[[#This Row],[Días restantes]])</f>
        <v>33888</v>
      </c>
      <c r="AG1466">
        <f ca="1">IF(SLEP[[#This Row],[Termino]]=0,0,SLEP[[#This Row],[Termino]]-TODAY())</f>
        <v>-12071</v>
      </c>
      <c r="AH1466" s="7" t="str">
        <f ca="1">IF(SLEP[[#This Row],[Dias]]&gt;0,"Vigente","Vencido")</f>
        <v>Vencido</v>
      </c>
      <c r="AI1466" t="str">
        <f>_xlfn.XLOOKUP(SLEP[[#This Row],[Source.Name]],Tabla3[Nombre archivo],Tabla3[BASESLEP],"N/A",0,1)</f>
        <v>Puerto Cordillera</v>
      </c>
      <c r="AJ1466" t="s">
        <v>7087</v>
      </c>
    </row>
    <row r="1467" spans="1:36" x14ac:dyDescent="0.3">
      <c r="A1467" t="s">
        <v>6094</v>
      </c>
      <c r="B1467" t="s">
        <v>6450</v>
      </c>
      <c r="C1467" t="s">
        <v>6451</v>
      </c>
      <c r="D1467" t="s">
        <v>6452</v>
      </c>
      <c r="E1467" t="s">
        <v>6429</v>
      </c>
      <c r="F1467" t="s">
        <v>6430</v>
      </c>
      <c r="G1467" t="s">
        <v>74</v>
      </c>
      <c r="H1467" t="s">
        <v>45</v>
      </c>
      <c r="I1467" t="s">
        <v>60</v>
      </c>
      <c r="J1467" t="s">
        <v>6100</v>
      </c>
      <c r="K1467" t="s">
        <v>48</v>
      </c>
      <c r="L1467" s="3">
        <v>178500000</v>
      </c>
      <c r="M1467" s="4">
        <v>178500000</v>
      </c>
      <c r="N1467" s="4">
        <v>0</v>
      </c>
      <c r="O1467" t="s">
        <v>1177</v>
      </c>
      <c r="P1467" t="s">
        <v>1217</v>
      </c>
      <c r="Q1467" t="s">
        <v>51</v>
      </c>
      <c r="R1467">
        <v>5</v>
      </c>
      <c r="S1467">
        <v>0</v>
      </c>
      <c r="T1467">
        <v>0</v>
      </c>
      <c r="U1467">
        <v>0</v>
      </c>
      <c r="V1467">
        <v>1</v>
      </c>
      <c r="W1467">
        <v>0</v>
      </c>
      <c r="X1467">
        <v>146</v>
      </c>
      <c r="Y1467">
        <v>-26</v>
      </c>
      <c r="Z1467" t="s">
        <v>52</v>
      </c>
      <c r="AA1467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178500000</v>
      </c>
      <c r="AB1467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178500000</v>
      </c>
      <c r="AC1467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0</v>
      </c>
      <c r="AD1467" s="5">
        <f>VALUE(FIXED((SLEP[[#This Row],[EjecutadoCLP]]/SLEP[[#This Row],[MontoCLP]]),4,TRUE))</f>
        <v>1</v>
      </c>
      <c r="AE1467" s="1">
        <f>IF(SLEP[[#This Row],[Termino]]=0,DATE(1992,10,11),SLEP[[#This Row],[Termino]]-SLEP[[#This Row],[Días de vigencia]])</f>
        <v>33742</v>
      </c>
      <c r="AF1467" s="1">
        <f>IF(SLEP[[#This Row],[Días restantes]]&lt;1,DATE(1992,10,11),DATE(2025,8,8)+SLEP[[#This Row],[Días restantes]])</f>
        <v>33888</v>
      </c>
      <c r="AG1467">
        <f ca="1">IF(SLEP[[#This Row],[Termino]]=0,0,SLEP[[#This Row],[Termino]]-TODAY())</f>
        <v>-12071</v>
      </c>
      <c r="AH1467" s="7" t="str">
        <f ca="1">IF(SLEP[[#This Row],[Dias]]&gt;0,"Vigente","Vencido")</f>
        <v>Vencido</v>
      </c>
      <c r="AI1467" t="str">
        <f>_xlfn.XLOOKUP(SLEP[[#This Row],[Source.Name]],Tabla3[Nombre archivo],Tabla3[BASESLEP],"N/A",0,1)</f>
        <v>Puerto Cordillera</v>
      </c>
      <c r="AJ1467" t="s">
        <v>7092</v>
      </c>
    </row>
    <row r="1468" spans="1:36" x14ac:dyDescent="0.3">
      <c r="A1468" t="s">
        <v>6454</v>
      </c>
      <c r="B1468" t="s">
        <v>8629</v>
      </c>
      <c r="C1468" t="s">
        <v>8630</v>
      </c>
      <c r="D1468" t="s">
        <v>8631</v>
      </c>
      <c r="E1468" t="s">
        <v>6466</v>
      </c>
      <c r="F1468" t="s">
        <v>6467</v>
      </c>
      <c r="G1468" t="s">
        <v>44</v>
      </c>
      <c r="H1468" t="s">
        <v>45</v>
      </c>
      <c r="I1468" t="s">
        <v>60</v>
      </c>
      <c r="J1468" t="s">
        <v>6460</v>
      </c>
      <c r="K1468" t="s">
        <v>48</v>
      </c>
      <c r="L1468" s="3">
        <v>25000000</v>
      </c>
      <c r="M1468" s="4">
        <v>0</v>
      </c>
      <c r="N1468" s="4">
        <v>25000000</v>
      </c>
      <c r="O1468" t="s">
        <v>1670</v>
      </c>
      <c r="P1468" t="s">
        <v>181</v>
      </c>
      <c r="Q1468" t="s">
        <v>64</v>
      </c>
      <c r="R1468">
        <v>0</v>
      </c>
      <c r="S1468">
        <v>0</v>
      </c>
      <c r="T1468">
        <v>0</v>
      </c>
      <c r="U1468">
        <v>0</v>
      </c>
      <c r="V1468">
        <v>0</v>
      </c>
      <c r="W1468">
        <v>0</v>
      </c>
      <c r="X1468">
        <v>370</v>
      </c>
      <c r="Y1468">
        <v>357</v>
      </c>
      <c r="Z1468" t="s">
        <v>65</v>
      </c>
      <c r="AA1468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25000000</v>
      </c>
      <c r="AB1468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0</v>
      </c>
      <c r="AC1468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25000000</v>
      </c>
      <c r="AD1468" s="5">
        <f>VALUE(FIXED((SLEP[[#This Row],[EjecutadoCLP]]/SLEP[[#This Row],[MontoCLP]]),4,TRUE))</f>
        <v>0</v>
      </c>
      <c r="AE1468" s="1">
        <f>IF(SLEP[[#This Row],[Termino]]=0,DATE(1992,10,11),SLEP[[#This Row],[Termino]]-SLEP[[#This Row],[Días de vigencia]])</f>
        <v>45864</v>
      </c>
      <c r="AF1468" s="1">
        <f>IF(SLEP[[#This Row],[Días restantes]]&lt;1,DATE(1992,10,11),DATE(2025,8,8)+SLEP[[#This Row],[Días restantes]])</f>
        <v>46234</v>
      </c>
      <c r="AG1468">
        <f ca="1">IF(SLEP[[#This Row],[Termino]]=0,0,SLEP[[#This Row],[Termino]]-TODAY())</f>
        <v>275</v>
      </c>
      <c r="AH1468" s="7" t="str">
        <f ca="1">IF(SLEP[[#This Row],[Dias]]&gt;0,"Vigente","Vencido")</f>
        <v>Vigente</v>
      </c>
      <c r="AI1468" t="str">
        <f>_xlfn.XLOOKUP(SLEP[[#This Row],[Source.Name]],Tabla3[Nombre archivo],Tabla3[BASESLEP],"N/A",0,1)</f>
        <v>Punilla Cordillera</v>
      </c>
      <c r="AJ1468" t="s">
        <v>7095</v>
      </c>
    </row>
    <row r="1469" spans="1:36" x14ac:dyDescent="0.3">
      <c r="A1469" t="s">
        <v>6454</v>
      </c>
      <c r="B1469" t="s">
        <v>8632</v>
      </c>
      <c r="C1469" t="s">
        <v>8633</v>
      </c>
      <c r="D1469" t="s">
        <v>8634</v>
      </c>
      <c r="E1469" t="s">
        <v>1004</v>
      </c>
      <c r="F1469" t="s">
        <v>1005</v>
      </c>
      <c r="G1469" t="s">
        <v>44</v>
      </c>
      <c r="H1469" t="s">
        <v>45</v>
      </c>
      <c r="I1469" t="s">
        <v>60</v>
      </c>
      <c r="J1469" t="s">
        <v>6460</v>
      </c>
      <c r="K1469" t="s">
        <v>48</v>
      </c>
      <c r="L1469" s="3">
        <v>242079380</v>
      </c>
      <c r="M1469" s="4">
        <v>48415876</v>
      </c>
      <c r="N1469" s="4">
        <v>193663504</v>
      </c>
      <c r="O1469" t="s">
        <v>231</v>
      </c>
      <c r="P1469" t="s">
        <v>1806</v>
      </c>
      <c r="Q1469" t="s">
        <v>64</v>
      </c>
      <c r="R1469">
        <v>0</v>
      </c>
      <c r="S1469">
        <v>0</v>
      </c>
      <c r="T1469">
        <v>0</v>
      </c>
      <c r="U1469">
        <v>0</v>
      </c>
      <c r="V1469">
        <v>0</v>
      </c>
      <c r="W1469">
        <v>0</v>
      </c>
      <c r="X1469">
        <v>90</v>
      </c>
      <c r="Y1469">
        <v>22</v>
      </c>
      <c r="Z1469" t="s">
        <v>65</v>
      </c>
      <c r="AA1469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242079380</v>
      </c>
      <c r="AB1469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48415876</v>
      </c>
      <c r="AC1469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193663504</v>
      </c>
      <c r="AD1469" s="5">
        <f>VALUE(FIXED((SLEP[[#This Row],[EjecutadoCLP]]/SLEP[[#This Row],[MontoCLP]]),4,TRUE))</f>
        <v>0.2</v>
      </c>
      <c r="AE1469" s="1">
        <f>IF(SLEP[[#This Row],[Termino]]=0,DATE(1992,10,11),SLEP[[#This Row],[Termino]]-SLEP[[#This Row],[Días de vigencia]])</f>
        <v>45809</v>
      </c>
      <c r="AF1469" s="1">
        <f>IF(SLEP[[#This Row],[Días restantes]]&lt;1,DATE(1992,10,11),DATE(2025,8,8)+SLEP[[#This Row],[Días restantes]])</f>
        <v>45899</v>
      </c>
      <c r="AG1469">
        <f ca="1">IF(SLEP[[#This Row],[Termino]]=0,0,SLEP[[#This Row],[Termino]]-TODAY())</f>
        <v>-60</v>
      </c>
      <c r="AH1469" s="7" t="str">
        <f ca="1">IF(SLEP[[#This Row],[Dias]]&gt;0,"Vigente","Vencido")</f>
        <v>Vencido</v>
      </c>
      <c r="AI1469" t="str">
        <f>_xlfn.XLOOKUP(SLEP[[#This Row],[Source.Name]],Tabla3[Nombre archivo],Tabla3[BASESLEP],"N/A",0,1)</f>
        <v>Punilla Cordillera</v>
      </c>
      <c r="AJ1469" t="s">
        <v>7100</v>
      </c>
    </row>
    <row r="1470" spans="1:36" x14ac:dyDescent="0.3">
      <c r="A1470" t="s">
        <v>6454</v>
      </c>
      <c r="B1470" t="s">
        <v>6455</v>
      </c>
      <c r="C1470" t="s">
        <v>6456</v>
      </c>
      <c r="D1470" t="s">
        <v>6457</v>
      </c>
      <c r="E1470" t="s">
        <v>6458</v>
      </c>
      <c r="F1470" t="s">
        <v>6459</v>
      </c>
      <c r="G1470" t="s">
        <v>44</v>
      </c>
      <c r="H1470" t="s">
        <v>45</v>
      </c>
      <c r="I1470" t="s">
        <v>60</v>
      </c>
      <c r="J1470" t="s">
        <v>6460</v>
      </c>
      <c r="K1470" t="s">
        <v>48</v>
      </c>
      <c r="L1470" s="3">
        <v>89208330</v>
      </c>
      <c r="M1470" s="4">
        <v>80287497</v>
      </c>
      <c r="N1470" s="4">
        <v>8920833</v>
      </c>
      <c r="O1470" t="s">
        <v>90</v>
      </c>
      <c r="P1470" t="s">
        <v>139</v>
      </c>
      <c r="Q1470" t="s">
        <v>51</v>
      </c>
      <c r="R1470">
        <v>0</v>
      </c>
      <c r="S1470">
        <v>0</v>
      </c>
      <c r="T1470">
        <v>0</v>
      </c>
      <c r="U1470">
        <v>0</v>
      </c>
      <c r="V1470">
        <v>0</v>
      </c>
      <c r="W1470">
        <v>0</v>
      </c>
      <c r="X1470">
        <v>90</v>
      </c>
      <c r="Y1470">
        <v>-1</v>
      </c>
      <c r="Z1470" t="s">
        <v>52</v>
      </c>
      <c r="AA1470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89208330</v>
      </c>
      <c r="AB1470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80287497</v>
      </c>
      <c r="AC1470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8920833</v>
      </c>
      <c r="AD1470" s="5">
        <f>VALUE(FIXED((SLEP[[#This Row],[EjecutadoCLP]]/SLEP[[#This Row],[MontoCLP]]),4,TRUE))</f>
        <v>0.9</v>
      </c>
      <c r="AE1470" s="1">
        <f>IF(SLEP[[#This Row],[Termino]]=0,DATE(1992,10,11),SLEP[[#This Row],[Termino]]-SLEP[[#This Row],[Días de vigencia]])</f>
        <v>33798</v>
      </c>
      <c r="AF1470" s="1">
        <f>IF(SLEP[[#This Row],[Días restantes]]&lt;1,DATE(1992,10,11),DATE(2025,8,8)+SLEP[[#This Row],[Días restantes]])</f>
        <v>33888</v>
      </c>
      <c r="AG1470">
        <f ca="1">IF(SLEP[[#This Row],[Termino]]=0,0,SLEP[[#This Row],[Termino]]-TODAY())</f>
        <v>-12071</v>
      </c>
      <c r="AH1470" s="7" t="str">
        <f ca="1">IF(SLEP[[#This Row],[Dias]]&gt;0,"Vigente","Vencido")</f>
        <v>Vencido</v>
      </c>
      <c r="AI1470" t="str">
        <f>_xlfn.XLOOKUP(SLEP[[#This Row],[Source.Name]],Tabla3[Nombre archivo],Tabla3[BASESLEP],"N/A",0,1)</f>
        <v>Punilla Cordillera</v>
      </c>
      <c r="AJ1470" t="s">
        <v>7103</v>
      </c>
    </row>
    <row r="1471" spans="1:36" x14ac:dyDescent="0.3">
      <c r="A1471" t="s">
        <v>6454</v>
      </c>
      <c r="B1471" t="s">
        <v>6463</v>
      </c>
      <c r="C1471" t="s">
        <v>6464</v>
      </c>
      <c r="D1471" t="s">
        <v>6465</v>
      </c>
      <c r="E1471" t="s">
        <v>6466</v>
      </c>
      <c r="F1471" t="s">
        <v>6467</v>
      </c>
      <c r="G1471" t="s">
        <v>44</v>
      </c>
      <c r="H1471" t="s">
        <v>178</v>
      </c>
      <c r="I1471" t="s">
        <v>207</v>
      </c>
      <c r="J1471" t="s">
        <v>6460</v>
      </c>
      <c r="K1471" t="s">
        <v>48</v>
      </c>
      <c r="L1471" s="3">
        <v>30000000</v>
      </c>
      <c r="M1471" s="4">
        <v>20179377</v>
      </c>
      <c r="N1471" s="4">
        <v>9820623</v>
      </c>
      <c r="O1471" t="s">
        <v>50</v>
      </c>
      <c r="P1471" t="s">
        <v>553</v>
      </c>
      <c r="Q1471" t="s">
        <v>64</v>
      </c>
      <c r="R1471">
        <v>0</v>
      </c>
      <c r="S1471">
        <v>1</v>
      </c>
      <c r="T1471">
        <v>0</v>
      </c>
      <c r="U1471">
        <v>0</v>
      </c>
      <c r="V1471">
        <v>0</v>
      </c>
      <c r="W1471">
        <v>0</v>
      </c>
      <c r="X1471">
        <v>365</v>
      </c>
      <c r="Y1471">
        <v>238</v>
      </c>
      <c r="Z1471" t="s">
        <v>65</v>
      </c>
      <c r="AA1471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30000000</v>
      </c>
      <c r="AB1471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20179377</v>
      </c>
      <c r="AC1471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9820623</v>
      </c>
      <c r="AD1471" s="5">
        <f>VALUE(FIXED((SLEP[[#This Row],[EjecutadoCLP]]/SLEP[[#This Row],[MontoCLP]]),4,TRUE))</f>
        <v>0.67259999999999998</v>
      </c>
      <c r="AE1471" s="1">
        <f>IF(SLEP[[#This Row],[Termino]]=0,DATE(1992,10,11),SLEP[[#This Row],[Termino]]-SLEP[[#This Row],[Días de vigencia]])</f>
        <v>45750</v>
      </c>
      <c r="AF1471" s="1">
        <f>IF(SLEP[[#This Row],[Días restantes]]&lt;1,DATE(1992,10,11),DATE(2025,8,8)+SLEP[[#This Row],[Días restantes]])</f>
        <v>46115</v>
      </c>
      <c r="AG1471">
        <f ca="1">IF(SLEP[[#This Row],[Termino]]=0,0,SLEP[[#This Row],[Termino]]-TODAY())</f>
        <v>156</v>
      </c>
      <c r="AH1471" s="7" t="str">
        <f ca="1">IF(SLEP[[#This Row],[Dias]]&gt;0,"Vigente","Vencido")</f>
        <v>Vigente</v>
      </c>
      <c r="AI1471" t="str">
        <f>_xlfn.XLOOKUP(SLEP[[#This Row],[Source.Name]],Tabla3[Nombre archivo],Tabla3[BASESLEP],"N/A",0,1)</f>
        <v>Punilla Cordillera</v>
      </c>
      <c r="AJ1471" t="s">
        <v>7106</v>
      </c>
    </row>
    <row r="1472" spans="1:36" x14ac:dyDescent="0.3">
      <c r="A1472" t="s">
        <v>6454</v>
      </c>
      <c r="B1472" t="s">
        <v>6469</v>
      </c>
      <c r="C1472" t="s">
        <v>6470</v>
      </c>
      <c r="D1472" t="s">
        <v>6471</v>
      </c>
      <c r="E1472" t="s">
        <v>6466</v>
      </c>
      <c r="F1472" t="s">
        <v>6467</v>
      </c>
      <c r="G1472" t="s">
        <v>44</v>
      </c>
      <c r="H1472" t="s">
        <v>45</v>
      </c>
      <c r="I1472" t="s">
        <v>207</v>
      </c>
      <c r="J1472" t="s">
        <v>6460</v>
      </c>
      <c r="K1472" t="s">
        <v>48</v>
      </c>
      <c r="L1472" s="3">
        <v>30000000</v>
      </c>
      <c r="M1472" s="4">
        <v>8201495</v>
      </c>
      <c r="N1472" s="4">
        <v>21798505</v>
      </c>
      <c r="O1472" t="s">
        <v>50</v>
      </c>
      <c r="P1472" t="s">
        <v>553</v>
      </c>
      <c r="Q1472" t="s">
        <v>64</v>
      </c>
      <c r="R1472">
        <v>0</v>
      </c>
      <c r="S1472">
        <v>0</v>
      </c>
      <c r="T1472">
        <v>0</v>
      </c>
      <c r="U1472">
        <v>0</v>
      </c>
      <c r="V1472">
        <v>0</v>
      </c>
      <c r="W1472">
        <v>0</v>
      </c>
      <c r="X1472">
        <v>365</v>
      </c>
      <c r="Y1472">
        <v>238</v>
      </c>
      <c r="Z1472" t="s">
        <v>65</v>
      </c>
      <c r="AA1472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30000000</v>
      </c>
      <c r="AB1472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8201495</v>
      </c>
      <c r="AC1472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21798505</v>
      </c>
      <c r="AD1472" s="5">
        <f>VALUE(FIXED((SLEP[[#This Row],[EjecutadoCLP]]/SLEP[[#This Row],[MontoCLP]]),4,TRUE))</f>
        <v>0.27339999999999998</v>
      </c>
      <c r="AE1472" s="1">
        <f>IF(SLEP[[#This Row],[Termino]]=0,DATE(1992,10,11),SLEP[[#This Row],[Termino]]-SLEP[[#This Row],[Días de vigencia]])</f>
        <v>45750</v>
      </c>
      <c r="AF1472" s="1">
        <f>IF(SLEP[[#This Row],[Días restantes]]&lt;1,DATE(1992,10,11),DATE(2025,8,8)+SLEP[[#This Row],[Días restantes]])</f>
        <v>46115</v>
      </c>
      <c r="AG1472">
        <f ca="1">IF(SLEP[[#This Row],[Termino]]=0,0,SLEP[[#This Row],[Termino]]-TODAY())</f>
        <v>156</v>
      </c>
      <c r="AH1472" s="7" t="str">
        <f ca="1">IF(SLEP[[#This Row],[Dias]]&gt;0,"Vigente","Vencido")</f>
        <v>Vigente</v>
      </c>
      <c r="AI1472" t="str">
        <f>_xlfn.XLOOKUP(SLEP[[#This Row],[Source.Name]],Tabla3[Nombre archivo],Tabla3[BASESLEP],"N/A",0,1)</f>
        <v>Punilla Cordillera</v>
      </c>
      <c r="AJ1472" t="s">
        <v>7109</v>
      </c>
    </row>
    <row r="1473" spans="1:36" x14ac:dyDescent="0.3">
      <c r="A1473" t="s">
        <v>6454</v>
      </c>
      <c r="B1473" t="s">
        <v>6479</v>
      </c>
      <c r="C1473" t="s">
        <v>6480</v>
      </c>
      <c r="D1473" t="s">
        <v>6481</v>
      </c>
      <c r="E1473" t="s">
        <v>6482</v>
      </c>
      <c r="F1473" t="s">
        <v>6483</v>
      </c>
      <c r="G1473" t="s">
        <v>44</v>
      </c>
      <c r="H1473" t="s">
        <v>45</v>
      </c>
      <c r="I1473" t="s">
        <v>60</v>
      </c>
      <c r="J1473" t="s">
        <v>6460</v>
      </c>
      <c r="K1473" t="s">
        <v>48</v>
      </c>
      <c r="L1473" s="3">
        <v>48539531</v>
      </c>
      <c r="M1473" s="4">
        <v>43685577</v>
      </c>
      <c r="N1473" s="4">
        <v>4853954</v>
      </c>
      <c r="O1473" t="s">
        <v>2017</v>
      </c>
      <c r="P1473" t="s">
        <v>180</v>
      </c>
      <c r="Q1473" t="s">
        <v>51</v>
      </c>
      <c r="R1473">
        <v>0</v>
      </c>
      <c r="S1473">
        <v>0</v>
      </c>
      <c r="T1473">
        <v>0</v>
      </c>
      <c r="U1473">
        <v>0</v>
      </c>
      <c r="V1473">
        <v>0</v>
      </c>
      <c r="W1473">
        <v>0</v>
      </c>
      <c r="X1473">
        <v>90</v>
      </c>
      <c r="Y1473">
        <v>-1</v>
      </c>
      <c r="Z1473" t="s">
        <v>52</v>
      </c>
      <c r="AA1473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48539531</v>
      </c>
      <c r="AB1473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43685577</v>
      </c>
      <c r="AC1473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4853954</v>
      </c>
      <c r="AD1473" s="5">
        <f>VALUE(FIXED((SLEP[[#This Row],[EjecutadoCLP]]/SLEP[[#This Row],[MontoCLP]]),4,TRUE))</f>
        <v>0.9</v>
      </c>
      <c r="AE1473" s="1">
        <f>IF(SLEP[[#This Row],[Termino]]=0,DATE(1992,10,11),SLEP[[#This Row],[Termino]]-SLEP[[#This Row],[Días de vigencia]])</f>
        <v>33798</v>
      </c>
      <c r="AF1473" s="1">
        <f>IF(SLEP[[#This Row],[Días restantes]]&lt;1,DATE(1992,10,11),DATE(2025,8,8)+SLEP[[#This Row],[Días restantes]])</f>
        <v>33888</v>
      </c>
      <c r="AG1473">
        <f ca="1">IF(SLEP[[#This Row],[Termino]]=0,0,SLEP[[#This Row],[Termino]]-TODAY())</f>
        <v>-12071</v>
      </c>
      <c r="AH1473" s="7" t="str">
        <f ca="1">IF(SLEP[[#This Row],[Dias]]&gt;0,"Vigente","Vencido")</f>
        <v>Vencido</v>
      </c>
      <c r="AI1473" t="str">
        <f>_xlfn.XLOOKUP(SLEP[[#This Row],[Source.Name]],Tabla3[Nombre archivo],Tabla3[BASESLEP],"N/A",0,1)</f>
        <v>Punilla Cordillera</v>
      </c>
      <c r="AJ1473" t="s">
        <v>7112</v>
      </c>
    </row>
    <row r="1474" spans="1:36" x14ac:dyDescent="0.3">
      <c r="A1474" t="s">
        <v>6454</v>
      </c>
      <c r="B1474" t="s">
        <v>6485</v>
      </c>
      <c r="C1474" t="s">
        <v>6486</v>
      </c>
      <c r="D1474" t="s">
        <v>6487</v>
      </c>
      <c r="E1474" t="s">
        <v>6482</v>
      </c>
      <c r="F1474" t="s">
        <v>6483</v>
      </c>
      <c r="G1474" t="s">
        <v>44</v>
      </c>
      <c r="H1474" t="s">
        <v>45</v>
      </c>
      <c r="I1474" t="s">
        <v>60</v>
      </c>
      <c r="J1474" t="s">
        <v>6460</v>
      </c>
      <c r="K1474" t="s">
        <v>48</v>
      </c>
      <c r="L1474" s="3">
        <v>67206691</v>
      </c>
      <c r="M1474" s="4">
        <v>60486021</v>
      </c>
      <c r="N1474" s="4">
        <v>6720670</v>
      </c>
      <c r="O1474" t="s">
        <v>2017</v>
      </c>
      <c r="P1474" t="s">
        <v>180</v>
      </c>
      <c r="Q1474" t="s">
        <v>51</v>
      </c>
      <c r="R1474">
        <v>1</v>
      </c>
      <c r="S1474">
        <v>0</v>
      </c>
      <c r="T1474">
        <v>0</v>
      </c>
      <c r="U1474">
        <v>0</v>
      </c>
      <c r="V1474">
        <v>0</v>
      </c>
      <c r="W1474">
        <v>0</v>
      </c>
      <c r="X1474">
        <v>90</v>
      </c>
      <c r="Y1474">
        <v>-1</v>
      </c>
      <c r="Z1474" t="s">
        <v>52</v>
      </c>
      <c r="AA1474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67206691</v>
      </c>
      <c r="AB1474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60486021</v>
      </c>
      <c r="AC1474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6720670</v>
      </c>
      <c r="AD1474" s="5">
        <f>VALUE(FIXED((SLEP[[#This Row],[EjecutadoCLP]]/SLEP[[#This Row],[MontoCLP]]),4,TRUE))</f>
        <v>0.9</v>
      </c>
      <c r="AE1474" s="1">
        <f>IF(SLEP[[#This Row],[Termino]]=0,DATE(1992,10,11),SLEP[[#This Row],[Termino]]-SLEP[[#This Row],[Días de vigencia]])</f>
        <v>33798</v>
      </c>
      <c r="AF1474" s="1">
        <f>IF(SLEP[[#This Row],[Días restantes]]&lt;1,DATE(1992,10,11),DATE(2025,8,8)+SLEP[[#This Row],[Días restantes]])</f>
        <v>33888</v>
      </c>
      <c r="AG1474">
        <f ca="1">IF(SLEP[[#This Row],[Termino]]=0,0,SLEP[[#This Row],[Termino]]-TODAY())</f>
        <v>-12071</v>
      </c>
      <c r="AH1474" s="7" t="str">
        <f ca="1">IF(SLEP[[#This Row],[Dias]]&gt;0,"Vigente","Vencido")</f>
        <v>Vencido</v>
      </c>
      <c r="AI1474" t="str">
        <f>_xlfn.XLOOKUP(SLEP[[#This Row],[Source.Name]],Tabla3[Nombre archivo],Tabla3[BASESLEP],"N/A",0,1)</f>
        <v>Punilla Cordillera</v>
      </c>
      <c r="AJ1474" t="s">
        <v>7115</v>
      </c>
    </row>
    <row r="1475" spans="1:36" x14ac:dyDescent="0.3">
      <c r="A1475" t="s">
        <v>6454</v>
      </c>
      <c r="B1475" t="s">
        <v>6473</v>
      </c>
      <c r="C1475" t="s">
        <v>6474</v>
      </c>
      <c r="D1475" t="s">
        <v>6475</v>
      </c>
      <c r="E1475" t="s">
        <v>6476</v>
      </c>
      <c r="F1475" t="s">
        <v>6477</v>
      </c>
      <c r="G1475" t="s">
        <v>44</v>
      </c>
      <c r="H1475" t="s">
        <v>45</v>
      </c>
      <c r="I1475" t="s">
        <v>60</v>
      </c>
      <c r="J1475" t="s">
        <v>6460</v>
      </c>
      <c r="K1475" t="s">
        <v>48</v>
      </c>
      <c r="L1475" s="3">
        <v>96062334</v>
      </c>
      <c r="M1475" s="4">
        <v>86456159</v>
      </c>
      <c r="N1475" s="4">
        <v>9606175</v>
      </c>
      <c r="O1475" t="s">
        <v>2017</v>
      </c>
      <c r="P1475" t="s">
        <v>180</v>
      </c>
      <c r="Q1475" t="s">
        <v>51</v>
      </c>
      <c r="R1475">
        <v>0</v>
      </c>
      <c r="S1475">
        <v>0</v>
      </c>
      <c r="T1475">
        <v>0</v>
      </c>
      <c r="U1475">
        <v>0</v>
      </c>
      <c r="V1475">
        <v>0</v>
      </c>
      <c r="W1475">
        <v>0</v>
      </c>
      <c r="X1475">
        <v>90</v>
      </c>
      <c r="Y1475">
        <v>-1</v>
      </c>
      <c r="Z1475" t="s">
        <v>52</v>
      </c>
      <c r="AA1475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96062334</v>
      </c>
      <c r="AB1475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86456159</v>
      </c>
      <c r="AC1475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9606175</v>
      </c>
      <c r="AD1475" s="5">
        <f>VALUE(FIXED((SLEP[[#This Row],[EjecutadoCLP]]/SLEP[[#This Row],[MontoCLP]]),4,TRUE))</f>
        <v>0.9</v>
      </c>
      <c r="AE1475" s="1">
        <f>IF(SLEP[[#This Row],[Termino]]=0,DATE(1992,10,11),SLEP[[#This Row],[Termino]]-SLEP[[#This Row],[Días de vigencia]])</f>
        <v>33798</v>
      </c>
      <c r="AF1475" s="1">
        <f>IF(SLEP[[#This Row],[Días restantes]]&lt;1,DATE(1992,10,11),DATE(2025,8,8)+SLEP[[#This Row],[Días restantes]])</f>
        <v>33888</v>
      </c>
      <c r="AG1475">
        <f ca="1">IF(SLEP[[#This Row],[Termino]]=0,0,SLEP[[#This Row],[Termino]]-TODAY())</f>
        <v>-12071</v>
      </c>
      <c r="AH1475" s="7" t="str">
        <f ca="1">IF(SLEP[[#This Row],[Dias]]&gt;0,"Vigente","Vencido")</f>
        <v>Vencido</v>
      </c>
      <c r="AI1475" t="str">
        <f>_xlfn.XLOOKUP(SLEP[[#This Row],[Source.Name]],Tabla3[Nombre archivo],Tabla3[BASESLEP],"N/A",0,1)</f>
        <v>Punilla Cordillera</v>
      </c>
      <c r="AJ1475" t="s">
        <v>7120</v>
      </c>
    </row>
    <row r="1476" spans="1:36" x14ac:dyDescent="0.3">
      <c r="A1476" t="s">
        <v>6454</v>
      </c>
      <c r="B1476" t="s">
        <v>6489</v>
      </c>
      <c r="C1476" t="s">
        <v>6490</v>
      </c>
      <c r="D1476" t="s">
        <v>6491</v>
      </c>
      <c r="E1476" t="s">
        <v>6492</v>
      </c>
      <c r="F1476" t="s">
        <v>6493</v>
      </c>
      <c r="G1476" t="s">
        <v>44</v>
      </c>
      <c r="H1476" t="s">
        <v>178</v>
      </c>
      <c r="I1476" t="s">
        <v>179</v>
      </c>
      <c r="J1476" t="s">
        <v>6460</v>
      </c>
      <c r="K1476" t="s">
        <v>48</v>
      </c>
      <c r="L1476" s="3">
        <v>107738217</v>
      </c>
      <c r="M1476" s="4">
        <v>107644348</v>
      </c>
      <c r="N1476" s="4">
        <v>93869</v>
      </c>
      <c r="O1476" t="s">
        <v>223</v>
      </c>
      <c r="P1476" t="s">
        <v>169</v>
      </c>
      <c r="Q1476" t="s">
        <v>64</v>
      </c>
      <c r="R1476">
        <v>9</v>
      </c>
      <c r="S1476">
        <v>0</v>
      </c>
      <c r="T1476">
        <v>0</v>
      </c>
      <c r="U1476">
        <v>0</v>
      </c>
      <c r="V1476">
        <v>0</v>
      </c>
      <c r="W1476">
        <v>0</v>
      </c>
      <c r="X1476">
        <v>150</v>
      </c>
      <c r="Y1476">
        <v>2</v>
      </c>
      <c r="Z1476" t="s">
        <v>65</v>
      </c>
      <c r="AA1476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107738217</v>
      </c>
      <c r="AB1476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107644348</v>
      </c>
      <c r="AC1476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93869</v>
      </c>
      <c r="AD1476" s="5">
        <f>VALUE(FIXED((SLEP[[#This Row],[EjecutadoCLP]]/SLEP[[#This Row],[MontoCLP]]),4,TRUE))</f>
        <v>0.99909999999999999</v>
      </c>
      <c r="AE1476" s="1">
        <f>IF(SLEP[[#This Row],[Termino]]=0,DATE(1992,10,11),SLEP[[#This Row],[Termino]]-SLEP[[#This Row],[Días de vigencia]])</f>
        <v>45729</v>
      </c>
      <c r="AF1476" s="1">
        <f>IF(SLEP[[#This Row],[Días restantes]]&lt;1,DATE(1992,10,11),DATE(2025,8,8)+SLEP[[#This Row],[Días restantes]])</f>
        <v>45879</v>
      </c>
      <c r="AG1476">
        <f ca="1">IF(SLEP[[#This Row],[Termino]]=0,0,SLEP[[#This Row],[Termino]]-TODAY())</f>
        <v>-80</v>
      </c>
      <c r="AH1476" s="7" t="str">
        <f ca="1">IF(SLEP[[#This Row],[Dias]]&gt;0,"Vigente","Vencido")</f>
        <v>Vencido</v>
      </c>
      <c r="AI1476" t="str">
        <f>_xlfn.XLOOKUP(SLEP[[#This Row],[Source.Name]],Tabla3[Nombre archivo],Tabla3[BASESLEP],"N/A",0,1)</f>
        <v>Punilla Cordillera</v>
      </c>
      <c r="AJ1476" t="s">
        <v>7123</v>
      </c>
    </row>
    <row r="1477" spans="1:36" x14ac:dyDescent="0.3">
      <c r="A1477" t="s">
        <v>6454</v>
      </c>
      <c r="B1477" t="s">
        <v>6495</v>
      </c>
      <c r="C1477" t="s">
        <v>6496</v>
      </c>
      <c r="D1477" t="s">
        <v>6497</v>
      </c>
      <c r="E1477" t="s">
        <v>6498</v>
      </c>
      <c r="F1477" t="s">
        <v>6499</v>
      </c>
      <c r="G1477" t="s">
        <v>44</v>
      </c>
      <c r="H1477" t="s">
        <v>178</v>
      </c>
      <c r="I1477" t="s">
        <v>207</v>
      </c>
      <c r="J1477" t="s">
        <v>6460</v>
      </c>
      <c r="K1477" t="s">
        <v>48</v>
      </c>
      <c r="L1477" s="3">
        <v>30000000</v>
      </c>
      <c r="M1477" s="4">
        <v>12329168</v>
      </c>
      <c r="N1477" s="4">
        <v>17670832</v>
      </c>
      <c r="O1477" t="s">
        <v>62</v>
      </c>
      <c r="P1477" t="s">
        <v>1927</v>
      </c>
      <c r="Q1477" t="s">
        <v>64</v>
      </c>
      <c r="R1477">
        <v>1</v>
      </c>
      <c r="S1477">
        <v>0</v>
      </c>
      <c r="T1477">
        <v>0</v>
      </c>
      <c r="U1477">
        <v>0</v>
      </c>
      <c r="V1477">
        <v>0</v>
      </c>
      <c r="W1477">
        <v>0</v>
      </c>
      <c r="X1477">
        <v>365</v>
      </c>
      <c r="Y1477">
        <v>212</v>
      </c>
      <c r="Z1477" t="s">
        <v>65</v>
      </c>
      <c r="AA1477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30000000</v>
      </c>
      <c r="AB1477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12329168</v>
      </c>
      <c r="AC1477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17670832</v>
      </c>
      <c r="AD1477" s="5">
        <f>VALUE(FIXED((SLEP[[#This Row],[EjecutadoCLP]]/SLEP[[#This Row],[MontoCLP]]),4,TRUE))</f>
        <v>0.41099999999999998</v>
      </c>
      <c r="AE1477" s="1">
        <f>IF(SLEP[[#This Row],[Termino]]=0,DATE(1992,10,11),SLEP[[#This Row],[Termino]]-SLEP[[#This Row],[Días de vigencia]])</f>
        <v>45724</v>
      </c>
      <c r="AF1477" s="1">
        <f>IF(SLEP[[#This Row],[Días restantes]]&lt;1,DATE(1992,10,11),DATE(2025,8,8)+SLEP[[#This Row],[Días restantes]])</f>
        <v>46089</v>
      </c>
      <c r="AG1477">
        <f ca="1">IF(SLEP[[#This Row],[Termino]]=0,0,SLEP[[#This Row],[Termino]]-TODAY())</f>
        <v>130</v>
      </c>
      <c r="AH1477" s="7" t="str">
        <f ca="1">IF(SLEP[[#This Row],[Dias]]&gt;0,"Vigente","Vencido")</f>
        <v>Vigente</v>
      </c>
      <c r="AI1477" t="str">
        <f>_xlfn.XLOOKUP(SLEP[[#This Row],[Source.Name]],Tabla3[Nombre archivo],Tabla3[BASESLEP],"N/A",0,1)</f>
        <v>Punilla Cordillera</v>
      </c>
      <c r="AJ1477" t="s">
        <v>7126</v>
      </c>
    </row>
    <row r="1478" spans="1:36" x14ac:dyDescent="0.3">
      <c r="A1478" t="s">
        <v>6454</v>
      </c>
      <c r="B1478" t="s">
        <v>6501</v>
      </c>
      <c r="C1478" t="s">
        <v>6502</v>
      </c>
      <c r="D1478" t="s">
        <v>6503</v>
      </c>
      <c r="E1478" t="s">
        <v>6504</v>
      </c>
      <c r="F1478" t="s">
        <v>6505</v>
      </c>
      <c r="G1478" t="s">
        <v>44</v>
      </c>
      <c r="H1478" t="s">
        <v>45</v>
      </c>
      <c r="I1478" t="s">
        <v>60</v>
      </c>
      <c r="J1478" t="s">
        <v>6460</v>
      </c>
      <c r="K1478" t="s">
        <v>48</v>
      </c>
      <c r="L1478" s="3">
        <v>56884000</v>
      </c>
      <c r="M1478" s="4">
        <v>0</v>
      </c>
      <c r="N1478" s="4">
        <v>56884000</v>
      </c>
      <c r="O1478" t="s">
        <v>139</v>
      </c>
      <c r="P1478" t="s">
        <v>169</v>
      </c>
      <c r="Q1478" t="s">
        <v>64</v>
      </c>
      <c r="R1478">
        <v>0</v>
      </c>
      <c r="S1478">
        <v>0</v>
      </c>
      <c r="T1478">
        <v>0</v>
      </c>
      <c r="U1478">
        <v>0</v>
      </c>
      <c r="V1478">
        <v>0</v>
      </c>
      <c r="W1478">
        <v>0</v>
      </c>
      <c r="X1478">
        <v>217</v>
      </c>
      <c r="Y1478">
        <v>63</v>
      </c>
      <c r="Z1478" t="s">
        <v>65</v>
      </c>
      <c r="AA1478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56884000</v>
      </c>
      <c r="AB1478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0</v>
      </c>
      <c r="AC1478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56884000</v>
      </c>
      <c r="AD1478" s="5">
        <f>VALUE(FIXED((SLEP[[#This Row],[EjecutadoCLP]]/SLEP[[#This Row],[MontoCLP]]),4,TRUE))</f>
        <v>0</v>
      </c>
      <c r="AE1478" s="1">
        <f>IF(SLEP[[#This Row],[Termino]]=0,DATE(1992,10,11),SLEP[[#This Row],[Termino]]-SLEP[[#This Row],[Días de vigencia]])</f>
        <v>45723</v>
      </c>
      <c r="AF1478" s="1">
        <f>IF(SLEP[[#This Row],[Días restantes]]&lt;1,DATE(1992,10,11),DATE(2025,8,8)+SLEP[[#This Row],[Días restantes]])</f>
        <v>45940</v>
      </c>
      <c r="AG1478">
        <f ca="1">IF(SLEP[[#This Row],[Termino]]=0,0,SLEP[[#This Row],[Termino]]-TODAY())</f>
        <v>-19</v>
      </c>
      <c r="AH1478" s="7" t="str">
        <f ca="1">IF(SLEP[[#This Row],[Dias]]&gt;0,"Vigente","Vencido")</f>
        <v>Vencido</v>
      </c>
      <c r="AI1478" t="str">
        <f>_xlfn.XLOOKUP(SLEP[[#This Row],[Source.Name]],Tabla3[Nombre archivo],Tabla3[BASESLEP],"N/A",0,1)</f>
        <v>Punilla Cordillera</v>
      </c>
      <c r="AJ1478" t="s">
        <v>7131</v>
      </c>
    </row>
    <row r="1479" spans="1:36" x14ac:dyDescent="0.3">
      <c r="A1479" t="s">
        <v>6454</v>
      </c>
      <c r="B1479" t="s">
        <v>6507</v>
      </c>
      <c r="C1479" t="s">
        <v>6508</v>
      </c>
      <c r="D1479" t="s">
        <v>6509</v>
      </c>
      <c r="E1479" t="s">
        <v>6510</v>
      </c>
      <c r="F1479" t="s">
        <v>6511</v>
      </c>
      <c r="G1479" t="s">
        <v>44</v>
      </c>
      <c r="H1479" t="s">
        <v>45</v>
      </c>
      <c r="I1479" t="s">
        <v>207</v>
      </c>
      <c r="J1479" t="s">
        <v>6460</v>
      </c>
      <c r="K1479" t="s">
        <v>48</v>
      </c>
      <c r="L1479" s="3">
        <v>30000000</v>
      </c>
      <c r="M1479" s="4">
        <v>15779400</v>
      </c>
      <c r="N1479" s="4">
        <v>14220600</v>
      </c>
      <c r="O1479" t="s">
        <v>652</v>
      </c>
      <c r="P1479" t="s">
        <v>169</v>
      </c>
      <c r="Q1479" t="s">
        <v>64</v>
      </c>
      <c r="R1479">
        <v>0</v>
      </c>
      <c r="S1479">
        <v>0</v>
      </c>
      <c r="T1479">
        <v>0</v>
      </c>
      <c r="U1479">
        <v>0</v>
      </c>
      <c r="V1479">
        <v>0</v>
      </c>
      <c r="W1479">
        <v>0</v>
      </c>
      <c r="X1479">
        <v>232</v>
      </c>
      <c r="Y1479">
        <v>63</v>
      </c>
      <c r="Z1479" t="s">
        <v>65</v>
      </c>
      <c r="AA1479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30000000</v>
      </c>
      <c r="AB1479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15779400</v>
      </c>
      <c r="AC1479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14220600</v>
      </c>
      <c r="AD1479" s="5">
        <f>VALUE(FIXED((SLEP[[#This Row],[EjecutadoCLP]]/SLEP[[#This Row],[MontoCLP]]),4,TRUE))</f>
        <v>0.52600000000000002</v>
      </c>
      <c r="AE1479" s="1">
        <f>IF(SLEP[[#This Row],[Termino]]=0,DATE(1992,10,11),SLEP[[#This Row],[Termino]]-SLEP[[#This Row],[Días de vigencia]])</f>
        <v>45708</v>
      </c>
      <c r="AF1479" s="1">
        <f>IF(SLEP[[#This Row],[Días restantes]]&lt;1,DATE(1992,10,11),DATE(2025,8,8)+SLEP[[#This Row],[Días restantes]])</f>
        <v>45940</v>
      </c>
      <c r="AG1479">
        <f ca="1">IF(SLEP[[#This Row],[Termino]]=0,0,SLEP[[#This Row],[Termino]]-TODAY())</f>
        <v>-19</v>
      </c>
      <c r="AH1479" s="7" t="str">
        <f ca="1">IF(SLEP[[#This Row],[Dias]]&gt;0,"Vigente","Vencido")</f>
        <v>Vencido</v>
      </c>
      <c r="AI1479" t="str">
        <f>_xlfn.XLOOKUP(SLEP[[#This Row],[Source.Name]],Tabla3[Nombre archivo],Tabla3[BASESLEP],"N/A",0,1)</f>
        <v>Punilla Cordillera</v>
      </c>
      <c r="AJ1479" t="s">
        <v>7134</v>
      </c>
    </row>
    <row r="1480" spans="1:36" x14ac:dyDescent="0.3">
      <c r="A1480" t="s">
        <v>6454</v>
      </c>
      <c r="B1480" t="s">
        <v>6513</v>
      </c>
      <c r="C1480" t="s">
        <v>6514</v>
      </c>
      <c r="D1480" t="s">
        <v>6515</v>
      </c>
      <c r="E1480" t="s">
        <v>6516</v>
      </c>
      <c r="F1480" t="s">
        <v>6517</v>
      </c>
      <c r="G1480" t="s">
        <v>44</v>
      </c>
      <c r="H1480" t="s">
        <v>178</v>
      </c>
      <c r="I1480" t="s">
        <v>207</v>
      </c>
      <c r="J1480" t="s">
        <v>6460</v>
      </c>
      <c r="K1480" t="s">
        <v>48</v>
      </c>
      <c r="L1480" s="3">
        <v>20000000</v>
      </c>
      <c r="M1480" s="4">
        <v>19997069</v>
      </c>
      <c r="N1480" s="4">
        <v>2931</v>
      </c>
      <c r="O1480" t="s">
        <v>49</v>
      </c>
      <c r="P1480" t="s">
        <v>169</v>
      </c>
      <c r="Q1480" t="s">
        <v>64</v>
      </c>
      <c r="R1480">
        <v>0</v>
      </c>
      <c r="S1480">
        <v>0</v>
      </c>
      <c r="T1480">
        <v>0</v>
      </c>
      <c r="U1480">
        <v>0</v>
      </c>
      <c r="V1480">
        <v>0</v>
      </c>
      <c r="W1480">
        <v>0</v>
      </c>
      <c r="X1480">
        <v>236</v>
      </c>
      <c r="Y1480">
        <v>63</v>
      </c>
      <c r="Z1480" t="s">
        <v>65</v>
      </c>
      <c r="AA1480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20000000</v>
      </c>
      <c r="AB1480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19997069</v>
      </c>
      <c r="AC1480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2931</v>
      </c>
      <c r="AD1480" s="5">
        <f>VALUE(FIXED((SLEP[[#This Row],[EjecutadoCLP]]/SLEP[[#This Row],[MontoCLP]]),4,TRUE))</f>
        <v>0.99990000000000001</v>
      </c>
      <c r="AE1480" s="1">
        <f>IF(SLEP[[#This Row],[Termino]]=0,DATE(1992,10,11),SLEP[[#This Row],[Termino]]-SLEP[[#This Row],[Días de vigencia]])</f>
        <v>45704</v>
      </c>
      <c r="AF1480" s="1">
        <f>IF(SLEP[[#This Row],[Días restantes]]&lt;1,DATE(1992,10,11),DATE(2025,8,8)+SLEP[[#This Row],[Días restantes]])</f>
        <v>45940</v>
      </c>
      <c r="AG1480">
        <f ca="1">IF(SLEP[[#This Row],[Termino]]=0,0,SLEP[[#This Row],[Termino]]-TODAY())</f>
        <v>-19</v>
      </c>
      <c r="AH1480" s="7" t="str">
        <f ca="1">IF(SLEP[[#This Row],[Dias]]&gt;0,"Vigente","Vencido")</f>
        <v>Vencido</v>
      </c>
      <c r="AI1480" t="str">
        <f>_xlfn.XLOOKUP(SLEP[[#This Row],[Source.Name]],Tabla3[Nombre archivo],Tabla3[BASESLEP],"N/A",0,1)</f>
        <v>Punilla Cordillera</v>
      </c>
      <c r="AJ1480" t="s">
        <v>7137</v>
      </c>
    </row>
    <row r="1481" spans="1:36" x14ac:dyDescent="0.3">
      <c r="A1481" t="s">
        <v>6454</v>
      </c>
      <c r="B1481" t="s">
        <v>8635</v>
      </c>
      <c r="C1481" t="s">
        <v>8636</v>
      </c>
      <c r="D1481" t="s">
        <v>8637</v>
      </c>
      <c r="E1481" t="s">
        <v>6873</v>
      </c>
      <c r="F1481" t="s">
        <v>6874</v>
      </c>
      <c r="G1481" t="s">
        <v>44</v>
      </c>
      <c r="H1481" t="s">
        <v>45</v>
      </c>
      <c r="I1481" t="s">
        <v>60</v>
      </c>
      <c r="J1481" t="s">
        <v>6460</v>
      </c>
      <c r="K1481" t="s">
        <v>48</v>
      </c>
      <c r="L1481" s="3">
        <v>114835600</v>
      </c>
      <c r="M1481" s="4">
        <v>47525240</v>
      </c>
      <c r="N1481" s="4">
        <v>67310360</v>
      </c>
      <c r="O1481" t="s">
        <v>256</v>
      </c>
      <c r="P1481" t="s">
        <v>296</v>
      </c>
      <c r="Q1481" t="s">
        <v>64</v>
      </c>
      <c r="R1481">
        <v>10</v>
      </c>
      <c r="S1481">
        <v>0</v>
      </c>
      <c r="T1481">
        <v>0</v>
      </c>
      <c r="U1481">
        <v>0</v>
      </c>
      <c r="V1481">
        <v>0</v>
      </c>
      <c r="W1481">
        <v>0</v>
      </c>
      <c r="X1481">
        <v>303</v>
      </c>
      <c r="Y1481">
        <v>122</v>
      </c>
      <c r="Z1481" t="s">
        <v>65</v>
      </c>
      <c r="AA1481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114835600</v>
      </c>
      <c r="AB1481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47525240</v>
      </c>
      <c r="AC1481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67310360</v>
      </c>
      <c r="AD1481" s="5">
        <f>VALUE(FIXED((SLEP[[#This Row],[EjecutadoCLP]]/SLEP[[#This Row],[MontoCLP]]),4,TRUE))</f>
        <v>0.41389999999999999</v>
      </c>
      <c r="AE1481" s="1">
        <f>IF(SLEP[[#This Row],[Termino]]=0,DATE(1992,10,11),SLEP[[#This Row],[Termino]]-SLEP[[#This Row],[Días de vigencia]])</f>
        <v>45696</v>
      </c>
      <c r="AF1481" s="1">
        <f>IF(SLEP[[#This Row],[Días restantes]]&lt;1,DATE(1992,10,11),DATE(2025,8,8)+SLEP[[#This Row],[Días restantes]])</f>
        <v>45999</v>
      </c>
      <c r="AG1481">
        <f ca="1">IF(SLEP[[#This Row],[Termino]]=0,0,SLEP[[#This Row],[Termino]]-TODAY())</f>
        <v>40</v>
      </c>
      <c r="AH1481" s="7" t="str">
        <f ca="1">IF(SLEP[[#This Row],[Dias]]&gt;0,"Vigente","Vencido")</f>
        <v>Vigente</v>
      </c>
      <c r="AI1481" t="str">
        <f>_xlfn.XLOOKUP(SLEP[[#This Row],[Source.Name]],Tabla3[Nombre archivo],Tabla3[BASESLEP],"N/A",0,1)</f>
        <v>Punilla Cordillera</v>
      </c>
      <c r="AJ1481" t="s">
        <v>7140</v>
      </c>
    </row>
    <row r="1482" spans="1:36" x14ac:dyDescent="0.3">
      <c r="A1482" t="s">
        <v>6454</v>
      </c>
      <c r="B1482" t="s">
        <v>8638</v>
      </c>
      <c r="C1482" t="s">
        <v>8639</v>
      </c>
      <c r="D1482" t="s">
        <v>8637</v>
      </c>
      <c r="E1482" t="s">
        <v>7380</v>
      </c>
      <c r="F1482" t="s">
        <v>7381</v>
      </c>
      <c r="G1482" t="s">
        <v>44</v>
      </c>
      <c r="H1482" t="s">
        <v>45</v>
      </c>
      <c r="I1482" t="s">
        <v>60</v>
      </c>
      <c r="J1482" t="s">
        <v>6460</v>
      </c>
      <c r="K1482" t="s">
        <v>48</v>
      </c>
      <c r="L1482" s="3">
        <v>20900000</v>
      </c>
      <c r="M1482" s="4">
        <v>8740000</v>
      </c>
      <c r="N1482" s="4">
        <v>12160000</v>
      </c>
      <c r="O1482" t="s">
        <v>256</v>
      </c>
      <c r="P1482" t="s">
        <v>296</v>
      </c>
      <c r="Q1482" t="s">
        <v>64</v>
      </c>
      <c r="R1482">
        <v>1</v>
      </c>
      <c r="S1482">
        <v>0</v>
      </c>
      <c r="T1482">
        <v>0</v>
      </c>
      <c r="U1482">
        <v>0</v>
      </c>
      <c r="V1482">
        <v>0</v>
      </c>
      <c r="W1482">
        <v>0</v>
      </c>
      <c r="X1482">
        <v>303</v>
      </c>
      <c r="Y1482">
        <v>122</v>
      </c>
      <c r="Z1482" t="s">
        <v>65</v>
      </c>
      <c r="AA1482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20900000</v>
      </c>
      <c r="AB1482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8740000</v>
      </c>
      <c r="AC1482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12160000</v>
      </c>
      <c r="AD1482" s="5">
        <f>VALUE(FIXED((SLEP[[#This Row],[EjecutadoCLP]]/SLEP[[#This Row],[MontoCLP]]),4,TRUE))</f>
        <v>0.41820000000000002</v>
      </c>
      <c r="AE1482" s="1">
        <f>IF(SLEP[[#This Row],[Termino]]=0,DATE(1992,10,11),SLEP[[#This Row],[Termino]]-SLEP[[#This Row],[Días de vigencia]])</f>
        <v>45696</v>
      </c>
      <c r="AF1482" s="1">
        <f>IF(SLEP[[#This Row],[Días restantes]]&lt;1,DATE(1992,10,11),DATE(2025,8,8)+SLEP[[#This Row],[Días restantes]])</f>
        <v>45999</v>
      </c>
      <c r="AG1482">
        <f ca="1">IF(SLEP[[#This Row],[Termino]]=0,0,SLEP[[#This Row],[Termino]]-TODAY())</f>
        <v>40</v>
      </c>
      <c r="AH1482" s="7" t="str">
        <f ca="1">IF(SLEP[[#This Row],[Dias]]&gt;0,"Vigente","Vencido")</f>
        <v>Vigente</v>
      </c>
      <c r="AI1482" t="str">
        <f>_xlfn.XLOOKUP(SLEP[[#This Row],[Source.Name]],Tabla3[Nombre archivo],Tabla3[BASESLEP],"N/A",0,1)</f>
        <v>Punilla Cordillera</v>
      </c>
      <c r="AJ1482" t="s">
        <v>7143</v>
      </c>
    </row>
    <row r="1483" spans="1:36" x14ac:dyDescent="0.3">
      <c r="A1483" t="s">
        <v>6454</v>
      </c>
      <c r="B1483" t="s">
        <v>8640</v>
      </c>
      <c r="C1483" t="s">
        <v>8641</v>
      </c>
      <c r="D1483" t="s">
        <v>8637</v>
      </c>
      <c r="E1483" t="s">
        <v>7432</v>
      </c>
      <c r="F1483" t="s">
        <v>7433</v>
      </c>
      <c r="G1483" t="s">
        <v>44</v>
      </c>
      <c r="H1483" t="s">
        <v>45</v>
      </c>
      <c r="I1483" t="s">
        <v>60</v>
      </c>
      <c r="J1483" t="s">
        <v>6460</v>
      </c>
      <c r="K1483" t="s">
        <v>48</v>
      </c>
      <c r="L1483" s="3">
        <v>91740000</v>
      </c>
      <c r="M1483" s="4">
        <v>35017000</v>
      </c>
      <c r="N1483" s="4">
        <v>56723000</v>
      </c>
      <c r="O1483" t="s">
        <v>256</v>
      </c>
      <c r="P1483" t="s">
        <v>296</v>
      </c>
      <c r="Q1483" t="s">
        <v>64</v>
      </c>
      <c r="R1483">
        <v>3</v>
      </c>
      <c r="S1483">
        <v>0</v>
      </c>
      <c r="T1483">
        <v>0</v>
      </c>
      <c r="U1483">
        <v>0</v>
      </c>
      <c r="V1483">
        <v>0</v>
      </c>
      <c r="W1483">
        <v>0</v>
      </c>
      <c r="X1483">
        <v>303</v>
      </c>
      <c r="Y1483">
        <v>122</v>
      </c>
      <c r="Z1483" t="s">
        <v>65</v>
      </c>
      <c r="AA1483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91740000</v>
      </c>
      <c r="AB1483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35017000</v>
      </c>
      <c r="AC1483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56723000</v>
      </c>
      <c r="AD1483" s="5">
        <f>VALUE(FIXED((SLEP[[#This Row],[EjecutadoCLP]]/SLEP[[#This Row],[MontoCLP]]),4,TRUE))</f>
        <v>0.38169999999999998</v>
      </c>
      <c r="AE1483" s="1">
        <f>IF(SLEP[[#This Row],[Termino]]=0,DATE(1992,10,11),SLEP[[#This Row],[Termino]]-SLEP[[#This Row],[Días de vigencia]])</f>
        <v>45696</v>
      </c>
      <c r="AF1483" s="1">
        <f>IF(SLEP[[#This Row],[Días restantes]]&lt;1,DATE(1992,10,11),DATE(2025,8,8)+SLEP[[#This Row],[Días restantes]])</f>
        <v>45999</v>
      </c>
      <c r="AG1483">
        <f ca="1">IF(SLEP[[#This Row],[Termino]]=0,0,SLEP[[#This Row],[Termino]]-TODAY())</f>
        <v>40</v>
      </c>
      <c r="AH1483" s="7" t="str">
        <f ca="1">IF(SLEP[[#This Row],[Dias]]&gt;0,"Vigente","Vencido")</f>
        <v>Vigente</v>
      </c>
      <c r="AI1483" t="str">
        <f>_xlfn.XLOOKUP(SLEP[[#This Row],[Source.Name]],Tabla3[Nombre archivo],Tabla3[BASESLEP],"N/A",0,1)</f>
        <v>Punilla Cordillera</v>
      </c>
      <c r="AJ1483" t="s">
        <v>7146</v>
      </c>
    </row>
    <row r="1484" spans="1:36" x14ac:dyDescent="0.3">
      <c r="A1484" t="s">
        <v>6454</v>
      </c>
      <c r="B1484" t="s">
        <v>8642</v>
      </c>
      <c r="C1484" t="s">
        <v>8643</v>
      </c>
      <c r="D1484" t="s">
        <v>8637</v>
      </c>
      <c r="E1484" t="s">
        <v>6841</v>
      </c>
      <c r="F1484" t="s">
        <v>6842</v>
      </c>
      <c r="G1484" t="s">
        <v>44</v>
      </c>
      <c r="H1484" t="s">
        <v>45</v>
      </c>
      <c r="I1484" t="s">
        <v>60</v>
      </c>
      <c r="J1484" t="s">
        <v>6460</v>
      </c>
      <c r="K1484" t="s">
        <v>48</v>
      </c>
      <c r="L1484" s="3">
        <v>77000000</v>
      </c>
      <c r="M1484" s="4">
        <v>10685000</v>
      </c>
      <c r="N1484" s="4">
        <v>66315000</v>
      </c>
      <c r="O1484" t="s">
        <v>256</v>
      </c>
      <c r="P1484" t="s">
        <v>296</v>
      </c>
      <c r="Q1484" t="s">
        <v>64</v>
      </c>
      <c r="R1484">
        <v>2</v>
      </c>
      <c r="S1484">
        <v>0</v>
      </c>
      <c r="T1484">
        <v>0</v>
      </c>
      <c r="U1484">
        <v>0</v>
      </c>
      <c r="V1484">
        <v>0</v>
      </c>
      <c r="W1484">
        <v>0</v>
      </c>
      <c r="X1484">
        <v>303</v>
      </c>
      <c r="Y1484">
        <v>122</v>
      </c>
      <c r="Z1484" t="s">
        <v>65</v>
      </c>
      <c r="AA1484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77000000</v>
      </c>
      <c r="AB1484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10685000</v>
      </c>
      <c r="AC1484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66315000</v>
      </c>
      <c r="AD1484" s="5">
        <f>VALUE(FIXED((SLEP[[#This Row],[EjecutadoCLP]]/SLEP[[#This Row],[MontoCLP]]),4,TRUE))</f>
        <v>0.13880000000000001</v>
      </c>
      <c r="AE1484" s="1">
        <f>IF(SLEP[[#This Row],[Termino]]=0,DATE(1992,10,11),SLEP[[#This Row],[Termino]]-SLEP[[#This Row],[Días de vigencia]])</f>
        <v>45696</v>
      </c>
      <c r="AF1484" s="1">
        <f>IF(SLEP[[#This Row],[Días restantes]]&lt;1,DATE(1992,10,11),DATE(2025,8,8)+SLEP[[#This Row],[Días restantes]])</f>
        <v>45999</v>
      </c>
      <c r="AG1484">
        <f ca="1">IF(SLEP[[#This Row],[Termino]]=0,0,SLEP[[#This Row],[Termino]]-TODAY())</f>
        <v>40</v>
      </c>
      <c r="AH1484" s="7" t="str">
        <f ca="1">IF(SLEP[[#This Row],[Dias]]&gt;0,"Vigente","Vencido")</f>
        <v>Vigente</v>
      </c>
      <c r="AI1484" t="str">
        <f>_xlfn.XLOOKUP(SLEP[[#This Row],[Source.Name]],Tabla3[Nombre archivo],Tabla3[BASESLEP],"N/A",0,1)</f>
        <v>Punilla Cordillera</v>
      </c>
      <c r="AJ1484" t="s">
        <v>7151</v>
      </c>
    </row>
    <row r="1485" spans="1:36" x14ac:dyDescent="0.3">
      <c r="A1485" t="s">
        <v>6454</v>
      </c>
      <c r="B1485" t="s">
        <v>8644</v>
      </c>
      <c r="C1485" t="s">
        <v>8645</v>
      </c>
      <c r="D1485" t="s">
        <v>8637</v>
      </c>
      <c r="E1485" t="s">
        <v>7085</v>
      </c>
      <c r="F1485" t="s">
        <v>7086</v>
      </c>
      <c r="G1485" t="s">
        <v>44</v>
      </c>
      <c r="H1485" t="s">
        <v>45</v>
      </c>
      <c r="I1485" t="s">
        <v>60</v>
      </c>
      <c r="J1485" t="s">
        <v>6460</v>
      </c>
      <c r="K1485" t="s">
        <v>48</v>
      </c>
      <c r="L1485" s="3">
        <v>27940000</v>
      </c>
      <c r="M1485" s="4">
        <v>11797000</v>
      </c>
      <c r="N1485" s="4">
        <v>16143000</v>
      </c>
      <c r="O1485" t="s">
        <v>256</v>
      </c>
      <c r="P1485" t="s">
        <v>296</v>
      </c>
      <c r="Q1485" t="s">
        <v>64</v>
      </c>
      <c r="R1485">
        <v>0</v>
      </c>
      <c r="S1485">
        <v>0</v>
      </c>
      <c r="T1485">
        <v>0</v>
      </c>
      <c r="U1485">
        <v>0</v>
      </c>
      <c r="V1485">
        <v>0</v>
      </c>
      <c r="W1485">
        <v>0</v>
      </c>
      <c r="X1485">
        <v>303</v>
      </c>
      <c r="Y1485">
        <v>122</v>
      </c>
      <c r="Z1485" t="s">
        <v>65</v>
      </c>
      <c r="AA1485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27940000</v>
      </c>
      <c r="AB1485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11797000</v>
      </c>
      <c r="AC1485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16143000</v>
      </c>
      <c r="AD1485" s="5">
        <f>VALUE(FIXED((SLEP[[#This Row],[EjecutadoCLP]]/SLEP[[#This Row],[MontoCLP]]),4,TRUE))</f>
        <v>0.42220000000000002</v>
      </c>
      <c r="AE1485" s="1">
        <f>IF(SLEP[[#This Row],[Termino]]=0,DATE(1992,10,11),SLEP[[#This Row],[Termino]]-SLEP[[#This Row],[Días de vigencia]])</f>
        <v>45696</v>
      </c>
      <c r="AF1485" s="1">
        <f>IF(SLEP[[#This Row],[Días restantes]]&lt;1,DATE(1992,10,11),DATE(2025,8,8)+SLEP[[#This Row],[Días restantes]])</f>
        <v>45999</v>
      </c>
      <c r="AG1485">
        <f ca="1">IF(SLEP[[#This Row],[Termino]]=0,0,SLEP[[#This Row],[Termino]]-TODAY())</f>
        <v>40</v>
      </c>
      <c r="AH1485" s="7" t="str">
        <f ca="1">IF(SLEP[[#This Row],[Dias]]&gt;0,"Vigente","Vencido")</f>
        <v>Vigente</v>
      </c>
      <c r="AI1485" t="str">
        <f>_xlfn.XLOOKUP(SLEP[[#This Row],[Source.Name]],Tabla3[Nombre archivo],Tabla3[BASESLEP],"N/A",0,1)</f>
        <v>Punilla Cordillera</v>
      </c>
      <c r="AJ1485" t="s">
        <v>7154</v>
      </c>
    </row>
    <row r="1486" spans="1:36" x14ac:dyDescent="0.3">
      <c r="A1486" t="s">
        <v>6454</v>
      </c>
      <c r="B1486" t="s">
        <v>8646</v>
      </c>
      <c r="C1486" t="s">
        <v>8647</v>
      </c>
      <c r="D1486" t="s">
        <v>8637</v>
      </c>
      <c r="E1486" t="s">
        <v>6812</v>
      </c>
      <c r="F1486" t="s">
        <v>6813</v>
      </c>
      <c r="G1486" t="s">
        <v>44</v>
      </c>
      <c r="H1486" t="s">
        <v>45</v>
      </c>
      <c r="I1486" t="s">
        <v>60</v>
      </c>
      <c r="J1486" t="s">
        <v>6460</v>
      </c>
      <c r="K1486" t="s">
        <v>48</v>
      </c>
      <c r="L1486" s="3">
        <v>39380000</v>
      </c>
      <c r="M1486" s="4">
        <v>17973000</v>
      </c>
      <c r="N1486" s="4">
        <v>21407000</v>
      </c>
      <c r="O1486" t="s">
        <v>256</v>
      </c>
      <c r="P1486" t="s">
        <v>296</v>
      </c>
      <c r="Q1486" t="s">
        <v>64</v>
      </c>
      <c r="R1486">
        <v>0</v>
      </c>
      <c r="S1486">
        <v>0</v>
      </c>
      <c r="T1486">
        <v>0</v>
      </c>
      <c r="U1486">
        <v>0</v>
      </c>
      <c r="V1486">
        <v>0</v>
      </c>
      <c r="W1486">
        <v>0</v>
      </c>
      <c r="X1486">
        <v>303</v>
      </c>
      <c r="Y1486">
        <v>122</v>
      </c>
      <c r="Z1486" t="s">
        <v>65</v>
      </c>
      <c r="AA1486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39380000</v>
      </c>
      <c r="AB1486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17973000</v>
      </c>
      <c r="AC1486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21407000</v>
      </c>
      <c r="AD1486" s="5">
        <f>VALUE(FIXED((SLEP[[#This Row],[EjecutadoCLP]]/SLEP[[#This Row],[MontoCLP]]),4,TRUE))</f>
        <v>0.45639999999999997</v>
      </c>
      <c r="AE1486" s="1">
        <f>IF(SLEP[[#This Row],[Termino]]=0,DATE(1992,10,11),SLEP[[#This Row],[Termino]]-SLEP[[#This Row],[Días de vigencia]])</f>
        <v>45696</v>
      </c>
      <c r="AF1486" s="1">
        <f>IF(SLEP[[#This Row],[Días restantes]]&lt;1,DATE(1992,10,11),DATE(2025,8,8)+SLEP[[#This Row],[Días restantes]])</f>
        <v>45999</v>
      </c>
      <c r="AG1486">
        <f ca="1">IF(SLEP[[#This Row],[Termino]]=0,0,SLEP[[#This Row],[Termino]]-TODAY())</f>
        <v>40</v>
      </c>
      <c r="AH1486" s="7" t="str">
        <f ca="1">IF(SLEP[[#This Row],[Dias]]&gt;0,"Vigente","Vencido")</f>
        <v>Vigente</v>
      </c>
      <c r="AI1486" t="str">
        <f>_xlfn.XLOOKUP(SLEP[[#This Row],[Source.Name]],Tabla3[Nombre archivo],Tabla3[BASESLEP],"N/A",0,1)</f>
        <v>Punilla Cordillera</v>
      </c>
      <c r="AJ1486" t="s">
        <v>7157</v>
      </c>
    </row>
    <row r="1487" spans="1:36" x14ac:dyDescent="0.3">
      <c r="A1487" t="s">
        <v>6454</v>
      </c>
      <c r="B1487" t="s">
        <v>8648</v>
      </c>
      <c r="C1487" t="s">
        <v>8649</v>
      </c>
      <c r="D1487" t="s">
        <v>8637</v>
      </c>
      <c r="E1487" t="s">
        <v>7098</v>
      </c>
      <c r="F1487" t="s">
        <v>7099</v>
      </c>
      <c r="G1487" t="s">
        <v>44</v>
      </c>
      <c r="H1487" t="s">
        <v>45</v>
      </c>
      <c r="I1487" t="s">
        <v>60</v>
      </c>
      <c r="J1487" t="s">
        <v>6460</v>
      </c>
      <c r="K1487" t="s">
        <v>48</v>
      </c>
      <c r="L1487" s="3">
        <v>40480000</v>
      </c>
      <c r="M1487" s="4">
        <v>17338000</v>
      </c>
      <c r="N1487" s="4">
        <v>23142000</v>
      </c>
      <c r="O1487" t="s">
        <v>256</v>
      </c>
      <c r="P1487" t="s">
        <v>296</v>
      </c>
      <c r="Q1487" t="s">
        <v>64</v>
      </c>
      <c r="R1487">
        <v>5</v>
      </c>
      <c r="S1487">
        <v>0</v>
      </c>
      <c r="T1487">
        <v>0</v>
      </c>
      <c r="U1487">
        <v>0</v>
      </c>
      <c r="V1487">
        <v>0</v>
      </c>
      <c r="W1487">
        <v>0</v>
      </c>
      <c r="X1487">
        <v>303</v>
      </c>
      <c r="Y1487">
        <v>122</v>
      </c>
      <c r="Z1487" t="s">
        <v>65</v>
      </c>
      <c r="AA1487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40480000</v>
      </c>
      <c r="AB1487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17338000</v>
      </c>
      <c r="AC1487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23142000</v>
      </c>
      <c r="AD1487" s="5">
        <f>VALUE(FIXED((SLEP[[#This Row],[EjecutadoCLP]]/SLEP[[#This Row],[MontoCLP]]),4,TRUE))</f>
        <v>0.42830000000000001</v>
      </c>
      <c r="AE1487" s="1">
        <f>IF(SLEP[[#This Row],[Termino]]=0,DATE(1992,10,11),SLEP[[#This Row],[Termino]]-SLEP[[#This Row],[Días de vigencia]])</f>
        <v>45696</v>
      </c>
      <c r="AF1487" s="1">
        <f>IF(SLEP[[#This Row],[Días restantes]]&lt;1,DATE(1992,10,11),DATE(2025,8,8)+SLEP[[#This Row],[Días restantes]])</f>
        <v>45999</v>
      </c>
      <c r="AG1487">
        <f ca="1">IF(SLEP[[#This Row],[Termino]]=0,0,SLEP[[#This Row],[Termino]]-TODAY())</f>
        <v>40</v>
      </c>
      <c r="AH1487" s="7" t="str">
        <f ca="1">IF(SLEP[[#This Row],[Dias]]&gt;0,"Vigente","Vencido")</f>
        <v>Vigente</v>
      </c>
      <c r="AI1487" t="str">
        <f>_xlfn.XLOOKUP(SLEP[[#This Row],[Source.Name]],Tabla3[Nombre archivo],Tabla3[BASESLEP],"N/A",0,1)</f>
        <v>Punilla Cordillera</v>
      </c>
      <c r="AJ1487" t="s">
        <v>7160</v>
      </c>
    </row>
    <row r="1488" spans="1:36" x14ac:dyDescent="0.3">
      <c r="A1488" t="s">
        <v>6454</v>
      </c>
      <c r="B1488" t="s">
        <v>8650</v>
      </c>
      <c r="C1488" t="s">
        <v>8651</v>
      </c>
      <c r="D1488" t="s">
        <v>8637</v>
      </c>
      <c r="E1488" t="s">
        <v>7478</v>
      </c>
      <c r="F1488" t="s">
        <v>7479</v>
      </c>
      <c r="G1488" t="s">
        <v>44</v>
      </c>
      <c r="H1488" t="s">
        <v>45</v>
      </c>
      <c r="I1488" t="s">
        <v>60</v>
      </c>
      <c r="J1488" t="s">
        <v>6460</v>
      </c>
      <c r="K1488" t="s">
        <v>48</v>
      </c>
      <c r="L1488" s="3">
        <v>12100000</v>
      </c>
      <c r="M1488" s="4">
        <v>5445000</v>
      </c>
      <c r="N1488" s="4">
        <v>6655000</v>
      </c>
      <c r="O1488" t="s">
        <v>256</v>
      </c>
      <c r="P1488" t="s">
        <v>296</v>
      </c>
      <c r="Q1488" t="s">
        <v>64</v>
      </c>
      <c r="R1488">
        <v>0</v>
      </c>
      <c r="S1488">
        <v>0</v>
      </c>
      <c r="T1488">
        <v>0</v>
      </c>
      <c r="U1488">
        <v>0</v>
      </c>
      <c r="V1488">
        <v>0</v>
      </c>
      <c r="W1488">
        <v>0</v>
      </c>
      <c r="X1488">
        <v>303</v>
      </c>
      <c r="Y1488">
        <v>122</v>
      </c>
      <c r="Z1488" t="s">
        <v>65</v>
      </c>
      <c r="AA1488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12100000</v>
      </c>
      <c r="AB1488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5445000</v>
      </c>
      <c r="AC1488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6655000</v>
      </c>
      <c r="AD1488" s="5">
        <f>VALUE(FIXED((SLEP[[#This Row],[EjecutadoCLP]]/SLEP[[#This Row],[MontoCLP]]),4,TRUE))</f>
        <v>0.45</v>
      </c>
      <c r="AE1488" s="1">
        <f>IF(SLEP[[#This Row],[Termino]]=0,DATE(1992,10,11),SLEP[[#This Row],[Termino]]-SLEP[[#This Row],[Días de vigencia]])</f>
        <v>45696</v>
      </c>
      <c r="AF1488" s="1">
        <f>IF(SLEP[[#This Row],[Días restantes]]&lt;1,DATE(1992,10,11),DATE(2025,8,8)+SLEP[[#This Row],[Días restantes]])</f>
        <v>45999</v>
      </c>
      <c r="AG1488">
        <f ca="1">IF(SLEP[[#This Row],[Termino]]=0,0,SLEP[[#This Row],[Termino]]-TODAY())</f>
        <v>40</v>
      </c>
      <c r="AH1488" s="7" t="str">
        <f ca="1">IF(SLEP[[#This Row],[Dias]]&gt;0,"Vigente","Vencido")</f>
        <v>Vigente</v>
      </c>
      <c r="AI1488" t="str">
        <f>_xlfn.XLOOKUP(SLEP[[#This Row],[Source.Name]],Tabla3[Nombre archivo],Tabla3[BASESLEP],"N/A",0,1)</f>
        <v>Punilla Cordillera</v>
      </c>
      <c r="AJ1488" t="s">
        <v>7163</v>
      </c>
    </row>
    <row r="1489" spans="1:36" x14ac:dyDescent="0.3">
      <c r="A1489" t="s">
        <v>6454</v>
      </c>
      <c r="B1489" t="s">
        <v>8652</v>
      </c>
      <c r="C1489" t="s">
        <v>8653</v>
      </c>
      <c r="D1489" t="s">
        <v>8637</v>
      </c>
      <c r="E1489" t="s">
        <v>6883</v>
      </c>
      <c r="F1489" t="s">
        <v>6884</v>
      </c>
      <c r="G1489" t="s">
        <v>44</v>
      </c>
      <c r="H1489" t="s">
        <v>45</v>
      </c>
      <c r="I1489" t="s">
        <v>60</v>
      </c>
      <c r="J1489" t="s">
        <v>6460</v>
      </c>
      <c r="K1489" t="s">
        <v>48</v>
      </c>
      <c r="L1489" s="3">
        <v>16720000</v>
      </c>
      <c r="M1489" s="4">
        <v>7827000</v>
      </c>
      <c r="N1489" s="4">
        <v>8893000</v>
      </c>
      <c r="O1489" t="s">
        <v>256</v>
      </c>
      <c r="P1489" t="s">
        <v>296</v>
      </c>
      <c r="Q1489" t="s">
        <v>64</v>
      </c>
      <c r="R1489">
        <v>3</v>
      </c>
      <c r="S1489">
        <v>0</v>
      </c>
      <c r="T1489">
        <v>0</v>
      </c>
      <c r="U1489">
        <v>0</v>
      </c>
      <c r="V1489">
        <v>0</v>
      </c>
      <c r="W1489">
        <v>0</v>
      </c>
      <c r="X1489">
        <v>303</v>
      </c>
      <c r="Y1489">
        <v>122</v>
      </c>
      <c r="Z1489" t="s">
        <v>65</v>
      </c>
      <c r="AA1489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16720000</v>
      </c>
      <c r="AB1489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7827000</v>
      </c>
      <c r="AC1489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8893000</v>
      </c>
      <c r="AD1489" s="5">
        <f>VALUE(FIXED((SLEP[[#This Row],[EjecutadoCLP]]/SLEP[[#This Row],[MontoCLP]]),4,TRUE))</f>
        <v>0.46810000000000002</v>
      </c>
      <c r="AE1489" s="1">
        <f>IF(SLEP[[#This Row],[Termino]]=0,DATE(1992,10,11),SLEP[[#This Row],[Termino]]-SLEP[[#This Row],[Días de vigencia]])</f>
        <v>45696</v>
      </c>
      <c r="AF1489" s="1">
        <f>IF(SLEP[[#This Row],[Días restantes]]&lt;1,DATE(1992,10,11),DATE(2025,8,8)+SLEP[[#This Row],[Días restantes]])</f>
        <v>45999</v>
      </c>
      <c r="AG1489">
        <f ca="1">IF(SLEP[[#This Row],[Termino]]=0,0,SLEP[[#This Row],[Termino]]-TODAY())</f>
        <v>40</v>
      </c>
      <c r="AH1489" s="7" t="str">
        <f ca="1">IF(SLEP[[#This Row],[Dias]]&gt;0,"Vigente","Vencido")</f>
        <v>Vigente</v>
      </c>
      <c r="AI1489" t="str">
        <f>_xlfn.XLOOKUP(SLEP[[#This Row],[Source.Name]],Tabla3[Nombre archivo],Tabla3[BASESLEP],"N/A",0,1)</f>
        <v>Punilla Cordillera</v>
      </c>
      <c r="AJ1489" t="s">
        <v>7166</v>
      </c>
    </row>
    <row r="1490" spans="1:36" x14ac:dyDescent="0.3">
      <c r="A1490" t="s">
        <v>6454</v>
      </c>
      <c r="B1490" t="s">
        <v>8654</v>
      </c>
      <c r="C1490" t="s">
        <v>8655</v>
      </c>
      <c r="D1490" t="s">
        <v>8637</v>
      </c>
      <c r="E1490" t="s">
        <v>7129</v>
      </c>
      <c r="F1490" t="s">
        <v>7130</v>
      </c>
      <c r="G1490" t="s">
        <v>44</v>
      </c>
      <c r="H1490" t="s">
        <v>45</v>
      </c>
      <c r="I1490" t="s">
        <v>60</v>
      </c>
      <c r="J1490" t="s">
        <v>6460</v>
      </c>
      <c r="K1490" t="s">
        <v>48</v>
      </c>
      <c r="L1490" s="3">
        <v>18260000</v>
      </c>
      <c r="M1490" s="4">
        <v>7301000</v>
      </c>
      <c r="N1490" s="4">
        <v>10959000</v>
      </c>
      <c r="O1490" t="s">
        <v>256</v>
      </c>
      <c r="P1490" t="s">
        <v>296</v>
      </c>
      <c r="Q1490" t="s">
        <v>64</v>
      </c>
      <c r="R1490">
        <v>3</v>
      </c>
      <c r="S1490">
        <v>0</v>
      </c>
      <c r="T1490">
        <v>0</v>
      </c>
      <c r="U1490">
        <v>0</v>
      </c>
      <c r="V1490">
        <v>0</v>
      </c>
      <c r="W1490">
        <v>0</v>
      </c>
      <c r="X1490">
        <v>303</v>
      </c>
      <c r="Y1490">
        <v>122</v>
      </c>
      <c r="Z1490" t="s">
        <v>65</v>
      </c>
      <c r="AA1490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18260000</v>
      </c>
      <c r="AB1490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7301000</v>
      </c>
      <c r="AC1490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10959000</v>
      </c>
      <c r="AD1490" s="5">
        <f>VALUE(FIXED((SLEP[[#This Row],[EjecutadoCLP]]/SLEP[[#This Row],[MontoCLP]]),4,TRUE))</f>
        <v>0.39979999999999999</v>
      </c>
      <c r="AE1490" s="1">
        <f>IF(SLEP[[#This Row],[Termino]]=0,DATE(1992,10,11),SLEP[[#This Row],[Termino]]-SLEP[[#This Row],[Días de vigencia]])</f>
        <v>45696</v>
      </c>
      <c r="AF1490" s="1">
        <f>IF(SLEP[[#This Row],[Días restantes]]&lt;1,DATE(1992,10,11),DATE(2025,8,8)+SLEP[[#This Row],[Días restantes]])</f>
        <v>45999</v>
      </c>
      <c r="AG1490">
        <f ca="1">IF(SLEP[[#This Row],[Termino]]=0,0,SLEP[[#This Row],[Termino]]-TODAY())</f>
        <v>40</v>
      </c>
      <c r="AH1490" s="7" t="str">
        <f ca="1">IF(SLEP[[#This Row],[Dias]]&gt;0,"Vigente","Vencido")</f>
        <v>Vigente</v>
      </c>
      <c r="AI1490" t="str">
        <f>_xlfn.XLOOKUP(SLEP[[#This Row],[Source.Name]],Tabla3[Nombre archivo],Tabla3[BASESLEP],"N/A",0,1)</f>
        <v>Punilla Cordillera</v>
      </c>
      <c r="AJ1490" t="s">
        <v>7169</v>
      </c>
    </row>
    <row r="1491" spans="1:36" x14ac:dyDescent="0.3">
      <c r="A1491" t="s">
        <v>6454</v>
      </c>
      <c r="B1491" t="s">
        <v>8656</v>
      </c>
      <c r="C1491" t="s">
        <v>8657</v>
      </c>
      <c r="D1491" t="s">
        <v>8637</v>
      </c>
      <c r="E1491" t="s">
        <v>7080</v>
      </c>
      <c r="F1491" t="s">
        <v>7081</v>
      </c>
      <c r="G1491" t="s">
        <v>44</v>
      </c>
      <c r="H1491" t="s">
        <v>45</v>
      </c>
      <c r="I1491" t="s">
        <v>60</v>
      </c>
      <c r="J1491" t="s">
        <v>6460</v>
      </c>
      <c r="K1491" t="s">
        <v>48</v>
      </c>
      <c r="L1491" s="3">
        <v>68398000</v>
      </c>
      <c r="M1491" s="4">
        <v>27645000</v>
      </c>
      <c r="N1491" s="4">
        <v>40753000</v>
      </c>
      <c r="O1491" t="s">
        <v>256</v>
      </c>
      <c r="P1491" t="s">
        <v>296</v>
      </c>
      <c r="Q1491" t="s">
        <v>64</v>
      </c>
      <c r="R1491">
        <v>6</v>
      </c>
      <c r="S1491">
        <v>0</v>
      </c>
      <c r="T1491">
        <v>0</v>
      </c>
      <c r="U1491">
        <v>0</v>
      </c>
      <c r="V1491">
        <v>0</v>
      </c>
      <c r="W1491">
        <v>0</v>
      </c>
      <c r="X1491">
        <v>303</v>
      </c>
      <c r="Y1491">
        <v>122</v>
      </c>
      <c r="Z1491" t="s">
        <v>65</v>
      </c>
      <c r="AA1491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68398000</v>
      </c>
      <c r="AB1491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27645000</v>
      </c>
      <c r="AC1491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40753000</v>
      </c>
      <c r="AD1491" s="5">
        <f>VALUE(FIXED((SLEP[[#This Row],[EjecutadoCLP]]/SLEP[[#This Row],[MontoCLP]]),4,TRUE))</f>
        <v>0.4042</v>
      </c>
      <c r="AE1491" s="1">
        <f>IF(SLEP[[#This Row],[Termino]]=0,DATE(1992,10,11),SLEP[[#This Row],[Termino]]-SLEP[[#This Row],[Días de vigencia]])</f>
        <v>45696</v>
      </c>
      <c r="AF1491" s="1">
        <f>IF(SLEP[[#This Row],[Días restantes]]&lt;1,DATE(1992,10,11),DATE(2025,8,8)+SLEP[[#This Row],[Días restantes]])</f>
        <v>45999</v>
      </c>
      <c r="AG1491">
        <f ca="1">IF(SLEP[[#This Row],[Termino]]=0,0,SLEP[[#This Row],[Termino]]-TODAY())</f>
        <v>40</v>
      </c>
      <c r="AH1491" s="7" t="str">
        <f ca="1">IF(SLEP[[#This Row],[Dias]]&gt;0,"Vigente","Vencido")</f>
        <v>Vigente</v>
      </c>
      <c r="AI1491" t="str">
        <f>_xlfn.XLOOKUP(SLEP[[#This Row],[Source.Name]],Tabla3[Nombre archivo],Tabla3[BASESLEP],"N/A",0,1)</f>
        <v>Punilla Cordillera</v>
      </c>
      <c r="AJ1491" t="s">
        <v>7172</v>
      </c>
    </row>
    <row r="1492" spans="1:36" x14ac:dyDescent="0.3">
      <c r="A1492" t="s">
        <v>6454</v>
      </c>
      <c r="B1492" t="s">
        <v>8658</v>
      </c>
      <c r="C1492" t="s">
        <v>8659</v>
      </c>
      <c r="D1492" t="s">
        <v>8637</v>
      </c>
      <c r="E1492" t="s">
        <v>7259</v>
      </c>
      <c r="F1492" t="s">
        <v>7260</v>
      </c>
      <c r="G1492" t="s">
        <v>44</v>
      </c>
      <c r="H1492" t="s">
        <v>45</v>
      </c>
      <c r="I1492" t="s">
        <v>60</v>
      </c>
      <c r="J1492" t="s">
        <v>6460</v>
      </c>
      <c r="K1492" t="s">
        <v>48</v>
      </c>
      <c r="L1492" s="3">
        <v>38500000</v>
      </c>
      <c r="M1492" s="4">
        <v>16125000</v>
      </c>
      <c r="N1492" s="4">
        <v>22375000</v>
      </c>
      <c r="O1492" t="s">
        <v>256</v>
      </c>
      <c r="P1492" t="s">
        <v>296</v>
      </c>
      <c r="Q1492" t="s">
        <v>64</v>
      </c>
      <c r="R1492">
        <v>1</v>
      </c>
      <c r="S1492">
        <v>0</v>
      </c>
      <c r="T1492">
        <v>0</v>
      </c>
      <c r="U1492">
        <v>0</v>
      </c>
      <c r="V1492">
        <v>0</v>
      </c>
      <c r="W1492">
        <v>0</v>
      </c>
      <c r="X1492">
        <v>303</v>
      </c>
      <c r="Y1492">
        <v>122</v>
      </c>
      <c r="Z1492" t="s">
        <v>65</v>
      </c>
      <c r="AA1492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38500000</v>
      </c>
      <c r="AB1492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16125000</v>
      </c>
      <c r="AC1492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22375000</v>
      </c>
      <c r="AD1492" s="5">
        <f>VALUE(FIXED((SLEP[[#This Row],[EjecutadoCLP]]/SLEP[[#This Row],[MontoCLP]]),4,TRUE))</f>
        <v>0.41880000000000001</v>
      </c>
      <c r="AE1492" s="1">
        <f>IF(SLEP[[#This Row],[Termino]]=0,DATE(1992,10,11),SLEP[[#This Row],[Termino]]-SLEP[[#This Row],[Días de vigencia]])</f>
        <v>45696</v>
      </c>
      <c r="AF1492" s="1">
        <f>IF(SLEP[[#This Row],[Días restantes]]&lt;1,DATE(1992,10,11),DATE(2025,8,8)+SLEP[[#This Row],[Días restantes]])</f>
        <v>45999</v>
      </c>
      <c r="AG1492">
        <f ca="1">IF(SLEP[[#This Row],[Termino]]=0,0,SLEP[[#This Row],[Termino]]-TODAY())</f>
        <v>40</v>
      </c>
      <c r="AH1492" s="7" t="str">
        <f ca="1">IF(SLEP[[#This Row],[Dias]]&gt;0,"Vigente","Vencido")</f>
        <v>Vigente</v>
      </c>
      <c r="AI1492" t="str">
        <f>_xlfn.XLOOKUP(SLEP[[#This Row],[Source.Name]],Tabla3[Nombre archivo],Tabla3[BASESLEP],"N/A",0,1)</f>
        <v>Punilla Cordillera</v>
      </c>
      <c r="AJ1492" t="s">
        <v>7177</v>
      </c>
    </row>
    <row r="1493" spans="1:36" x14ac:dyDescent="0.3">
      <c r="A1493" t="s">
        <v>6454</v>
      </c>
      <c r="B1493" t="s">
        <v>8660</v>
      </c>
      <c r="C1493" t="s">
        <v>8661</v>
      </c>
      <c r="D1493" t="s">
        <v>8637</v>
      </c>
      <c r="E1493" t="s">
        <v>7090</v>
      </c>
      <c r="F1493" t="s">
        <v>7091</v>
      </c>
      <c r="G1493" t="s">
        <v>44</v>
      </c>
      <c r="H1493" t="s">
        <v>45</v>
      </c>
      <c r="I1493" t="s">
        <v>60</v>
      </c>
      <c r="J1493" t="s">
        <v>6460</v>
      </c>
      <c r="K1493" t="s">
        <v>48</v>
      </c>
      <c r="L1493" s="3">
        <v>42680000</v>
      </c>
      <c r="M1493" s="4">
        <v>17814000</v>
      </c>
      <c r="N1493" s="4">
        <v>24866000</v>
      </c>
      <c r="O1493" t="s">
        <v>256</v>
      </c>
      <c r="P1493" t="s">
        <v>296</v>
      </c>
      <c r="Q1493" t="s">
        <v>64</v>
      </c>
      <c r="R1493">
        <v>1</v>
      </c>
      <c r="S1493">
        <v>0</v>
      </c>
      <c r="T1493">
        <v>0</v>
      </c>
      <c r="U1493">
        <v>0</v>
      </c>
      <c r="V1493">
        <v>0</v>
      </c>
      <c r="W1493">
        <v>0</v>
      </c>
      <c r="X1493">
        <v>303</v>
      </c>
      <c r="Y1493">
        <v>122</v>
      </c>
      <c r="Z1493" t="s">
        <v>65</v>
      </c>
      <c r="AA1493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42680000</v>
      </c>
      <c r="AB1493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17814000</v>
      </c>
      <c r="AC1493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24866000</v>
      </c>
      <c r="AD1493" s="5">
        <f>VALUE(FIXED((SLEP[[#This Row],[EjecutadoCLP]]/SLEP[[#This Row],[MontoCLP]]),4,TRUE))</f>
        <v>0.41739999999999999</v>
      </c>
      <c r="AE1493" s="1">
        <f>IF(SLEP[[#This Row],[Termino]]=0,DATE(1992,10,11),SLEP[[#This Row],[Termino]]-SLEP[[#This Row],[Días de vigencia]])</f>
        <v>45696</v>
      </c>
      <c r="AF1493" s="1">
        <f>IF(SLEP[[#This Row],[Días restantes]]&lt;1,DATE(1992,10,11),DATE(2025,8,8)+SLEP[[#This Row],[Días restantes]])</f>
        <v>45999</v>
      </c>
      <c r="AG1493">
        <f ca="1">IF(SLEP[[#This Row],[Termino]]=0,0,SLEP[[#This Row],[Termino]]-TODAY())</f>
        <v>40</v>
      </c>
      <c r="AH1493" s="7" t="str">
        <f ca="1">IF(SLEP[[#This Row],[Dias]]&gt;0,"Vigente","Vencido")</f>
        <v>Vigente</v>
      </c>
      <c r="AI1493" t="str">
        <f>_xlfn.XLOOKUP(SLEP[[#This Row],[Source.Name]],Tabla3[Nombre archivo],Tabla3[BASESLEP],"N/A",0,1)</f>
        <v>Punilla Cordillera</v>
      </c>
      <c r="AJ1493" t="s">
        <v>7180</v>
      </c>
    </row>
    <row r="1494" spans="1:36" x14ac:dyDescent="0.3">
      <c r="A1494" t="s">
        <v>6454</v>
      </c>
      <c r="B1494" t="s">
        <v>8662</v>
      </c>
      <c r="C1494" t="s">
        <v>8663</v>
      </c>
      <c r="D1494" t="s">
        <v>8637</v>
      </c>
      <c r="E1494" t="s">
        <v>7043</v>
      </c>
      <c r="F1494" t="s">
        <v>7044</v>
      </c>
      <c r="G1494" t="s">
        <v>44</v>
      </c>
      <c r="H1494" t="s">
        <v>45</v>
      </c>
      <c r="I1494" t="s">
        <v>60</v>
      </c>
      <c r="J1494" t="s">
        <v>6460</v>
      </c>
      <c r="K1494" t="s">
        <v>48</v>
      </c>
      <c r="L1494" s="3">
        <v>15840000</v>
      </c>
      <c r="M1494" s="4">
        <v>7665000</v>
      </c>
      <c r="N1494" s="4">
        <v>8175000</v>
      </c>
      <c r="O1494" t="s">
        <v>256</v>
      </c>
      <c r="P1494" t="s">
        <v>296</v>
      </c>
      <c r="Q1494" t="s">
        <v>64</v>
      </c>
      <c r="R1494">
        <v>2</v>
      </c>
      <c r="S1494">
        <v>0</v>
      </c>
      <c r="T1494">
        <v>1</v>
      </c>
      <c r="U1494">
        <v>0</v>
      </c>
      <c r="V1494">
        <v>0</v>
      </c>
      <c r="W1494">
        <v>0</v>
      </c>
      <c r="X1494">
        <v>303</v>
      </c>
      <c r="Y1494">
        <v>122</v>
      </c>
      <c r="Z1494" t="s">
        <v>65</v>
      </c>
      <c r="AA1494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15840000</v>
      </c>
      <c r="AB1494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7665000</v>
      </c>
      <c r="AC1494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8175000</v>
      </c>
      <c r="AD1494" s="5">
        <f>VALUE(FIXED((SLEP[[#This Row],[EjecutadoCLP]]/SLEP[[#This Row],[MontoCLP]]),4,TRUE))</f>
        <v>0.4839</v>
      </c>
      <c r="AE1494" s="1">
        <f>IF(SLEP[[#This Row],[Termino]]=0,DATE(1992,10,11),SLEP[[#This Row],[Termino]]-SLEP[[#This Row],[Días de vigencia]])</f>
        <v>45696</v>
      </c>
      <c r="AF1494" s="1">
        <f>IF(SLEP[[#This Row],[Días restantes]]&lt;1,DATE(1992,10,11),DATE(2025,8,8)+SLEP[[#This Row],[Días restantes]])</f>
        <v>45999</v>
      </c>
      <c r="AG1494">
        <f ca="1">IF(SLEP[[#This Row],[Termino]]=0,0,SLEP[[#This Row],[Termino]]-TODAY())</f>
        <v>40</v>
      </c>
      <c r="AH1494" s="7" t="str">
        <f ca="1">IF(SLEP[[#This Row],[Dias]]&gt;0,"Vigente","Vencido")</f>
        <v>Vigente</v>
      </c>
      <c r="AI1494" t="str">
        <f>_xlfn.XLOOKUP(SLEP[[#This Row],[Source.Name]],Tabla3[Nombre archivo],Tabla3[BASESLEP],"N/A",0,1)</f>
        <v>Punilla Cordillera</v>
      </c>
      <c r="AJ1494" t="s">
        <v>7185</v>
      </c>
    </row>
    <row r="1495" spans="1:36" x14ac:dyDescent="0.3">
      <c r="A1495" t="s">
        <v>6454</v>
      </c>
      <c r="B1495" t="s">
        <v>8664</v>
      </c>
      <c r="C1495" t="s">
        <v>8665</v>
      </c>
      <c r="D1495" t="s">
        <v>8637</v>
      </c>
      <c r="E1495" t="s">
        <v>6948</v>
      </c>
      <c r="F1495" t="s">
        <v>6949</v>
      </c>
      <c r="G1495" t="s">
        <v>44</v>
      </c>
      <c r="H1495" t="s">
        <v>45</v>
      </c>
      <c r="I1495" t="s">
        <v>60</v>
      </c>
      <c r="J1495" t="s">
        <v>6460</v>
      </c>
      <c r="K1495" t="s">
        <v>48</v>
      </c>
      <c r="L1495" s="3">
        <v>22660000</v>
      </c>
      <c r="M1495" s="4">
        <v>9193000</v>
      </c>
      <c r="N1495" s="4">
        <v>13467000</v>
      </c>
      <c r="O1495" t="s">
        <v>256</v>
      </c>
      <c r="P1495" t="s">
        <v>296</v>
      </c>
      <c r="Q1495" t="s">
        <v>64</v>
      </c>
      <c r="R1495">
        <v>0</v>
      </c>
      <c r="S1495">
        <v>0</v>
      </c>
      <c r="T1495">
        <v>0</v>
      </c>
      <c r="U1495">
        <v>0</v>
      </c>
      <c r="V1495">
        <v>0</v>
      </c>
      <c r="W1495">
        <v>0</v>
      </c>
      <c r="X1495">
        <v>303</v>
      </c>
      <c r="Y1495">
        <v>122</v>
      </c>
      <c r="Z1495" t="s">
        <v>65</v>
      </c>
      <c r="AA1495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22660000</v>
      </c>
      <c r="AB1495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9193000</v>
      </c>
      <c r="AC1495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13467000</v>
      </c>
      <c r="AD1495" s="5">
        <f>VALUE(FIXED((SLEP[[#This Row],[EjecutadoCLP]]/SLEP[[#This Row],[MontoCLP]]),4,TRUE))</f>
        <v>0.40570000000000001</v>
      </c>
      <c r="AE1495" s="1">
        <f>IF(SLEP[[#This Row],[Termino]]=0,DATE(1992,10,11),SLEP[[#This Row],[Termino]]-SLEP[[#This Row],[Días de vigencia]])</f>
        <v>45696</v>
      </c>
      <c r="AF1495" s="1">
        <f>IF(SLEP[[#This Row],[Días restantes]]&lt;1,DATE(1992,10,11),DATE(2025,8,8)+SLEP[[#This Row],[Días restantes]])</f>
        <v>45999</v>
      </c>
      <c r="AG1495">
        <f ca="1">IF(SLEP[[#This Row],[Termino]]=0,0,SLEP[[#This Row],[Termino]]-TODAY())</f>
        <v>40</v>
      </c>
      <c r="AH1495" s="7" t="str">
        <f ca="1">IF(SLEP[[#This Row],[Dias]]&gt;0,"Vigente","Vencido")</f>
        <v>Vigente</v>
      </c>
      <c r="AI1495" t="str">
        <f>_xlfn.XLOOKUP(SLEP[[#This Row],[Source.Name]],Tabla3[Nombre archivo],Tabla3[BASESLEP],"N/A",0,1)</f>
        <v>Punilla Cordillera</v>
      </c>
      <c r="AJ1495" t="s">
        <v>7188</v>
      </c>
    </row>
    <row r="1496" spans="1:36" x14ac:dyDescent="0.3">
      <c r="A1496" t="s">
        <v>6454</v>
      </c>
      <c r="B1496" t="s">
        <v>8666</v>
      </c>
      <c r="C1496" t="s">
        <v>8667</v>
      </c>
      <c r="D1496" t="s">
        <v>8637</v>
      </c>
      <c r="E1496" t="s">
        <v>7394</v>
      </c>
      <c r="F1496" t="s">
        <v>7395</v>
      </c>
      <c r="G1496" t="s">
        <v>44</v>
      </c>
      <c r="H1496" t="s">
        <v>45</v>
      </c>
      <c r="I1496" t="s">
        <v>60</v>
      </c>
      <c r="J1496" t="s">
        <v>6460</v>
      </c>
      <c r="K1496" t="s">
        <v>48</v>
      </c>
      <c r="L1496" s="3">
        <v>27500000</v>
      </c>
      <c r="M1496" s="4">
        <v>10880000</v>
      </c>
      <c r="N1496" s="4">
        <v>16620000</v>
      </c>
      <c r="O1496" t="s">
        <v>256</v>
      </c>
      <c r="P1496" t="s">
        <v>296</v>
      </c>
      <c r="Q1496" t="s">
        <v>64</v>
      </c>
      <c r="R1496">
        <v>0</v>
      </c>
      <c r="S1496">
        <v>0</v>
      </c>
      <c r="T1496">
        <v>0</v>
      </c>
      <c r="U1496">
        <v>0</v>
      </c>
      <c r="V1496">
        <v>0</v>
      </c>
      <c r="W1496">
        <v>0</v>
      </c>
      <c r="X1496">
        <v>303</v>
      </c>
      <c r="Y1496">
        <v>122</v>
      </c>
      <c r="Z1496" t="s">
        <v>65</v>
      </c>
      <c r="AA1496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27500000</v>
      </c>
      <c r="AB1496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10880000</v>
      </c>
      <c r="AC1496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16620000</v>
      </c>
      <c r="AD1496" s="5">
        <f>VALUE(FIXED((SLEP[[#This Row],[EjecutadoCLP]]/SLEP[[#This Row],[MontoCLP]]),4,TRUE))</f>
        <v>0.39560000000000001</v>
      </c>
      <c r="AE1496" s="1">
        <f>IF(SLEP[[#This Row],[Termino]]=0,DATE(1992,10,11),SLEP[[#This Row],[Termino]]-SLEP[[#This Row],[Días de vigencia]])</f>
        <v>45696</v>
      </c>
      <c r="AF1496" s="1">
        <f>IF(SLEP[[#This Row],[Días restantes]]&lt;1,DATE(1992,10,11),DATE(2025,8,8)+SLEP[[#This Row],[Días restantes]])</f>
        <v>45999</v>
      </c>
      <c r="AG1496">
        <f ca="1">IF(SLEP[[#This Row],[Termino]]=0,0,SLEP[[#This Row],[Termino]]-TODAY())</f>
        <v>40</v>
      </c>
      <c r="AH1496" s="7" t="str">
        <f ca="1">IF(SLEP[[#This Row],[Dias]]&gt;0,"Vigente","Vencido")</f>
        <v>Vigente</v>
      </c>
      <c r="AI1496" t="str">
        <f>_xlfn.XLOOKUP(SLEP[[#This Row],[Source.Name]],Tabla3[Nombre archivo],Tabla3[BASESLEP],"N/A",0,1)</f>
        <v>Punilla Cordillera</v>
      </c>
      <c r="AJ1496" t="s">
        <v>7193</v>
      </c>
    </row>
    <row r="1497" spans="1:36" x14ac:dyDescent="0.3">
      <c r="A1497" t="s">
        <v>6454</v>
      </c>
      <c r="B1497" t="s">
        <v>8668</v>
      </c>
      <c r="C1497" t="s">
        <v>8669</v>
      </c>
      <c r="D1497" t="s">
        <v>8637</v>
      </c>
      <c r="E1497" t="s">
        <v>6796</v>
      </c>
      <c r="F1497" t="s">
        <v>6797</v>
      </c>
      <c r="G1497" t="s">
        <v>44</v>
      </c>
      <c r="H1497" t="s">
        <v>45</v>
      </c>
      <c r="I1497" t="s">
        <v>60</v>
      </c>
      <c r="J1497" t="s">
        <v>6460</v>
      </c>
      <c r="K1497" t="s">
        <v>48</v>
      </c>
      <c r="L1497" s="3">
        <v>24851200</v>
      </c>
      <c r="M1497" s="4">
        <v>9936880</v>
      </c>
      <c r="N1497" s="4">
        <v>14914320</v>
      </c>
      <c r="O1497" t="s">
        <v>256</v>
      </c>
      <c r="P1497" t="s">
        <v>296</v>
      </c>
      <c r="Q1497" t="s">
        <v>64</v>
      </c>
      <c r="R1497">
        <v>1</v>
      </c>
      <c r="S1497">
        <v>0</v>
      </c>
      <c r="T1497">
        <v>0</v>
      </c>
      <c r="U1497">
        <v>0</v>
      </c>
      <c r="V1497">
        <v>0</v>
      </c>
      <c r="W1497">
        <v>0</v>
      </c>
      <c r="X1497">
        <v>303</v>
      </c>
      <c r="Y1497">
        <v>122</v>
      </c>
      <c r="Z1497" t="s">
        <v>65</v>
      </c>
      <c r="AA1497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24851200</v>
      </c>
      <c r="AB1497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9936880</v>
      </c>
      <c r="AC1497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14914320</v>
      </c>
      <c r="AD1497" s="5">
        <f>VALUE(FIXED((SLEP[[#This Row],[EjecutadoCLP]]/SLEP[[#This Row],[MontoCLP]]),4,TRUE))</f>
        <v>0.39989999999999998</v>
      </c>
      <c r="AE1497" s="1">
        <f>IF(SLEP[[#This Row],[Termino]]=0,DATE(1992,10,11),SLEP[[#This Row],[Termino]]-SLEP[[#This Row],[Días de vigencia]])</f>
        <v>45696</v>
      </c>
      <c r="AF1497" s="1">
        <f>IF(SLEP[[#This Row],[Días restantes]]&lt;1,DATE(1992,10,11),DATE(2025,8,8)+SLEP[[#This Row],[Días restantes]])</f>
        <v>45999</v>
      </c>
      <c r="AG1497">
        <f ca="1">IF(SLEP[[#This Row],[Termino]]=0,0,SLEP[[#This Row],[Termino]]-TODAY())</f>
        <v>40</v>
      </c>
      <c r="AH1497" s="7" t="str">
        <f ca="1">IF(SLEP[[#This Row],[Dias]]&gt;0,"Vigente","Vencido")</f>
        <v>Vigente</v>
      </c>
      <c r="AI1497" t="str">
        <f>_xlfn.XLOOKUP(SLEP[[#This Row],[Source.Name]],Tabla3[Nombre archivo],Tabla3[BASESLEP],"N/A",0,1)</f>
        <v>Punilla Cordillera</v>
      </c>
      <c r="AJ1497" t="s">
        <v>7196</v>
      </c>
    </row>
    <row r="1498" spans="1:36" x14ac:dyDescent="0.3">
      <c r="A1498" t="s">
        <v>6454</v>
      </c>
      <c r="B1498" t="s">
        <v>8670</v>
      </c>
      <c r="C1498" t="s">
        <v>8671</v>
      </c>
      <c r="D1498" t="s">
        <v>8637</v>
      </c>
      <c r="E1498" t="s">
        <v>7265</v>
      </c>
      <c r="F1498" t="s">
        <v>7266</v>
      </c>
      <c r="G1498" t="s">
        <v>44</v>
      </c>
      <c r="H1498" t="s">
        <v>45</v>
      </c>
      <c r="I1498" t="s">
        <v>60</v>
      </c>
      <c r="J1498" t="s">
        <v>6460</v>
      </c>
      <c r="K1498" t="s">
        <v>48</v>
      </c>
      <c r="L1498" s="3">
        <v>37835600</v>
      </c>
      <c r="M1498" s="4">
        <v>14440750</v>
      </c>
      <c r="N1498" s="4">
        <v>23394850</v>
      </c>
      <c r="O1498" t="s">
        <v>256</v>
      </c>
      <c r="P1498" t="s">
        <v>296</v>
      </c>
      <c r="Q1498" t="s">
        <v>64</v>
      </c>
      <c r="R1498">
        <v>2</v>
      </c>
      <c r="S1498">
        <v>0</v>
      </c>
      <c r="T1498">
        <v>0</v>
      </c>
      <c r="U1498">
        <v>0</v>
      </c>
      <c r="V1498">
        <v>0</v>
      </c>
      <c r="W1498">
        <v>0</v>
      </c>
      <c r="X1498">
        <v>303</v>
      </c>
      <c r="Y1498">
        <v>122</v>
      </c>
      <c r="Z1498" t="s">
        <v>65</v>
      </c>
      <c r="AA1498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37835600</v>
      </c>
      <c r="AB1498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14440750</v>
      </c>
      <c r="AC1498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23394850</v>
      </c>
      <c r="AD1498" s="5">
        <f>VALUE(FIXED((SLEP[[#This Row],[EjecutadoCLP]]/SLEP[[#This Row],[MontoCLP]]),4,TRUE))</f>
        <v>0.38169999999999998</v>
      </c>
      <c r="AE1498" s="1">
        <f>IF(SLEP[[#This Row],[Termino]]=0,DATE(1992,10,11),SLEP[[#This Row],[Termino]]-SLEP[[#This Row],[Días de vigencia]])</f>
        <v>45696</v>
      </c>
      <c r="AF1498" s="1">
        <f>IF(SLEP[[#This Row],[Días restantes]]&lt;1,DATE(1992,10,11),DATE(2025,8,8)+SLEP[[#This Row],[Días restantes]])</f>
        <v>45999</v>
      </c>
      <c r="AG1498">
        <f ca="1">IF(SLEP[[#This Row],[Termino]]=0,0,SLEP[[#This Row],[Termino]]-TODAY())</f>
        <v>40</v>
      </c>
      <c r="AH1498" s="7" t="str">
        <f ca="1">IF(SLEP[[#This Row],[Dias]]&gt;0,"Vigente","Vencido")</f>
        <v>Vigente</v>
      </c>
      <c r="AI1498" t="str">
        <f>_xlfn.XLOOKUP(SLEP[[#This Row],[Source.Name]],Tabla3[Nombre archivo],Tabla3[BASESLEP],"N/A",0,1)</f>
        <v>Punilla Cordillera</v>
      </c>
      <c r="AJ1498" t="s">
        <v>7201</v>
      </c>
    </row>
    <row r="1499" spans="1:36" x14ac:dyDescent="0.3">
      <c r="A1499" t="s">
        <v>6454</v>
      </c>
      <c r="B1499" t="s">
        <v>8672</v>
      </c>
      <c r="C1499" t="s">
        <v>8673</v>
      </c>
      <c r="D1499" t="s">
        <v>8637</v>
      </c>
      <c r="E1499" t="s">
        <v>6925</v>
      </c>
      <c r="F1499" t="s">
        <v>6926</v>
      </c>
      <c r="G1499" t="s">
        <v>44</v>
      </c>
      <c r="H1499" t="s">
        <v>45</v>
      </c>
      <c r="I1499" t="s">
        <v>60</v>
      </c>
      <c r="J1499" t="s">
        <v>6460</v>
      </c>
      <c r="K1499" t="s">
        <v>48</v>
      </c>
      <c r="L1499" s="3">
        <v>20671200</v>
      </c>
      <c r="M1499" s="4">
        <v>9201180</v>
      </c>
      <c r="N1499" s="4">
        <v>11470020</v>
      </c>
      <c r="O1499" t="s">
        <v>256</v>
      </c>
      <c r="P1499" t="s">
        <v>296</v>
      </c>
      <c r="Q1499" t="s">
        <v>64</v>
      </c>
      <c r="R1499">
        <v>4</v>
      </c>
      <c r="S1499">
        <v>0</v>
      </c>
      <c r="T1499">
        <v>0</v>
      </c>
      <c r="U1499">
        <v>0</v>
      </c>
      <c r="V1499">
        <v>0</v>
      </c>
      <c r="W1499">
        <v>0</v>
      </c>
      <c r="X1499">
        <v>303</v>
      </c>
      <c r="Y1499">
        <v>122</v>
      </c>
      <c r="Z1499" t="s">
        <v>65</v>
      </c>
      <c r="AA1499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20671200</v>
      </c>
      <c r="AB1499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9201180</v>
      </c>
      <c r="AC1499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11470020</v>
      </c>
      <c r="AD1499" s="5">
        <f>VALUE(FIXED((SLEP[[#This Row],[EjecutadoCLP]]/SLEP[[#This Row],[MontoCLP]]),4,TRUE))</f>
        <v>0.4451</v>
      </c>
      <c r="AE1499" s="1">
        <f>IF(SLEP[[#This Row],[Termino]]=0,DATE(1992,10,11),SLEP[[#This Row],[Termino]]-SLEP[[#This Row],[Días de vigencia]])</f>
        <v>45696</v>
      </c>
      <c r="AF1499" s="1">
        <f>IF(SLEP[[#This Row],[Días restantes]]&lt;1,DATE(1992,10,11),DATE(2025,8,8)+SLEP[[#This Row],[Días restantes]])</f>
        <v>45999</v>
      </c>
      <c r="AG1499">
        <f ca="1">IF(SLEP[[#This Row],[Termino]]=0,0,SLEP[[#This Row],[Termino]]-TODAY())</f>
        <v>40</v>
      </c>
      <c r="AH1499" s="7" t="str">
        <f ca="1">IF(SLEP[[#This Row],[Dias]]&gt;0,"Vigente","Vencido")</f>
        <v>Vigente</v>
      </c>
      <c r="AI1499" t="str">
        <f>_xlfn.XLOOKUP(SLEP[[#This Row],[Source.Name]],Tabla3[Nombre archivo],Tabla3[BASESLEP],"N/A",0,1)</f>
        <v>Punilla Cordillera</v>
      </c>
      <c r="AJ1499" t="s">
        <v>7204</v>
      </c>
    </row>
    <row r="1500" spans="1:36" x14ac:dyDescent="0.3">
      <c r="A1500" t="s">
        <v>6454</v>
      </c>
      <c r="B1500" t="s">
        <v>8674</v>
      </c>
      <c r="C1500" t="s">
        <v>8675</v>
      </c>
      <c r="D1500" t="s">
        <v>8637</v>
      </c>
      <c r="E1500" t="s">
        <v>7118</v>
      </c>
      <c r="F1500" t="s">
        <v>7119</v>
      </c>
      <c r="G1500" t="s">
        <v>44</v>
      </c>
      <c r="H1500" t="s">
        <v>45</v>
      </c>
      <c r="I1500" t="s">
        <v>60</v>
      </c>
      <c r="J1500" t="s">
        <v>6460</v>
      </c>
      <c r="K1500" t="s">
        <v>48</v>
      </c>
      <c r="L1500" s="3">
        <v>15620000</v>
      </c>
      <c r="M1500" s="4">
        <v>6002000</v>
      </c>
      <c r="N1500" s="4">
        <v>9618000</v>
      </c>
      <c r="O1500" t="s">
        <v>256</v>
      </c>
      <c r="P1500" t="s">
        <v>296</v>
      </c>
      <c r="Q1500" t="s">
        <v>64</v>
      </c>
      <c r="R1500">
        <v>3</v>
      </c>
      <c r="S1500">
        <v>0</v>
      </c>
      <c r="T1500">
        <v>0</v>
      </c>
      <c r="U1500">
        <v>0</v>
      </c>
      <c r="V1500">
        <v>0</v>
      </c>
      <c r="W1500">
        <v>0</v>
      </c>
      <c r="X1500">
        <v>303</v>
      </c>
      <c r="Y1500">
        <v>122</v>
      </c>
      <c r="Z1500" t="s">
        <v>65</v>
      </c>
      <c r="AA1500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15620000</v>
      </c>
      <c r="AB1500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6002000</v>
      </c>
      <c r="AC1500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9618000</v>
      </c>
      <c r="AD1500" s="5">
        <f>VALUE(FIXED((SLEP[[#This Row],[EjecutadoCLP]]/SLEP[[#This Row],[MontoCLP]]),4,TRUE))</f>
        <v>0.38429999999999997</v>
      </c>
      <c r="AE1500" s="1">
        <f>IF(SLEP[[#This Row],[Termino]]=0,DATE(1992,10,11),SLEP[[#This Row],[Termino]]-SLEP[[#This Row],[Días de vigencia]])</f>
        <v>45696</v>
      </c>
      <c r="AF1500" s="1">
        <f>IF(SLEP[[#This Row],[Días restantes]]&lt;1,DATE(1992,10,11),DATE(2025,8,8)+SLEP[[#This Row],[Días restantes]])</f>
        <v>45999</v>
      </c>
      <c r="AG1500">
        <f ca="1">IF(SLEP[[#This Row],[Termino]]=0,0,SLEP[[#This Row],[Termino]]-TODAY())</f>
        <v>40</v>
      </c>
      <c r="AH1500" s="7" t="str">
        <f ca="1">IF(SLEP[[#This Row],[Dias]]&gt;0,"Vigente","Vencido")</f>
        <v>Vigente</v>
      </c>
      <c r="AI1500" t="str">
        <f>_xlfn.XLOOKUP(SLEP[[#This Row],[Source.Name]],Tabla3[Nombre archivo],Tabla3[BASESLEP],"N/A",0,1)</f>
        <v>Punilla Cordillera</v>
      </c>
      <c r="AJ1500" t="s">
        <v>7207</v>
      </c>
    </row>
    <row r="1501" spans="1:36" x14ac:dyDescent="0.3">
      <c r="A1501" t="s">
        <v>6454</v>
      </c>
      <c r="B1501" t="s">
        <v>8676</v>
      </c>
      <c r="C1501" t="s">
        <v>8677</v>
      </c>
      <c r="D1501" t="s">
        <v>8637</v>
      </c>
      <c r="E1501" t="s">
        <v>7518</v>
      </c>
      <c r="F1501" t="s">
        <v>7519</v>
      </c>
      <c r="G1501" t="s">
        <v>44</v>
      </c>
      <c r="H1501" t="s">
        <v>45</v>
      </c>
      <c r="I1501" t="s">
        <v>60</v>
      </c>
      <c r="J1501" t="s">
        <v>6460</v>
      </c>
      <c r="K1501" t="s">
        <v>48</v>
      </c>
      <c r="L1501" s="3">
        <v>24200000</v>
      </c>
      <c r="M1501" s="4">
        <v>10340000</v>
      </c>
      <c r="N1501" s="4">
        <v>13860000</v>
      </c>
      <c r="O1501" t="s">
        <v>256</v>
      </c>
      <c r="P1501" t="s">
        <v>296</v>
      </c>
      <c r="Q1501" t="s">
        <v>64</v>
      </c>
      <c r="R1501">
        <v>1</v>
      </c>
      <c r="S1501">
        <v>0</v>
      </c>
      <c r="T1501">
        <v>0</v>
      </c>
      <c r="U1501">
        <v>0</v>
      </c>
      <c r="V1501">
        <v>0</v>
      </c>
      <c r="W1501">
        <v>0</v>
      </c>
      <c r="X1501">
        <v>303</v>
      </c>
      <c r="Y1501">
        <v>122</v>
      </c>
      <c r="Z1501" t="s">
        <v>65</v>
      </c>
      <c r="AA1501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24200000</v>
      </c>
      <c r="AB1501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10340000</v>
      </c>
      <c r="AC1501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13860000</v>
      </c>
      <c r="AD1501" s="5">
        <f>VALUE(FIXED((SLEP[[#This Row],[EjecutadoCLP]]/SLEP[[#This Row],[MontoCLP]]),4,TRUE))</f>
        <v>0.42730000000000001</v>
      </c>
      <c r="AE1501" s="1">
        <f>IF(SLEP[[#This Row],[Termino]]=0,DATE(1992,10,11),SLEP[[#This Row],[Termino]]-SLEP[[#This Row],[Días de vigencia]])</f>
        <v>45696</v>
      </c>
      <c r="AF1501" s="1">
        <f>IF(SLEP[[#This Row],[Días restantes]]&lt;1,DATE(1992,10,11),DATE(2025,8,8)+SLEP[[#This Row],[Días restantes]])</f>
        <v>45999</v>
      </c>
      <c r="AG1501">
        <f ca="1">IF(SLEP[[#This Row],[Termino]]=0,0,SLEP[[#This Row],[Termino]]-TODAY())</f>
        <v>40</v>
      </c>
      <c r="AH1501" s="7" t="str">
        <f ca="1">IF(SLEP[[#This Row],[Dias]]&gt;0,"Vigente","Vencido")</f>
        <v>Vigente</v>
      </c>
      <c r="AI1501" t="str">
        <f>_xlfn.XLOOKUP(SLEP[[#This Row],[Source.Name]],Tabla3[Nombre archivo],Tabla3[BASESLEP],"N/A",0,1)</f>
        <v>Punilla Cordillera</v>
      </c>
      <c r="AJ1501" t="s">
        <v>7210</v>
      </c>
    </row>
    <row r="1502" spans="1:36" x14ac:dyDescent="0.3">
      <c r="A1502" t="s">
        <v>6454</v>
      </c>
      <c r="B1502" t="s">
        <v>8678</v>
      </c>
      <c r="C1502" t="s">
        <v>8679</v>
      </c>
      <c r="D1502" t="s">
        <v>8637</v>
      </c>
      <c r="E1502" t="s">
        <v>6868</v>
      </c>
      <c r="F1502" t="s">
        <v>6869</v>
      </c>
      <c r="G1502" t="s">
        <v>44</v>
      </c>
      <c r="H1502" t="s">
        <v>45</v>
      </c>
      <c r="I1502" t="s">
        <v>60</v>
      </c>
      <c r="J1502" t="s">
        <v>6460</v>
      </c>
      <c r="K1502" t="s">
        <v>48</v>
      </c>
      <c r="L1502" s="3">
        <v>103400000</v>
      </c>
      <c r="M1502" s="4">
        <v>44411000</v>
      </c>
      <c r="N1502" s="4">
        <v>58989000</v>
      </c>
      <c r="O1502" t="s">
        <v>256</v>
      </c>
      <c r="P1502" t="s">
        <v>296</v>
      </c>
      <c r="Q1502" t="s">
        <v>64</v>
      </c>
      <c r="R1502">
        <v>6</v>
      </c>
      <c r="S1502">
        <v>0</v>
      </c>
      <c r="T1502">
        <v>0</v>
      </c>
      <c r="U1502">
        <v>0</v>
      </c>
      <c r="V1502">
        <v>0</v>
      </c>
      <c r="W1502">
        <v>0</v>
      </c>
      <c r="X1502">
        <v>303</v>
      </c>
      <c r="Y1502">
        <v>122</v>
      </c>
      <c r="Z1502" t="s">
        <v>65</v>
      </c>
      <c r="AA1502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103400000</v>
      </c>
      <c r="AB1502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44411000</v>
      </c>
      <c r="AC1502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58989000</v>
      </c>
      <c r="AD1502" s="5">
        <f>VALUE(FIXED((SLEP[[#This Row],[EjecutadoCLP]]/SLEP[[#This Row],[MontoCLP]]),4,TRUE))</f>
        <v>0.42949999999999999</v>
      </c>
      <c r="AE1502" s="1">
        <f>IF(SLEP[[#This Row],[Termino]]=0,DATE(1992,10,11),SLEP[[#This Row],[Termino]]-SLEP[[#This Row],[Días de vigencia]])</f>
        <v>45696</v>
      </c>
      <c r="AF1502" s="1">
        <f>IF(SLEP[[#This Row],[Días restantes]]&lt;1,DATE(1992,10,11),DATE(2025,8,8)+SLEP[[#This Row],[Días restantes]])</f>
        <v>45999</v>
      </c>
      <c r="AG1502">
        <f ca="1">IF(SLEP[[#This Row],[Termino]]=0,0,SLEP[[#This Row],[Termino]]-TODAY())</f>
        <v>40</v>
      </c>
      <c r="AH1502" s="7" t="str">
        <f ca="1">IF(SLEP[[#This Row],[Dias]]&gt;0,"Vigente","Vencido")</f>
        <v>Vigente</v>
      </c>
      <c r="AI1502" t="str">
        <f>_xlfn.XLOOKUP(SLEP[[#This Row],[Source.Name]],Tabla3[Nombre archivo],Tabla3[BASESLEP],"N/A",0,1)</f>
        <v>Punilla Cordillera</v>
      </c>
      <c r="AJ1502" t="s">
        <v>7215</v>
      </c>
    </row>
    <row r="1503" spans="1:36" x14ac:dyDescent="0.3">
      <c r="A1503" t="s">
        <v>6454</v>
      </c>
      <c r="B1503" t="s">
        <v>8680</v>
      </c>
      <c r="C1503" t="s">
        <v>8681</v>
      </c>
      <c r="D1503" t="s">
        <v>8637</v>
      </c>
      <c r="E1503" t="s">
        <v>6570</v>
      </c>
      <c r="F1503" t="s">
        <v>6571</v>
      </c>
      <c r="G1503" t="s">
        <v>44</v>
      </c>
      <c r="H1503" t="s">
        <v>45</v>
      </c>
      <c r="I1503" t="s">
        <v>60</v>
      </c>
      <c r="J1503" t="s">
        <v>6460</v>
      </c>
      <c r="K1503" t="s">
        <v>48</v>
      </c>
      <c r="L1503" s="3">
        <v>137720000</v>
      </c>
      <c r="M1503" s="4">
        <v>56263000</v>
      </c>
      <c r="N1503" s="4">
        <v>81457000</v>
      </c>
      <c r="O1503" t="s">
        <v>256</v>
      </c>
      <c r="P1503" t="s">
        <v>296</v>
      </c>
      <c r="Q1503" t="s">
        <v>64</v>
      </c>
      <c r="R1503">
        <v>9</v>
      </c>
      <c r="S1503">
        <v>0</v>
      </c>
      <c r="T1503">
        <v>0</v>
      </c>
      <c r="U1503">
        <v>0</v>
      </c>
      <c r="V1503">
        <v>0</v>
      </c>
      <c r="W1503">
        <v>0</v>
      </c>
      <c r="X1503">
        <v>303</v>
      </c>
      <c r="Y1503">
        <v>122</v>
      </c>
      <c r="Z1503" t="s">
        <v>65</v>
      </c>
      <c r="AA1503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137720000</v>
      </c>
      <c r="AB1503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56263000</v>
      </c>
      <c r="AC1503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81457000</v>
      </c>
      <c r="AD1503" s="5">
        <f>VALUE(FIXED((SLEP[[#This Row],[EjecutadoCLP]]/SLEP[[#This Row],[MontoCLP]]),4,TRUE))</f>
        <v>0.40849999999999997</v>
      </c>
      <c r="AE1503" s="1">
        <f>IF(SLEP[[#This Row],[Termino]]=0,DATE(1992,10,11),SLEP[[#This Row],[Termino]]-SLEP[[#This Row],[Días de vigencia]])</f>
        <v>45696</v>
      </c>
      <c r="AF1503" s="1">
        <f>IF(SLEP[[#This Row],[Días restantes]]&lt;1,DATE(1992,10,11),DATE(2025,8,8)+SLEP[[#This Row],[Días restantes]])</f>
        <v>45999</v>
      </c>
      <c r="AG1503">
        <f ca="1">IF(SLEP[[#This Row],[Termino]]=0,0,SLEP[[#This Row],[Termino]]-TODAY())</f>
        <v>40</v>
      </c>
      <c r="AH1503" s="7" t="str">
        <f ca="1">IF(SLEP[[#This Row],[Dias]]&gt;0,"Vigente","Vencido")</f>
        <v>Vigente</v>
      </c>
      <c r="AI1503" t="str">
        <f>_xlfn.XLOOKUP(SLEP[[#This Row],[Source.Name]],Tabla3[Nombre archivo],Tabla3[BASESLEP],"N/A",0,1)</f>
        <v>Punilla Cordillera</v>
      </c>
      <c r="AJ1503" t="s">
        <v>7220</v>
      </c>
    </row>
    <row r="1504" spans="1:36" x14ac:dyDescent="0.3">
      <c r="A1504" t="s">
        <v>6454</v>
      </c>
      <c r="B1504" t="s">
        <v>8682</v>
      </c>
      <c r="C1504" t="s">
        <v>8683</v>
      </c>
      <c r="D1504" t="s">
        <v>8637</v>
      </c>
      <c r="E1504" t="s">
        <v>6943</v>
      </c>
      <c r="F1504" t="s">
        <v>6944</v>
      </c>
      <c r="G1504" t="s">
        <v>44</v>
      </c>
      <c r="H1504" t="s">
        <v>45</v>
      </c>
      <c r="I1504" t="s">
        <v>60</v>
      </c>
      <c r="J1504" t="s">
        <v>6460</v>
      </c>
      <c r="K1504" t="s">
        <v>48</v>
      </c>
      <c r="L1504" s="3">
        <v>34320000</v>
      </c>
      <c r="M1504" s="4">
        <v>17700000</v>
      </c>
      <c r="N1504" s="4">
        <v>16620000</v>
      </c>
      <c r="O1504" t="s">
        <v>256</v>
      </c>
      <c r="P1504" t="s">
        <v>296</v>
      </c>
      <c r="Q1504" t="s">
        <v>64</v>
      </c>
      <c r="R1504">
        <v>10</v>
      </c>
      <c r="S1504">
        <v>0</v>
      </c>
      <c r="T1504">
        <v>0</v>
      </c>
      <c r="U1504">
        <v>0</v>
      </c>
      <c r="V1504">
        <v>0</v>
      </c>
      <c r="W1504">
        <v>0</v>
      </c>
      <c r="X1504">
        <v>303</v>
      </c>
      <c r="Y1504">
        <v>122</v>
      </c>
      <c r="Z1504" t="s">
        <v>65</v>
      </c>
      <c r="AA1504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34320000</v>
      </c>
      <c r="AB1504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17700000</v>
      </c>
      <c r="AC1504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16620000</v>
      </c>
      <c r="AD1504" s="5">
        <f>VALUE(FIXED((SLEP[[#This Row],[EjecutadoCLP]]/SLEP[[#This Row],[MontoCLP]]),4,TRUE))</f>
        <v>0.51570000000000005</v>
      </c>
      <c r="AE1504" s="1">
        <f>IF(SLEP[[#This Row],[Termino]]=0,DATE(1992,10,11),SLEP[[#This Row],[Termino]]-SLEP[[#This Row],[Días de vigencia]])</f>
        <v>45696</v>
      </c>
      <c r="AF1504" s="1">
        <f>IF(SLEP[[#This Row],[Días restantes]]&lt;1,DATE(1992,10,11),DATE(2025,8,8)+SLEP[[#This Row],[Días restantes]])</f>
        <v>45999</v>
      </c>
      <c r="AG1504">
        <f ca="1">IF(SLEP[[#This Row],[Termino]]=0,0,SLEP[[#This Row],[Termino]]-TODAY())</f>
        <v>40</v>
      </c>
      <c r="AH1504" s="7" t="str">
        <f ca="1">IF(SLEP[[#This Row],[Dias]]&gt;0,"Vigente","Vencido")</f>
        <v>Vigente</v>
      </c>
      <c r="AI1504" t="str">
        <f>_xlfn.XLOOKUP(SLEP[[#This Row],[Source.Name]],Tabla3[Nombre archivo],Tabla3[BASESLEP],"N/A",0,1)</f>
        <v>Punilla Cordillera</v>
      </c>
      <c r="AJ1504" t="s">
        <v>7223</v>
      </c>
    </row>
    <row r="1505" spans="1:36" x14ac:dyDescent="0.3">
      <c r="A1505" t="s">
        <v>6454</v>
      </c>
      <c r="B1505" t="s">
        <v>8684</v>
      </c>
      <c r="C1505" t="s">
        <v>8685</v>
      </c>
      <c r="D1505" t="s">
        <v>8637</v>
      </c>
      <c r="E1505" t="s">
        <v>7524</v>
      </c>
      <c r="F1505" t="s">
        <v>7525</v>
      </c>
      <c r="G1505" t="s">
        <v>44</v>
      </c>
      <c r="H1505" t="s">
        <v>45</v>
      </c>
      <c r="I1505" t="s">
        <v>60</v>
      </c>
      <c r="J1505" t="s">
        <v>6460</v>
      </c>
      <c r="K1505" t="s">
        <v>48</v>
      </c>
      <c r="L1505" s="3">
        <v>24200000</v>
      </c>
      <c r="M1505" s="4">
        <v>11230000</v>
      </c>
      <c r="N1505" s="4">
        <v>12970000</v>
      </c>
      <c r="O1505" t="s">
        <v>256</v>
      </c>
      <c r="P1505" t="s">
        <v>296</v>
      </c>
      <c r="Q1505" t="s">
        <v>64</v>
      </c>
      <c r="R1505">
        <v>6</v>
      </c>
      <c r="S1505">
        <v>0</v>
      </c>
      <c r="T1505">
        <v>0</v>
      </c>
      <c r="U1505">
        <v>0</v>
      </c>
      <c r="V1505">
        <v>0</v>
      </c>
      <c r="W1505">
        <v>0</v>
      </c>
      <c r="X1505">
        <v>303</v>
      </c>
      <c r="Y1505">
        <v>122</v>
      </c>
      <c r="Z1505" t="s">
        <v>65</v>
      </c>
      <c r="AA1505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24200000</v>
      </c>
      <c r="AB1505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11230000</v>
      </c>
      <c r="AC1505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12970000</v>
      </c>
      <c r="AD1505" s="5">
        <f>VALUE(FIXED((SLEP[[#This Row],[EjecutadoCLP]]/SLEP[[#This Row],[MontoCLP]]),4,TRUE))</f>
        <v>0.46400000000000002</v>
      </c>
      <c r="AE1505" s="1">
        <f>IF(SLEP[[#This Row],[Termino]]=0,DATE(1992,10,11),SLEP[[#This Row],[Termino]]-SLEP[[#This Row],[Días de vigencia]])</f>
        <v>45696</v>
      </c>
      <c r="AF1505" s="1">
        <f>IF(SLEP[[#This Row],[Días restantes]]&lt;1,DATE(1992,10,11),DATE(2025,8,8)+SLEP[[#This Row],[Días restantes]])</f>
        <v>45999</v>
      </c>
      <c r="AG1505">
        <f ca="1">IF(SLEP[[#This Row],[Termino]]=0,0,SLEP[[#This Row],[Termino]]-TODAY())</f>
        <v>40</v>
      </c>
      <c r="AH1505" s="7" t="str">
        <f ca="1">IF(SLEP[[#This Row],[Dias]]&gt;0,"Vigente","Vencido")</f>
        <v>Vigente</v>
      </c>
      <c r="AI1505" t="str">
        <f>_xlfn.XLOOKUP(SLEP[[#This Row],[Source.Name]],Tabla3[Nombre archivo],Tabla3[BASESLEP],"N/A",0,1)</f>
        <v>Punilla Cordillera</v>
      </c>
      <c r="AJ1505" t="s">
        <v>7226</v>
      </c>
    </row>
    <row r="1506" spans="1:36" x14ac:dyDescent="0.3">
      <c r="A1506" t="s">
        <v>6454</v>
      </c>
      <c r="B1506" t="s">
        <v>8686</v>
      </c>
      <c r="C1506" t="s">
        <v>8687</v>
      </c>
      <c r="D1506" t="s">
        <v>8637</v>
      </c>
      <c r="E1506" t="s">
        <v>7025</v>
      </c>
      <c r="F1506" t="s">
        <v>7026</v>
      </c>
      <c r="G1506" t="s">
        <v>44</v>
      </c>
      <c r="H1506" t="s">
        <v>45</v>
      </c>
      <c r="I1506" t="s">
        <v>60</v>
      </c>
      <c r="J1506" t="s">
        <v>6460</v>
      </c>
      <c r="K1506" t="s">
        <v>48</v>
      </c>
      <c r="L1506" s="3">
        <v>11000000</v>
      </c>
      <c r="M1506" s="4">
        <v>4550000</v>
      </c>
      <c r="N1506" s="4">
        <v>6450000</v>
      </c>
      <c r="O1506" t="s">
        <v>256</v>
      </c>
      <c r="P1506" t="s">
        <v>296</v>
      </c>
      <c r="Q1506" t="s">
        <v>64</v>
      </c>
      <c r="R1506">
        <v>0</v>
      </c>
      <c r="S1506">
        <v>0</v>
      </c>
      <c r="T1506">
        <v>0</v>
      </c>
      <c r="U1506">
        <v>0</v>
      </c>
      <c r="V1506">
        <v>0</v>
      </c>
      <c r="W1506">
        <v>0</v>
      </c>
      <c r="X1506">
        <v>303</v>
      </c>
      <c r="Y1506">
        <v>122</v>
      </c>
      <c r="Z1506" t="s">
        <v>65</v>
      </c>
      <c r="AA1506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11000000</v>
      </c>
      <c r="AB1506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4550000</v>
      </c>
      <c r="AC1506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6450000</v>
      </c>
      <c r="AD1506" s="5">
        <f>VALUE(FIXED((SLEP[[#This Row],[EjecutadoCLP]]/SLEP[[#This Row],[MontoCLP]]),4,TRUE))</f>
        <v>0.41360000000000002</v>
      </c>
      <c r="AE1506" s="1">
        <f>IF(SLEP[[#This Row],[Termino]]=0,DATE(1992,10,11),SLEP[[#This Row],[Termino]]-SLEP[[#This Row],[Días de vigencia]])</f>
        <v>45696</v>
      </c>
      <c r="AF1506" s="1">
        <f>IF(SLEP[[#This Row],[Días restantes]]&lt;1,DATE(1992,10,11),DATE(2025,8,8)+SLEP[[#This Row],[Días restantes]])</f>
        <v>45999</v>
      </c>
      <c r="AG1506">
        <f ca="1">IF(SLEP[[#This Row],[Termino]]=0,0,SLEP[[#This Row],[Termino]]-TODAY())</f>
        <v>40</v>
      </c>
      <c r="AH1506" s="7" t="str">
        <f ca="1">IF(SLEP[[#This Row],[Dias]]&gt;0,"Vigente","Vencido")</f>
        <v>Vigente</v>
      </c>
      <c r="AI1506" t="str">
        <f>_xlfn.XLOOKUP(SLEP[[#This Row],[Source.Name]],Tabla3[Nombre archivo],Tabla3[BASESLEP],"N/A",0,1)</f>
        <v>Punilla Cordillera</v>
      </c>
      <c r="AJ1506" t="s">
        <v>7231</v>
      </c>
    </row>
    <row r="1507" spans="1:36" x14ac:dyDescent="0.3">
      <c r="A1507" t="s">
        <v>6454</v>
      </c>
      <c r="B1507" t="s">
        <v>8688</v>
      </c>
      <c r="C1507" t="s">
        <v>8689</v>
      </c>
      <c r="D1507" t="s">
        <v>8637</v>
      </c>
      <c r="E1507" t="s">
        <v>7030</v>
      </c>
      <c r="F1507" t="s">
        <v>7031</v>
      </c>
      <c r="G1507" t="s">
        <v>44</v>
      </c>
      <c r="H1507" t="s">
        <v>45</v>
      </c>
      <c r="I1507" t="s">
        <v>60</v>
      </c>
      <c r="J1507" t="s">
        <v>6460</v>
      </c>
      <c r="K1507" t="s">
        <v>48</v>
      </c>
      <c r="L1507" s="3">
        <v>32120000</v>
      </c>
      <c r="M1507" s="4">
        <v>15752000</v>
      </c>
      <c r="N1507" s="4">
        <v>16368000</v>
      </c>
      <c r="O1507" t="s">
        <v>256</v>
      </c>
      <c r="P1507" t="s">
        <v>296</v>
      </c>
      <c r="Q1507" t="s">
        <v>64</v>
      </c>
      <c r="R1507">
        <v>6</v>
      </c>
      <c r="S1507">
        <v>0</v>
      </c>
      <c r="T1507">
        <v>0</v>
      </c>
      <c r="U1507">
        <v>0</v>
      </c>
      <c r="V1507">
        <v>0</v>
      </c>
      <c r="W1507">
        <v>0</v>
      </c>
      <c r="X1507">
        <v>303</v>
      </c>
      <c r="Y1507">
        <v>122</v>
      </c>
      <c r="Z1507" t="s">
        <v>65</v>
      </c>
      <c r="AA1507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32120000</v>
      </c>
      <c r="AB1507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15752000</v>
      </c>
      <c r="AC1507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16368000</v>
      </c>
      <c r="AD1507" s="5">
        <f>VALUE(FIXED((SLEP[[#This Row],[EjecutadoCLP]]/SLEP[[#This Row],[MontoCLP]]),4,TRUE))</f>
        <v>0.4904</v>
      </c>
      <c r="AE1507" s="1">
        <f>IF(SLEP[[#This Row],[Termino]]=0,DATE(1992,10,11),SLEP[[#This Row],[Termino]]-SLEP[[#This Row],[Días de vigencia]])</f>
        <v>45696</v>
      </c>
      <c r="AF1507" s="1">
        <f>IF(SLEP[[#This Row],[Días restantes]]&lt;1,DATE(1992,10,11),DATE(2025,8,8)+SLEP[[#This Row],[Días restantes]])</f>
        <v>45999</v>
      </c>
      <c r="AG1507">
        <f ca="1">IF(SLEP[[#This Row],[Termino]]=0,0,SLEP[[#This Row],[Termino]]-TODAY())</f>
        <v>40</v>
      </c>
      <c r="AH1507" s="7" t="str">
        <f ca="1">IF(SLEP[[#This Row],[Dias]]&gt;0,"Vigente","Vencido")</f>
        <v>Vigente</v>
      </c>
      <c r="AI1507" t="str">
        <f>_xlfn.XLOOKUP(SLEP[[#This Row],[Source.Name]],Tabla3[Nombre archivo],Tabla3[BASESLEP],"N/A",0,1)</f>
        <v>Punilla Cordillera</v>
      </c>
      <c r="AJ1507" t="s">
        <v>7235</v>
      </c>
    </row>
    <row r="1508" spans="1:36" x14ac:dyDescent="0.3">
      <c r="A1508" t="s">
        <v>6454</v>
      </c>
      <c r="B1508" t="s">
        <v>8690</v>
      </c>
      <c r="C1508" t="s">
        <v>8691</v>
      </c>
      <c r="D1508" t="s">
        <v>8637</v>
      </c>
      <c r="E1508" t="s">
        <v>7428</v>
      </c>
      <c r="F1508" t="s">
        <v>7429</v>
      </c>
      <c r="G1508" t="s">
        <v>44</v>
      </c>
      <c r="H1508" t="s">
        <v>45</v>
      </c>
      <c r="I1508" t="s">
        <v>60</v>
      </c>
      <c r="J1508" t="s">
        <v>6460</v>
      </c>
      <c r="K1508" t="s">
        <v>48</v>
      </c>
      <c r="L1508" s="3">
        <v>8800000</v>
      </c>
      <c r="M1508" s="4">
        <v>3720000</v>
      </c>
      <c r="N1508" s="4">
        <v>5080000</v>
      </c>
      <c r="O1508" t="s">
        <v>256</v>
      </c>
      <c r="P1508" t="s">
        <v>296</v>
      </c>
      <c r="Q1508" t="s">
        <v>64</v>
      </c>
      <c r="R1508">
        <v>2</v>
      </c>
      <c r="S1508">
        <v>0</v>
      </c>
      <c r="T1508">
        <v>0</v>
      </c>
      <c r="U1508">
        <v>0</v>
      </c>
      <c r="V1508">
        <v>0</v>
      </c>
      <c r="W1508">
        <v>0</v>
      </c>
      <c r="X1508">
        <v>303</v>
      </c>
      <c r="Y1508">
        <v>122</v>
      </c>
      <c r="Z1508" t="s">
        <v>65</v>
      </c>
      <c r="AA1508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8800000</v>
      </c>
      <c r="AB1508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3720000</v>
      </c>
      <c r="AC1508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5080000</v>
      </c>
      <c r="AD1508" s="5">
        <f>VALUE(FIXED((SLEP[[#This Row],[EjecutadoCLP]]/SLEP[[#This Row],[MontoCLP]]),4,TRUE))</f>
        <v>0.42270000000000002</v>
      </c>
      <c r="AE1508" s="1">
        <f>IF(SLEP[[#This Row],[Termino]]=0,DATE(1992,10,11),SLEP[[#This Row],[Termino]]-SLEP[[#This Row],[Días de vigencia]])</f>
        <v>45696</v>
      </c>
      <c r="AF1508" s="1">
        <f>IF(SLEP[[#This Row],[Días restantes]]&lt;1,DATE(1992,10,11),DATE(2025,8,8)+SLEP[[#This Row],[Días restantes]])</f>
        <v>45999</v>
      </c>
      <c r="AG1508">
        <f ca="1">IF(SLEP[[#This Row],[Termino]]=0,0,SLEP[[#This Row],[Termino]]-TODAY())</f>
        <v>40</v>
      </c>
      <c r="AH1508" s="7" t="str">
        <f ca="1">IF(SLEP[[#This Row],[Dias]]&gt;0,"Vigente","Vencido")</f>
        <v>Vigente</v>
      </c>
      <c r="AI1508" t="str">
        <f>_xlfn.XLOOKUP(SLEP[[#This Row],[Source.Name]],Tabla3[Nombre archivo],Tabla3[BASESLEP],"N/A",0,1)</f>
        <v>Punilla Cordillera</v>
      </c>
      <c r="AJ1508" t="s">
        <v>7239</v>
      </c>
    </row>
    <row r="1509" spans="1:36" x14ac:dyDescent="0.3">
      <c r="A1509" t="s">
        <v>6454</v>
      </c>
      <c r="B1509" t="s">
        <v>8692</v>
      </c>
      <c r="C1509" t="s">
        <v>8693</v>
      </c>
      <c r="D1509" t="s">
        <v>8637</v>
      </c>
      <c r="E1509" t="s">
        <v>7213</v>
      </c>
      <c r="F1509" t="s">
        <v>7375</v>
      </c>
      <c r="G1509" t="s">
        <v>44</v>
      </c>
      <c r="H1509" t="s">
        <v>45</v>
      </c>
      <c r="I1509" t="s">
        <v>60</v>
      </c>
      <c r="J1509" t="s">
        <v>6460</v>
      </c>
      <c r="K1509" t="s">
        <v>48</v>
      </c>
      <c r="L1509" s="3">
        <v>26730000</v>
      </c>
      <c r="M1509" s="4">
        <v>11216000</v>
      </c>
      <c r="N1509" s="4">
        <v>15514000</v>
      </c>
      <c r="O1509" t="s">
        <v>256</v>
      </c>
      <c r="P1509" t="s">
        <v>296</v>
      </c>
      <c r="Q1509" t="s">
        <v>64</v>
      </c>
      <c r="R1509">
        <v>6</v>
      </c>
      <c r="S1509">
        <v>0</v>
      </c>
      <c r="T1509">
        <v>0</v>
      </c>
      <c r="U1509">
        <v>0</v>
      </c>
      <c r="V1509">
        <v>0</v>
      </c>
      <c r="W1509">
        <v>0</v>
      </c>
      <c r="X1509">
        <v>303</v>
      </c>
      <c r="Y1509">
        <v>122</v>
      </c>
      <c r="Z1509" t="s">
        <v>65</v>
      </c>
      <c r="AA1509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26730000</v>
      </c>
      <c r="AB1509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11216000</v>
      </c>
      <c r="AC1509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15514000</v>
      </c>
      <c r="AD1509" s="5">
        <f>VALUE(FIXED((SLEP[[#This Row],[EjecutadoCLP]]/SLEP[[#This Row],[MontoCLP]]),4,TRUE))</f>
        <v>0.41959999999999997</v>
      </c>
      <c r="AE1509" s="1">
        <f>IF(SLEP[[#This Row],[Termino]]=0,DATE(1992,10,11),SLEP[[#This Row],[Termino]]-SLEP[[#This Row],[Días de vigencia]])</f>
        <v>45696</v>
      </c>
      <c r="AF1509" s="1">
        <f>IF(SLEP[[#This Row],[Días restantes]]&lt;1,DATE(1992,10,11),DATE(2025,8,8)+SLEP[[#This Row],[Días restantes]])</f>
        <v>45999</v>
      </c>
      <c r="AG1509">
        <f ca="1">IF(SLEP[[#This Row],[Termino]]=0,0,SLEP[[#This Row],[Termino]]-TODAY())</f>
        <v>40</v>
      </c>
      <c r="AH1509" s="7" t="str">
        <f ca="1">IF(SLEP[[#This Row],[Dias]]&gt;0,"Vigente","Vencido")</f>
        <v>Vigente</v>
      </c>
      <c r="AI1509" t="str">
        <f>_xlfn.XLOOKUP(SLEP[[#This Row],[Source.Name]],Tabla3[Nombre archivo],Tabla3[BASESLEP],"N/A",0,1)</f>
        <v>Punilla Cordillera</v>
      </c>
      <c r="AJ1509" t="s">
        <v>7243</v>
      </c>
    </row>
    <row r="1510" spans="1:36" x14ac:dyDescent="0.3">
      <c r="A1510" t="s">
        <v>6454</v>
      </c>
      <c r="B1510" t="s">
        <v>8694</v>
      </c>
      <c r="C1510" t="s">
        <v>8667</v>
      </c>
      <c r="D1510" t="s">
        <v>8637</v>
      </c>
      <c r="E1510" t="s">
        <v>7482</v>
      </c>
      <c r="F1510" t="s">
        <v>7483</v>
      </c>
      <c r="G1510" t="s">
        <v>44</v>
      </c>
      <c r="H1510" t="s">
        <v>45</v>
      </c>
      <c r="I1510" t="s">
        <v>60</v>
      </c>
      <c r="J1510" t="s">
        <v>6460</v>
      </c>
      <c r="K1510" t="s">
        <v>48</v>
      </c>
      <c r="L1510" s="3">
        <v>13860000</v>
      </c>
      <c r="M1510" s="4">
        <v>6048000</v>
      </c>
      <c r="N1510" s="4">
        <v>7812000</v>
      </c>
      <c r="O1510" t="s">
        <v>256</v>
      </c>
      <c r="P1510" t="s">
        <v>296</v>
      </c>
      <c r="Q1510" t="s">
        <v>64</v>
      </c>
      <c r="R1510">
        <v>4</v>
      </c>
      <c r="S1510">
        <v>0</v>
      </c>
      <c r="T1510">
        <v>0</v>
      </c>
      <c r="U1510">
        <v>0</v>
      </c>
      <c r="V1510">
        <v>0</v>
      </c>
      <c r="W1510">
        <v>0</v>
      </c>
      <c r="X1510">
        <v>303</v>
      </c>
      <c r="Y1510">
        <v>122</v>
      </c>
      <c r="Z1510" t="s">
        <v>65</v>
      </c>
      <c r="AA1510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13860000</v>
      </c>
      <c r="AB1510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6048000</v>
      </c>
      <c r="AC1510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7812000</v>
      </c>
      <c r="AD1510" s="5">
        <f>VALUE(FIXED((SLEP[[#This Row],[EjecutadoCLP]]/SLEP[[#This Row],[MontoCLP]]),4,TRUE))</f>
        <v>0.43640000000000001</v>
      </c>
      <c r="AE1510" s="1">
        <f>IF(SLEP[[#This Row],[Termino]]=0,DATE(1992,10,11),SLEP[[#This Row],[Termino]]-SLEP[[#This Row],[Días de vigencia]])</f>
        <v>45696</v>
      </c>
      <c r="AF1510" s="1">
        <f>IF(SLEP[[#This Row],[Días restantes]]&lt;1,DATE(1992,10,11),DATE(2025,8,8)+SLEP[[#This Row],[Días restantes]])</f>
        <v>45999</v>
      </c>
      <c r="AG1510">
        <f ca="1">IF(SLEP[[#This Row],[Termino]]=0,0,SLEP[[#This Row],[Termino]]-TODAY())</f>
        <v>40</v>
      </c>
      <c r="AH1510" s="7" t="str">
        <f ca="1">IF(SLEP[[#This Row],[Dias]]&gt;0,"Vigente","Vencido")</f>
        <v>Vigente</v>
      </c>
      <c r="AI1510" t="str">
        <f>_xlfn.XLOOKUP(SLEP[[#This Row],[Source.Name]],Tabla3[Nombre archivo],Tabla3[BASESLEP],"N/A",0,1)</f>
        <v>Punilla Cordillera</v>
      </c>
      <c r="AJ1510" t="s">
        <v>7247</v>
      </c>
    </row>
    <row r="1511" spans="1:36" x14ac:dyDescent="0.3">
      <c r="A1511" t="s">
        <v>6454</v>
      </c>
      <c r="B1511" t="s">
        <v>8695</v>
      </c>
      <c r="C1511" t="s">
        <v>8696</v>
      </c>
      <c r="D1511" t="s">
        <v>8637</v>
      </c>
      <c r="E1511" t="s">
        <v>7422</v>
      </c>
      <c r="F1511" t="s">
        <v>7423</v>
      </c>
      <c r="G1511" t="s">
        <v>44</v>
      </c>
      <c r="H1511" t="s">
        <v>45</v>
      </c>
      <c r="I1511" t="s">
        <v>60</v>
      </c>
      <c r="J1511" t="s">
        <v>6460</v>
      </c>
      <c r="K1511" t="s">
        <v>48</v>
      </c>
      <c r="L1511" s="3">
        <v>9020000</v>
      </c>
      <c r="M1511" s="4">
        <v>4141000</v>
      </c>
      <c r="N1511" s="4">
        <v>4879000</v>
      </c>
      <c r="O1511" t="s">
        <v>256</v>
      </c>
      <c r="P1511" t="s">
        <v>296</v>
      </c>
      <c r="Q1511" t="s">
        <v>64</v>
      </c>
      <c r="R1511">
        <v>1</v>
      </c>
      <c r="S1511">
        <v>0</v>
      </c>
      <c r="T1511">
        <v>0</v>
      </c>
      <c r="U1511">
        <v>0</v>
      </c>
      <c r="V1511">
        <v>0</v>
      </c>
      <c r="W1511">
        <v>0</v>
      </c>
      <c r="X1511">
        <v>303</v>
      </c>
      <c r="Y1511">
        <v>122</v>
      </c>
      <c r="Z1511" t="s">
        <v>65</v>
      </c>
      <c r="AA1511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9020000</v>
      </c>
      <c r="AB1511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4141000</v>
      </c>
      <c r="AC1511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4879000</v>
      </c>
      <c r="AD1511" s="5">
        <f>VALUE(FIXED((SLEP[[#This Row],[EjecutadoCLP]]/SLEP[[#This Row],[MontoCLP]]),4,TRUE))</f>
        <v>0.45910000000000001</v>
      </c>
      <c r="AE1511" s="1">
        <f>IF(SLEP[[#This Row],[Termino]]=0,DATE(1992,10,11),SLEP[[#This Row],[Termino]]-SLEP[[#This Row],[Días de vigencia]])</f>
        <v>45696</v>
      </c>
      <c r="AF1511" s="1">
        <f>IF(SLEP[[#This Row],[Días restantes]]&lt;1,DATE(1992,10,11),DATE(2025,8,8)+SLEP[[#This Row],[Días restantes]])</f>
        <v>45999</v>
      </c>
      <c r="AG1511">
        <f ca="1">IF(SLEP[[#This Row],[Termino]]=0,0,SLEP[[#This Row],[Termino]]-TODAY())</f>
        <v>40</v>
      </c>
      <c r="AH1511" s="7" t="str">
        <f ca="1">IF(SLEP[[#This Row],[Dias]]&gt;0,"Vigente","Vencido")</f>
        <v>Vigente</v>
      </c>
      <c r="AI1511" t="str">
        <f>_xlfn.XLOOKUP(SLEP[[#This Row],[Source.Name]],Tabla3[Nombre archivo],Tabla3[BASESLEP],"N/A",0,1)</f>
        <v>Punilla Cordillera</v>
      </c>
      <c r="AJ1511" t="s">
        <v>7253</v>
      </c>
    </row>
    <row r="1512" spans="1:36" x14ac:dyDescent="0.3">
      <c r="A1512" t="s">
        <v>6454</v>
      </c>
      <c r="B1512" t="s">
        <v>8697</v>
      </c>
      <c r="C1512" t="s">
        <v>8698</v>
      </c>
      <c r="D1512" t="s">
        <v>8637</v>
      </c>
      <c r="E1512" t="s">
        <v>7472</v>
      </c>
      <c r="F1512" t="s">
        <v>7473</v>
      </c>
      <c r="G1512" t="s">
        <v>44</v>
      </c>
      <c r="H1512" t="s">
        <v>45</v>
      </c>
      <c r="I1512" t="s">
        <v>60</v>
      </c>
      <c r="J1512" t="s">
        <v>6460</v>
      </c>
      <c r="K1512" t="s">
        <v>48</v>
      </c>
      <c r="L1512" s="3">
        <v>13640000</v>
      </c>
      <c r="M1512" s="4">
        <v>6644000</v>
      </c>
      <c r="N1512" s="4">
        <v>6996000</v>
      </c>
      <c r="O1512" t="s">
        <v>256</v>
      </c>
      <c r="P1512" t="s">
        <v>296</v>
      </c>
      <c r="Q1512" t="s">
        <v>64</v>
      </c>
      <c r="R1512">
        <v>0</v>
      </c>
      <c r="S1512">
        <v>0</v>
      </c>
      <c r="T1512">
        <v>0</v>
      </c>
      <c r="U1512">
        <v>0</v>
      </c>
      <c r="V1512">
        <v>0</v>
      </c>
      <c r="W1512">
        <v>0</v>
      </c>
      <c r="X1512">
        <v>303</v>
      </c>
      <c r="Y1512">
        <v>122</v>
      </c>
      <c r="Z1512" t="s">
        <v>65</v>
      </c>
      <c r="AA1512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13640000</v>
      </c>
      <c r="AB1512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6644000</v>
      </c>
      <c r="AC1512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6996000</v>
      </c>
      <c r="AD1512" s="5">
        <f>VALUE(FIXED((SLEP[[#This Row],[EjecutadoCLP]]/SLEP[[#This Row],[MontoCLP]]),4,TRUE))</f>
        <v>0.48709999999999998</v>
      </c>
      <c r="AE1512" s="1">
        <f>IF(SLEP[[#This Row],[Termino]]=0,DATE(1992,10,11),SLEP[[#This Row],[Termino]]-SLEP[[#This Row],[Días de vigencia]])</f>
        <v>45696</v>
      </c>
      <c r="AF1512" s="1">
        <f>IF(SLEP[[#This Row],[Días restantes]]&lt;1,DATE(1992,10,11),DATE(2025,8,8)+SLEP[[#This Row],[Días restantes]])</f>
        <v>45999</v>
      </c>
      <c r="AG1512">
        <f ca="1">IF(SLEP[[#This Row],[Termino]]=0,0,SLEP[[#This Row],[Termino]]-TODAY())</f>
        <v>40</v>
      </c>
      <c r="AH1512" s="7" t="str">
        <f ca="1">IF(SLEP[[#This Row],[Dias]]&gt;0,"Vigente","Vencido")</f>
        <v>Vigente</v>
      </c>
      <c r="AI1512" t="str">
        <f>_xlfn.XLOOKUP(SLEP[[#This Row],[Source.Name]],Tabla3[Nombre archivo],Tabla3[BASESLEP],"N/A",0,1)</f>
        <v>Punilla Cordillera</v>
      </c>
      <c r="AJ1512" t="s">
        <v>7257</v>
      </c>
    </row>
    <row r="1513" spans="1:36" x14ac:dyDescent="0.3">
      <c r="A1513" t="s">
        <v>6454</v>
      </c>
      <c r="B1513" t="s">
        <v>8699</v>
      </c>
      <c r="C1513" t="s">
        <v>8700</v>
      </c>
      <c r="D1513" t="s">
        <v>8637</v>
      </c>
      <c r="E1513" t="s">
        <v>6823</v>
      </c>
      <c r="F1513" t="s">
        <v>6824</v>
      </c>
      <c r="G1513" t="s">
        <v>44</v>
      </c>
      <c r="H1513" t="s">
        <v>45</v>
      </c>
      <c r="I1513" t="s">
        <v>60</v>
      </c>
      <c r="J1513" t="s">
        <v>6460</v>
      </c>
      <c r="K1513" t="s">
        <v>48</v>
      </c>
      <c r="L1513" s="3">
        <v>34320000</v>
      </c>
      <c r="M1513" s="4">
        <v>14736000</v>
      </c>
      <c r="N1513" s="4">
        <v>19584000</v>
      </c>
      <c r="O1513" t="s">
        <v>256</v>
      </c>
      <c r="P1513" t="s">
        <v>296</v>
      </c>
      <c r="Q1513" t="s">
        <v>587</v>
      </c>
      <c r="R1513">
        <v>2</v>
      </c>
      <c r="S1513">
        <v>0</v>
      </c>
      <c r="T1513">
        <v>0</v>
      </c>
      <c r="U1513">
        <v>0</v>
      </c>
      <c r="V1513">
        <v>0</v>
      </c>
      <c r="W1513">
        <v>0</v>
      </c>
      <c r="X1513">
        <v>303</v>
      </c>
      <c r="Y1513">
        <v>122</v>
      </c>
      <c r="Z1513" t="s">
        <v>65</v>
      </c>
      <c r="AA1513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34320000</v>
      </c>
      <c r="AB1513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14736000</v>
      </c>
      <c r="AC1513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19584000</v>
      </c>
      <c r="AD1513" s="5">
        <f>VALUE(FIXED((SLEP[[#This Row],[EjecutadoCLP]]/SLEP[[#This Row],[MontoCLP]]),4,TRUE))</f>
        <v>0.4294</v>
      </c>
      <c r="AE1513" s="1">
        <f>IF(SLEP[[#This Row],[Termino]]=0,DATE(1992,10,11),SLEP[[#This Row],[Termino]]-SLEP[[#This Row],[Días de vigencia]])</f>
        <v>45696</v>
      </c>
      <c r="AF1513" s="1">
        <f>IF(SLEP[[#This Row],[Días restantes]]&lt;1,DATE(1992,10,11),DATE(2025,8,8)+SLEP[[#This Row],[Días restantes]])</f>
        <v>45999</v>
      </c>
      <c r="AG1513">
        <f ca="1">IF(SLEP[[#This Row],[Termino]]=0,0,SLEP[[#This Row],[Termino]]-TODAY())</f>
        <v>40</v>
      </c>
      <c r="AH1513" s="7" t="str">
        <f ca="1">IF(SLEP[[#This Row],[Dias]]&gt;0,"Vigente","Vencido")</f>
        <v>Vigente</v>
      </c>
      <c r="AI1513" t="str">
        <f>_xlfn.XLOOKUP(SLEP[[#This Row],[Source.Name]],Tabla3[Nombre archivo],Tabla3[BASESLEP],"N/A",0,1)</f>
        <v>Punilla Cordillera</v>
      </c>
      <c r="AJ1513" t="s">
        <v>7261</v>
      </c>
    </row>
    <row r="1514" spans="1:36" x14ac:dyDescent="0.3">
      <c r="A1514" t="s">
        <v>6454</v>
      </c>
      <c r="B1514" t="s">
        <v>6519</v>
      </c>
      <c r="C1514" t="s">
        <v>6520</v>
      </c>
      <c r="D1514" t="s">
        <v>6521</v>
      </c>
      <c r="E1514" t="s">
        <v>6522</v>
      </c>
      <c r="F1514" t="s">
        <v>6523</v>
      </c>
      <c r="G1514" t="s">
        <v>44</v>
      </c>
      <c r="H1514" t="s">
        <v>45</v>
      </c>
      <c r="I1514" t="s">
        <v>254</v>
      </c>
      <c r="J1514" t="s">
        <v>6460</v>
      </c>
      <c r="K1514" t="s">
        <v>48</v>
      </c>
      <c r="L1514" s="3">
        <v>59592546</v>
      </c>
      <c r="M1514" s="4">
        <v>16553490</v>
      </c>
      <c r="N1514" s="4">
        <v>43039056</v>
      </c>
      <c r="O1514" t="s">
        <v>90</v>
      </c>
      <c r="P1514" t="s">
        <v>208</v>
      </c>
      <c r="Q1514" t="s">
        <v>64</v>
      </c>
      <c r="R1514">
        <v>1</v>
      </c>
      <c r="S1514">
        <v>0</v>
      </c>
      <c r="T1514">
        <v>0</v>
      </c>
      <c r="U1514">
        <v>0</v>
      </c>
      <c r="V1514">
        <v>0</v>
      </c>
      <c r="W1514">
        <v>0</v>
      </c>
      <c r="X1514">
        <v>548</v>
      </c>
      <c r="Y1514">
        <v>366</v>
      </c>
      <c r="Z1514" t="s">
        <v>65</v>
      </c>
      <c r="AA1514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59592546</v>
      </c>
      <c r="AB1514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16553490</v>
      </c>
      <c r="AC1514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43039056</v>
      </c>
      <c r="AD1514" s="5">
        <f>VALUE(FIXED((SLEP[[#This Row],[EjecutadoCLP]]/SLEP[[#This Row],[MontoCLP]]),4,TRUE))</f>
        <v>0.27779999999999999</v>
      </c>
      <c r="AE1514" s="1">
        <f>IF(SLEP[[#This Row],[Termino]]=0,DATE(1992,10,11),SLEP[[#This Row],[Termino]]-SLEP[[#This Row],[Días de vigencia]])</f>
        <v>45695</v>
      </c>
      <c r="AF1514" s="1">
        <f>IF(SLEP[[#This Row],[Días restantes]]&lt;1,DATE(1992,10,11),DATE(2025,8,8)+SLEP[[#This Row],[Días restantes]])</f>
        <v>46243</v>
      </c>
      <c r="AG1514">
        <f ca="1">IF(SLEP[[#This Row],[Termino]]=0,0,SLEP[[#This Row],[Termino]]-TODAY())</f>
        <v>284</v>
      </c>
      <c r="AH1514" s="7" t="str">
        <f ca="1">IF(SLEP[[#This Row],[Dias]]&gt;0,"Vigente","Vencido")</f>
        <v>Vigente</v>
      </c>
      <c r="AI1514" t="str">
        <f>_xlfn.XLOOKUP(SLEP[[#This Row],[Source.Name]],Tabla3[Nombre archivo],Tabla3[BASESLEP],"N/A",0,1)</f>
        <v>Punilla Cordillera</v>
      </c>
      <c r="AJ1514" t="s">
        <v>7263</v>
      </c>
    </row>
    <row r="1515" spans="1:36" x14ac:dyDescent="0.3">
      <c r="A1515" t="s">
        <v>6454</v>
      </c>
      <c r="B1515" t="s">
        <v>6525</v>
      </c>
      <c r="C1515" t="s">
        <v>6526</v>
      </c>
      <c r="D1515" t="s">
        <v>6527</v>
      </c>
      <c r="E1515" t="s">
        <v>6528</v>
      </c>
      <c r="F1515" t="s">
        <v>6529</v>
      </c>
      <c r="G1515" t="s">
        <v>44</v>
      </c>
      <c r="H1515" t="s">
        <v>178</v>
      </c>
      <c r="I1515" t="s">
        <v>207</v>
      </c>
      <c r="J1515" t="s">
        <v>6460</v>
      </c>
      <c r="K1515" t="s">
        <v>48</v>
      </c>
      <c r="L1515" s="3">
        <v>100000000</v>
      </c>
      <c r="M1515" s="4">
        <v>51913135</v>
      </c>
      <c r="N1515" s="4">
        <v>48086865</v>
      </c>
      <c r="O1515" t="s">
        <v>139</v>
      </c>
      <c r="P1515" t="s">
        <v>169</v>
      </c>
      <c r="Q1515" t="s">
        <v>64</v>
      </c>
      <c r="R1515">
        <v>1</v>
      </c>
      <c r="S1515">
        <v>0</v>
      </c>
      <c r="T1515">
        <v>0</v>
      </c>
      <c r="U1515">
        <v>0</v>
      </c>
      <c r="V1515">
        <v>0</v>
      </c>
      <c r="W1515">
        <v>0</v>
      </c>
      <c r="X1515">
        <v>247</v>
      </c>
      <c r="Y1515">
        <v>63</v>
      </c>
      <c r="Z1515" t="s">
        <v>65</v>
      </c>
      <c r="AA1515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100000000</v>
      </c>
      <c r="AB1515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51913135</v>
      </c>
      <c r="AC1515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48086865</v>
      </c>
      <c r="AD1515" s="5">
        <f>VALUE(FIXED((SLEP[[#This Row],[EjecutadoCLP]]/SLEP[[#This Row],[MontoCLP]]),4,TRUE))</f>
        <v>0.51910000000000001</v>
      </c>
      <c r="AE1515" s="1">
        <f>IF(SLEP[[#This Row],[Termino]]=0,DATE(1992,10,11),SLEP[[#This Row],[Termino]]-SLEP[[#This Row],[Días de vigencia]])</f>
        <v>45693</v>
      </c>
      <c r="AF1515" s="1">
        <f>IF(SLEP[[#This Row],[Días restantes]]&lt;1,DATE(1992,10,11),DATE(2025,8,8)+SLEP[[#This Row],[Días restantes]])</f>
        <v>45940</v>
      </c>
      <c r="AG1515">
        <f ca="1">IF(SLEP[[#This Row],[Termino]]=0,0,SLEP[[#This Row],[Termino]]-TODAY())</f>
        <v>-19</v>
      </c>
      <c r="AH1515" s="7" t="str">
        <f ca="1">IF(SLEP[[#This Row],[Dias]]&gt;0,"Vigente","Vencido")</f>
        <v>Vencido</v>
      </c>
      <c r="AI1515" t="str">
        <f>_xlfn.XLOOKUP(SLEP[[#This Row],[Source.Name]],Tabla3[Nombre archivo],Tabla3[BASESLEP],"N/A",0,1)</f>
        <v>Punilla Cordillera</v>
      </c>
      <c r="AJ1515" t="s">
        <v>7267</v>
      </c>
    </row>
    <row r="1516" spans="1:36" x14ac:dyDescent="0.3">
      <c r="A1516" t="s">
        <v>6454</v>
      </c>
      <c r="B1516" t="s">
        <v>6531</v>
      </c>
      <c r="C1516" t="s">
        <v>6532</v>
      </c>
      <c r="D1516" t="s">
        <v>6533</v>
      </c>
      <c r="E1516" t="s">
        <v>6534</v>
      </c>
      <c r="F1516" t="s">
        <v>6535</v>
      </c>
      <c r="G1516" t="s">
        <v>44</v>
      </c>
      <c r="H1516" t="s">
        <v>45</v>
      </c>
      <c r="I1516" t="s">
        <v>60</v>
      </c>
      <c r="J1516" t="s">
        <v>6460</v>
      </c>
      <c r="K1516" t="s">
        <v>48</v>
      </c>
      <c r="L1516" s="3">
        <v>3476880</v>
      </c>
      <c r="M1516" s="4">
        <v>1840520</v>
      </c>
      <c r="N1516" s="4">
        <v>1636360</v>
      </c>
      <c r="O1516" t="s">
        <v>456</v>
      </c>
      <c r="P1516" t="s">
        <v>169</v>
      </c>
      <c r="Q1516" t="s">
        <v>64</v>
      </c>
      <c r="R1516">
        <v>4</v>
      </c>
      <c r="S1516">
        <v>0</v>
      </c>
      <c r="T1516">
        <v>0</v>
      </c>
      <c r="U1516">
        <v>0</v>
      </c>
      <c r="V1516">
        <v>0</v>
      </c>
      <c r="W1516">
        <v>0</v>
      </c>
      <c r="X1516">
        <v>250</v>
      </c>
      <c r="Y1516">
        <v>63</v>
      </c>
      <c r="Z1516" t="s">
        <v>65</v>
      </c>
      <c r="AA1516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3476880</v>
      </c>
      <c r="AB1516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1840520</v>
      </c>
      <c r="AC1516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1636360</v>
      </c>
      <c r="AD1516" s="5">
        <f>VALUE(FIXED((SLEP[[#This Row],[EjecutadoCLP]]/SLEP[[#This Row],[MontoCLP]]),4,TRUE))</f>
        <v>0.52939999999999998</v>
      </c>
      <c r="AE1516" s="1">
        <f>IF(SLEP[[#This Row],[Termino]]=0,DATE(1992,10,11),SLEP[[#This Row],[Termino]]-SLEP[[#This Row],[Días de vigencia]])</f>
        <v>45690</v>
      </c>
      <c r="AF1516" s="1">
        <f>IF(SLEP[[#This Row],[Días restantes]]&lt;1,DATE(1992,10,11),DATE(2025,8,8)+SLEP[[#This Row],[Días restantes]])</f>
        <v>45940</v>
      </c>
      <c r="AG1516">
        <f ca="1">IF(SLEP[[#This Row],[Termino]]=0,0,SLEP[[#This Row],[Termino]]-TODAY())</f>
        <v>-19</v>
      </c>
      <c r="AH1516" s="7" t="str">
        <f ca="1">IF(SLEP[[#This Row],[Dias]]&gt;0,"Vigente","Vencido")</f>
        <v>Vencido</v>
      </c>
      <c r="AI1516" t="str">
        <f>_xlfn.XLOOKUP(SLEP[[#This Row],[Source.Name]],Tabla3[Nombre archivo],Tabla3[BASESLEP],"N/A",0,1)</f>
        <v>Punilla Cordillera</v>
      </c>
      <c r="AJ1516" t="s">
        <v>7269</v>
      </c>
    </row>
    <row r="1517" spans="1:36" x14ac:dyDescent="0.3">
      <c r="A1517" t="s">
        <v>6454</v>
      </c>
      <c r="B1517" t="s">
        <v>6537</v>
      </c>
      <c r="C1517" t="s">
        <v>6538</v>
      </c>
      <c r="D1517" t="s">
        <v>6539</v>
      </c>
      <c r="E1517" t="s">
        <v>5660</v>
      </c>
      <c r="F1517" t="s">
        <v>6540</v>
      </c>
      <c r="G1517" t="s">
        <v>44</v>
      </c>
      <c r="H1517" t="s">
        <v>45</v>
      </c>
      <c r="I1517" t="s">
        <v>207</v>
      </c>
      <c r="J1517" t="s">
        <v>6460</v>
      </c>
      <c r="K1517" t="s">
        <v>48</v>
      </c>
      <c r="L1517" s="3">
        <v>13550000</v>
      </c>
      <c r="M1517" s="4">
        <v>6233815</v>
      </c>
      <c r="N1517" s="4">
        <v>7316185</v>
      </c>
      <c r="O1517" t="s">
        <v>2017</v>
      </c>
      <c r="P1517" t="s">
        <v>2088</v>
      </c>
      <c r="Q1517" t="s">
        <v>64</v>
      </c>
      <c r="R1517">
        <v>4</v>
      </c>
      <c r="S1517">
        <v>0</v>
      </c>
      <c r="T1517">
        <v>0</v>
      </c>
      <c r="U1517">
        <v>0</v>
      </c>
      <c r="V1517">
        <v>0</v>
      </c>
      <c r="W1517">
        <v>0</v>
      </c>
      <c r="X1517">
        <v>365</v>
      </c>
      <c r="Y1517">
        <v>176</v>
      </c>
      <c r="Z1517" t="s">
        <v>65</v>
      </c>
      <c r="AA1517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13550000</v>
      </c>
      <c r="AB1517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6233815</v>
      </c>
      <c r="AC1517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7316185</v>
      </c>
      <c r="AD1517" s="5">
        <f>VALUE(FIXED((SLEP[[#This Row],[EjecutadoCLP]]/SLEP[[#This Row],[MontoCLP]]),4,TRUE))</f>
        <v>0.46010000000000001</v>
      </c>
      <c r="AE1517" s="1">
        <f>IF(SLEP[[#This Row],[Termino]]=0,DATE(1992,10,11),SLEP[[#This Row],[Termino]]-SLEP[[#This Row],[Días de vigencia]])</f>
        <v>45688</v>
      </c>
      <c r="AF1517" s="1">
        <f>IF(SLEP[[#This Row],[Días restantes]]&lt;1,DATE(1992,10,11),DATE(2025,8,8)+SLEP[[#This Row],[Días restantes]])</f>
        <v>46053</v>
      </c>
      <c r="AG1517">
        <f ca="1">IF(SLEP[[#This Row],[Termino]]=0,0,SLEP[[#This Row],[Termino]]-TODAY())</f>
        <v>94</v>
      </c>
      <c r="AH1517" s="7" t="str">
        <f ca="1">IF(SLEP[[#This Row],[Dias]]&gt;0,"Vigente","Vencido")</f>
        <v>Vigente</v>
      </c>
      <c r="AI1517" t="str">
        <f>_xlfn.XLOOKUP(SLEP[[#This Row],[Source.Name]],Tabla3[Nombre archivo],Tabla3[BASESLEP],"N/A",0,1)</f>
        <v>Punilla Cordillera</v>
      </c>
      <c r="AJ1517" t="s">
        <v>7271</v>
      </c>
    </row>
    <row r="1518" spans="1:36" x14ac:dyDescent="0.3">
      <c r="A1518" t="s">
        <v>6454</v>
      </c>
      <c r="B1518" t="s">
        <v>6542</v>
      </c>
      <c r="C1518" t="s">
        <v>6543</v>
      </c>
      <c r="D1518" t="s">
        <v>6544</v>
      </c>
      <c r="E1518" t="s">
        <v>6545</v>
      </c>
      <c r="F1518" t="s">
        <v>6546</v>
      </c>
      <c r="G1518" t="s">
        <v>44</v>
      </c>
      <c r="H1518" t="s">
        <v>178</v>
      </c>
      <c r="I1518" t="s">
        <v>207</v>
      </c>
      <c r="J1518" t="s">
        <v>6460</v>
      </c>
      <c r="K1518" t="s">
        <v>48</v>
      </c>
      <c r="L1518" s="3">
        <v>20000000</v>
      </c>
      <c r="M1518" s="4">
        <v>2135181</v>
      </c>
      <c r="N1518" s="4">
        <v>17864819</v>
      </c>
      <c r="O1518" t="s">
        <v>49</v>
      </c>
      <c r="P1518" t="s">
        <v>169</v>
      </c>
      <c r="Q1518" t="s">
        <v>64</v>
      </c>
      <c r="R1518">
        <v>2</v>
      </c>
      <c r="S1518">
        <v>0</v>
      </c>
      <c r="T1518">
        <v>0</v>
      </c>
      <c r="U1518">
        <v>0</v>
      </c>
      <c r="V1518">
        <v>0</v>
      </c>
      <c r="W1518">
        <v>0</v>
      </c>
      <c r="X1518">
        <v>266</v>
      </c>
      <c r="Y1518">
        <v>63</v>
      </c>
      <c r="Z1518" t="s">
        <v>65</v>
      </c>
      <c r="AA1518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20000000</v>
      </c>
      <c r="AB1518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2135181</v>
      </c>
      <c r="AC1518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17864819</v>
      </c>
      <c r="AD1518" s="5">
        <f>VALUE(FIXED((SLEP[[#This Row],[EjecutadoCLP]]/SLEP[[#This Row],[MontoCLP]]),4,TRUE))</f>
        <v>0.10680000000000001</v>
      </c>
      <c r="AE1518" s="1">
        <f>IF(SLEP[[#This Row],[Termino]]=0,DATE(1992,10,11),SLEP[[#This Row],[Termino]]-SLEP[[#This Row],[Días de vigencia]])</f>
        <v>45674</v>
      </c>
      <c r="AF1518" s="1">
        <f>IF(SLEP[[#This Row],[Días restantes]]&lt;1,DATE(1992,10,11),DATE(2025,8,8)+SLEP[[#This Row],[Días restantes]])</f>
        <v>45940</v>
      </c>
      <c r="AG1518">
        <f ca="1">IF(SLEP[[#This Row],[Termino]]=0,0,SLEP[[#This Row],[Termino]]-TODAY())</f>
        <v>-19</v>
      </c>
      <c r="AH1518" s="7" t="str">
        <f ca="1">IF(SLEP[[#This Row],[Dias]]&gt;0,"Vigente","Vencido")</f>
        <v>Vencido</v>
      </c>
      <c r="AI1518" t="str">
        <f>_xlfn.XLOOKUP(SLEP[[#This Row],[Source.Name]],Tabla3[Nombre archivo],Tabla3[BASESLEP],"N/A",0,1)</f>
        <v>Punilla Cordillera</v>
      </c>
      <c r="AJ1518" t="s">
        <v>7273</v>
      </c>
    </row>
    <row r="1519" spans="1:36" x14ac:dyDescent="0.3">
      <c r="A1519" t="s">
        <v>6454</v>
      </c>
      <c r="B1519" t="s">
        <v>6548</v>
      </c>
      <c r="C1519" t="s">
        <v>6543</v>
      </c>
      <c r="D1519" t="s">
        <v>6544</v>
      </c>
      <c r="E1519" t="s">
        <v>6549</v>
      </c>
      <c r="F1519" t="s">
        <v>6550</v>
      </c>
      <c r="G1519" t="s">
        <v>44</v>
      </c>
      <c r="H1519" t="s">
        <v>178</v>
      </c>
      <c r="I1519" t="s">
        <v>207</v>
      </c>
      <c r="J1519" t="s">
        <v>6460</v>
      </c>
      <c r="K1519" t="s">
        <v>48</v>
      </c>
      <c r="L1519" s="3">
        <v>180000000</v>
      </c>
      <c r="M1519" s="4">
        <v>60424630</v>
      </c>
      <c r="N1519" s="4">
        <v>119575370</v>
      </c>
      <c r="O1519" t="s">
        <v>272</v>
      </c>
      <c r="P1519" t="s">
        <v>169</v>
      </c>
      <c r="Q1519" t="s">
        <v>64</v>
      </c>
      <c r="R1519">
        <v>0</v>
      </c>
      <c r="S1519">
        <v>0</v>
      </c>
      <c r="T1519">
        <v>0</v>
      </c>
      <c r="U1519">
        <v>0</v>
      </c>
      <c r="V1519">
        <v>0</v>
      </c>
      <c r="W1519">
        <v>0</v>
      </c>
      <c r="X1519">
        <v>271</v>
      </c>
      <c r="Y1519">
        <v>63</v>
      </c>
      <c r="Z1519" t="s">
        <v>65</v>
      </c>
      <c r="AA1519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180000000</v>
      </c>
      <c r="AB1519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60424630</v>
      </c>
      <c r="AC1519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119575370</v>
      </c>
      <c r="AD1519" s="5">
        <f>VALUE(FIXED((SLEP[[#This Row],[EjecutadoCLP]]/SLEP[[#This Row],[MontoCLP]]),4,TRUE))</f>
        <v>0.3357</v>
      </c>
      <c r="AE1519" s="1">
        <f>IF(SLEP[[#This Row],[Termino]]=0,DATE(1992,10,11),SLEP[[#This Row],[Termino]]-SLEP[[#This Row],[Días de vigencia]])</f>
        <v>45669</v>
      </c>
      <c r="AF1519" s="1">
        <f>IF(SLEP[[#This Row],[Días restantes]]&lt;1,DATE(1992,10,11),DATE(2025,8,8)+SLEP[[#This Row],[Días restantes]])</f>
        <v>45940</v>
      </c>
      <c r="AG1519">
        <f ca="1">IF(SLEP[[#This Row],[Termino]]=0,0,SLEP[[#This Row],[Termino]]-TODAY())</f>
        <v>-19</v>
      </c>
      <c r="AH1519" s="7" t="str">
        <f ca="1">IF(SLEP[[#This Row],[Dias]]&gt;0,"Vigente","Vencido")</f>
        <v>Vencido</v>
      </c>
      <c r="AI1519" t="str">
        <f>_xlfn.XLOOKUP(SLEP[[#This Row],[Source.Name]],Tabla3[Nombre archivo],Tabla3[BASESLEP],"N/A",0,1)</f>
        <v>Punilla Cordillera</v>
      </c>
      <c r="AJ1519" t="s">
        <v>7277</v>
      </c>
    </row>
    <row r="1520" spans="1:36" x14ac:dyDescent="0.3">
      <c r="A1520" t="s">
        <v>6454</v>
      </c>
      <c r="B1520" t="s">
        <v>6552</v>
      </c>
      <c r="C1520" t="s">
        <v>6543</v>
      </c>
      <c r="D1520" t="s">
        <v>6544</v>
      </c>
      <c r="E1520" t="s">
        <v>6553</v>
      </c>
      <c r="F1520" t="s">
        <v>6554</v>
      </c>
      <c r="G1520" t="s">
        <v>44</v>
      </c>
      <c r="H1520" t="s">
        <v>178</v>
      </c>
      <c r="I1520" t="s">
        <v>207</v>
      </c>
      <c r="J1520" t="s">
        <v>6460</v>
      </c>
      <c r="K1520" t="s">
        <v>48</v>
      </c>
      <c r="L1520" s="3">
        <v>10000000</v>
      </c>
      <c r="M1520" s="4">
        <v>9887776</v>
      </c>
      <c r="N1520" s="4">
        <v>112224</v>
      </c>
      <c r="O1520" t="s">
        <v>223</v>
      </c>
      <c r="P1520" t="s">
        <v>169</v>
      </c>
      <c r="Q1520" t="s">
        <v>64</v>
      </c>
      <c r="R1520">
        <v>3</v>
      </c>
      <c r="S1520">
        <v>0</v>
      </c>
      <c r="T1520">
        <v>0</v>
      </c>
      <c r="U1520">
        <v>0</v>
      </c>
      <c r="V1520">
        <v>0</v>
      </c>
      <c r="W1520">
        <v>0</v>
      </c>
      <c r="X1520">
        <v>272</v>
      </c>
      <c r="Y1520">
        <v>63</v>
      </c>
      <c r="Z1520" t="s">
        <v>65</v>
      </c>
      <c r="AA1520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10000000</v>
      </c>
      <c r="AB1520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9887776</v>
      </c>
      <c r="AC1520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112224</v>
      </c>
      <c r="AD1520" s="5">
        <f>VALUE(FIXED((SLEP[[#This Row],[EjecutadoCLP]]/SLEP[[#This Row],[MontoCLP]]),4,TRUE))</f>
        <v>0.98880000000000001</v>
      </c>
      <c r="AE1520" s="1">
        <f>IF(SLEP[[#This Row],[Termino]]=0,DATE(1992,10,11),SLEP[[#This Row],[Termino]]-SLEP[[#This Row],[Días de vigencia]])</f>
        <v>45668</v>
      </c>
      <c r="AF1520" s="1">
        <f>IF(SLEP[[#This Row],[Días restantes]]&lt;1,DATE(1992,10,11),DATE(2025,8,8)+SLEP[[#This Row],[Días restantes]])</f>
        <v>45940</v>
      </c>
      <c r="AG1520">
        <f ca="1">IF(SLEP[[#This Row],[Termino]]=0,0,SLEP[[#This Row],[Termino]]-TODAY())</f>
        <v>-19</v>
      </c>
      <c r="AH1520" s="7" t="str">
        <f ca="1">IF(SLEP[[#This Row],[Dias]]&gt;0,"Vigente","Vencido")</f>
        <v>Vencido</v>
      </c>
      <c r="AI1520" t="str">
        <f>_xlfn.XLOOKUP(SLEP[[#This Row],[Source.Name]],Tabla3[Nombre archivo],Tabla3[BASESLEP],"N/A",0,1)</f>
        <v>Punilla Cordillera</v>
      </c>
      <c r="AJ1520" t="s">
        <v>7279</v>
      </c>
    </row>
    <row r="1521" spans="1:36" x14ac:dyDescent="0.3">
      <c r="A1521" t="s">
        <v>6454</v>
      </c>
      <c r="B1521" t="s">
        <v>6556</v>
      </c>
      <c r="C1521" t="s">
        <v>6557</v>
      </c>
      <c r="D1521" t="s">
        <v>6558</v>
      </c>
      <c r="E1521" t="s">
        <v>6559</v>
      </c>
      <c r="F1521" t="s">
        <v>6560</v>
      </c>
      <c r="G1521" t="s">
        <v>44</v>
      </c>
      <c r="H1521" t="s">
        <v>45</v>
      </c>
      <c r="I1521" t="s">
        <v>46</v>
      </c>
      <c r="J1521" t="s">
        <v>6460</v>
      </c>
      <c r="K1521" t="s">
        <v>48</v>
      </c>
      <c r="L1521" s="3">
        <v>4990860</v>
      </c>
      <c r="M1521" s="4">
        <v>831810</v>
      </c>
      <c r="N1521" s="4">
        <v>4159050</v>
      </c>
      <c r="O1521" t="s">
        <v>273</v>
      </c>
      <c r="P1521" t="s">
        <v>2892</v>
      </c>
      <c r="Q1521" t="s">
        <v>64</v>
      </c>
      <c r="R1521">
        <v>1</v>
      </c>
      <c r="S1521">
        <v>0</v>
      </c>
      <c r="T1521">
        <v>0</v>
      </c>
      <c r="U1521">
        <v>0</v>
      </c>
      <c r="V1521">
        <v>0</v>
      </c>
      <c r="W1521">
        <v>0</v>
      </c>
      <c r="X1521">
        <v>1096</v>
      </c>
      <c r="Y1521">
        <v>886</v>
      </c>
      <c r="Z1521" t="s">
        <v>65</v>
      </c>
      <c r="AA1521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4990860</v>
      </c>
      <c r="AB1521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831810</v>
      </c>
      <c r="AC1521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4159050</v>
      </c>
      <c r="AD1521" s="5">
        <f>VALUE(FIXED((SLEP[[#This Row],[EjecutadoCLP]]/SLEP[[#This Row],[MontoCLP]]),4,TRUE))</f>
        <v>0.16669999999999999</v>
      </c>
      <c r="AE1521" s="1">
        <f>IF(SLEP[[#This Row],[Termino]]=0,DATE(1992,10,11),SLEP[[#This Row],[Termino]]-SLEP[[#This Row],[Días de vigencia]])</f>
        <v>45667</v>
      </c>
      <c r="AF1521" s="1">
        <f>IF(SLEP[[#This Row],[Días restantes]]&lt;1,DATE(1992,10,11),DATE(2025,8,8)+SLEP[[#This Row],[Días restantes]])</f>
        <v>46763</v>
      </c>
      <c r="AG1521">
        <f ca="1">IF(SLEP[[#This Row],[Termino]]=0,0,SLEP[[#This Row],[Termino]]-TODAY())</f>
        <v>804</v>
      </c>
      <c r="AH1521" s="7" t="str">
        <f ca="1">IF(SLEP[[#This Row],[Dias]]&gt;0,"Vigente","Vencido")</f>
        <v>Vigente</v>
      </c>
      <c r="AI1521" t="str">
        <f>_xlfn.XLOOKUP(SLEP[[#This Row],[Source.Name]],Tabla3[Nombre archivo],Tabla3[BASESLEP],"N/A",0,1)</f>
        <v>Punilla Cordillera</v>
      </c>
      <c r="AJ1521" t="s">
        <v>7281</v>
      </c>
    </row>
    <row r="1522" spans="1:36" x14ac:dyDescent="0.3">
      <c r="A1522" t="s">
        <v>6454</v>
      </c>
      <c r="B1522" t="s">
        <v>6562</v>
      </c>
      <c r="C1522" t="s">
        <v>6563</v>
      </c>
      <c r="D1522" t="s">
        <v>6564</v>
      </c>
      <c r="E1522" t="s">
        <v>6565</v>
      </c>
      <c r="F1522" t="s">
        <v>6566</v>
      </c>
      <c r="G1522" t="s">
        <v>44</v>
      </c>
      <c r="H1522" t="s">
        <v>45</v>
      </c>
      <c r="I1522" t="s">
        <v>60</v>
      </c>
      <c r="J1522" t="s">
        <v>6460</v>
      </c>
      <c r="K1522" t="s">
        <v>48</v>
      </c>
      <c r="L1522" s="3">
        <v>11880000</v>
      </c>
      <c r="M1522" s="4">
        <v>5100000</v>
      </c>
      <c r="N1522" s="4">
        <v>6780000</v>
      </c>
      <c r="O1522" t="s">
        <v>169</v>
      </c>
      <c r="P1522" t="s">
        <v>169</v>
      </c>
      <c r="Q1522" t="s">
        <v>64</v>
      </c>
      <c r="R1522">
        <v>1</v>
      </c>
      <c r="S1522">
        <v>0</v>
      </c>
      <c r="T1522">
        <v>0</v>
      </c>
      <c r="U1522">
        <v>0</v>
      </c>
      <c r="V1522">
        <v>0</v>
      </c>
      <c r="W1522">
        <v>0</v>
      </c>
      <c r="X1522">
        <v>275</v>
      </c>
      <c r="Y1522">
        <v>63</v>
      </c>
      <c r="Z1522" t="s">
        <v>65</v>
      </c>
      <c r="AA1522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11880000</v>
      </c>
      <c r="AB1522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5100000</v>
      </c>
      <c r="AC1522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6780000</v>
      </c>
      <c r="AD1522" s="5">
        <f>VALUE(FIXED((SLEP[[#This Row],[EjecutadoCLP]]/SLEP[[#This Row],[MontoCLP]]),4,TRUE))</f>
        <v>0.42930000000000001</v>
      </c>
      <c r="AE1522" s="1">
        <f>IF(SLEP[[#This Row],[Termino]]=0,DATE(1992,10,11),SLEP[[#This Row],[Termino]]-SLEP[[#This Row],[Días de vigencia]])</f>
        <v>45665</v>
      </c>
      <c r="AF1522" s="1">
        <f>IF(SLEP[[#This Row],[Días restantes]]&lt;1,DATE(1992,10,11),DATE(2025,8,8)+SLEP[[#This Row],[Días restantes]])</f>
        <v>45940</v>
      </c>
      <c r="AG1522">
        <f ca="1">IF(SLEP[[#This Row],[Termino]]=0,0,SLEP[[#This Row],[Termino]]-TODAY())</f>
        <v>-19</v>
      </c>
      <c r="AH1522" s="7" t="str">
        <f ca="1">IF(SLEP[[#This Row],[Dias]]&gt;0,"Vigente","Vencido")</f>
        <v>Vencido</v>
      </c>
      <c r="AI1522" t="str">
        <f>_xlfn.XLOOKUP(SLEP[[#This Row],[Source.Name]],Tabla3[Nombre archivo],Tabla3[BASESLEP],"N/A",0,1)</f>
        <v>Punilla Cordillera</v>
      </c>
      <c r="AJ1522" t="s">
        <v>7283</v>
      </c>
    </row>
    <row r="1523" spans="1:36" x14ac:dyDescent="0.3">
      <c r="A1523" t="s">
        <v>6454</v>
      </c>
      <c r="B1523" t="s">
        <v>6568</v>
      </c>
      <c r="C1523" t="s">
        <v>6569</v>
      </c>
      <c r="D1523" t="s">
        <v>6564</v>
      </c>
      <c r="E1523" t="s">
        <v>6570</v>
      </c>
      <c r="F1523" t="s">
        <v>6571</v>
      </c>
      <c r="G1523" t="s">
        <v>44</v>
      </c>
      <c r="H1523" t="s">
        <v>45</v>
      </c>
      <c r="I1523" t="s">
        <v>60</v>
      </c>
      <c r="J1523" t="s">
        <v>6460</v>
      </c>
      <c r="K1523" t="s">
        <v>48</v>
      </c>
      <c r="L1523" s="3">
        <v>15057900</v>
      </c>
      <c r="M1523" s="4">
        <v>6388200</v>
      </c>
      <c r="N1523" s="4">
        <v>8669700</v>
      </c>
      <c r="O1523" t="s">
        <v>169</v>
      </c>
      <c r="P1523" t="s">
        <v>169</v>
      </c>
      <c r="Q1523" t="s">
        <v>64</v>
      </c>
      <c r="R1523">
        <v>3</v>
      </c>
      <c r="S1523">
        <v>0</v>
      </c>
      <c r="T1523">
        <v>0</v>
      </c>
      <c r="U1523">
        <v>0</v>
      </c>
      <c r="V1523">
        <v>0</v>
      </c>
      <c r="W1523">
        <v>0</v>
      </c>
      <c r="X1523">
        <v>275</v>
      </c>
      <c r="Y1523">
        <v>63</v>
      </c>
      <c r="Z1523" t="s">
        <v>65</v>
      </c>
      <c r="AA1523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15057900</v>
      </c>
      <c r="AB1523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6388200</v>
      </c>
      <c r="AC1523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8669700</v>
      </c>
      <c r="AD1523" s="5">
        <f>VALUE(FIXED((SLEP[[#This Row],[EjecutadoCLP]]/SLEP[[#This Row],[MontoCLP]]),4,TRUE))</f>
        <v>0.42420000000000002</v>
      </c>
      <c r="AE1523" s="1">
        <f>IF(SLEP[[#This Row],[Termino]]=0,DATE(1992,10,11),SLEP[[#This Row],[Termino]]-SLEP[[#This Row],[Días de vigencia]])</f>
        <v>45665</v>
      </c>
      <c r="AF1523" s="1">
        <f>IF(SLEP[[#This Row],[Días restantes]]&lt;1,DATE(1992,10,11),DATE(2025,8,8)+SLEP[[#This Row],[Días restantes]])</f>
        <v>45940</v>
      </c>
      <c r="AG1523">
        <f ca="1">IF(SLEP[[#This Row],[Termino]]=0,0,SLEP[[#This Row],[Termino]]-TODAY())</f>
        <v>-19</v>
      </c>
      <c r="AH1523" s="7" t="str">
        <f ca="1">IF(SLEP[[#This Row],[Dias]]&gt;0,"Vigente","Vencido")</f>
        <v>Vencido</v>
      </c>
      <c r="AI1523" t="str">
        <f>_xlfn.XLOOKUP(SLEP[[#This Row],[Source.Name]],Tabla3[Nombre archivo],Tabla3[BASESLEP],"N/A",0,1)</f>
        <v>Punilla Cordillera</v>
      </c>
      <c r="AJ1523" t="s">
        <v>7285</v>
      </c>
    </row>
    <row r="1524" spans="1:36" x14ac:dyDescent="0.3">
      <c r="A1524" t="s">
        <v>6454</v>
      </c>
      <c r="B1524" t="s">
        <v>6573</v>
      </c>
      <c r="C1524" t="s">
        <v>6574</v>
      </c>
      <c r="D1524" t="s">
        <v>6575</v>
      </c>
      <c r="E1524" t="s">
        <v>95</v>
      </c>
      <c r="F1524" t="s">
        <v>96</v>
      </c>
      <c r="G1524" t="s">
        <v>44</v>
      </c>
      <c r="H1524" t="s">
        <v>45</v>
      </c>
      <c r="I1524" t="s">
        <v>207</v>
      </c>
      <c r="J1524" t="s">
        <v>6460</v>
      </c>
      <c r="K1524" t="s">
        <v>48</v>
      </c>
      <c r="L1524" s="3">
        <v>200000000</v>
      </c>
      <c r="M1524" s="4">
        <v>63462780</v>
      </c>
      <c r="N1524" s="4">
        <v>136537220</v>
      </c>
      <c r="O1524" t="s">
        <v>139</v>
      </c>
      <c r="P1524" t="s">
        <v>445</v>
      </c>
      <c r="Q1524" t="s">
        <v>64</v>
      </c>
      <c r="R1524">
        <v>29</v>
      </c>
      <c r="S1524">
        <v>0</v>
      </c>
      <c r="T1524">
        <v>0</v>
      </c>
      <c r="U1524">
        <v>0</v>
      </c>
      <c r="V1524">
        <v>0</v>
      </c>
      <c r="W1524">
        <v>0</v>
      </c>
      <c r="X1524">
        <v>730</v>
      </c>
      <c r="Y1524">
        <v>515</v>
      </c>
      <c r="Z1524" t="s">
        <v>65</v>
      </c>
      <c r="AA1524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200000000</v>
      </c>
      <c r="AB1524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63462780</v>
      </c>
      <c r="AC1524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136537220</v>
      </c>
      <c r="AD1524" s="5">
        <f>VALUE(FIXED((SLEP[[#This Row],[EjecutadoCLP]]/SLEP[[#This Row],[MontoCLP]]),4,TRUE))</f>
        <v>0.31730000000000003</v>
      </c>
      <c r="AE1524" s="1">
        <f>IF(SLEP[[#This Row],[Termino]]=0,DATE(1992,10,11),SLEP[[#This Row],[Termino]]-SLEP[[#This Row],[Días de vigencia]])</f>
        <v>45662</v>
      </c>
      <c r="AF1524" s="1">
        <f>IF(SLEP[[#This Row],[Días restantes]]&lt;1,DATE(1992,10,11),DATE(2025,8,8)+SLEP[[#This Row],[Días restantes]])</f>
        <v>46392</v>
      </c>
      <c r="AG1524">
        <f ca="1">IF(SLEP[[#This Row],[Termino]]=0,0,SLEP[[#This Row],[Termino]]-TODAY())</f>
        <v>433</v>
      </c>
      <c r="AH1524" s="7" t="str">
        <f ca="1">IF(SLEP[[#This Row],[Dias]]&gt;0,"Vigente","Vencido")</f>
        <v>Vigente</v>
      </c>
      <c r="AI1524" t="str">
        <f>_xlfn.XLOOKUP(SLEP[[#This Row],[Source.Name]],Tabla3[Nombre archivo],Tabla3[BASESLEP],"N/A",0,1)</f>
        <v>Punilla Cordillera</v>
      </c>
      <c r="AJ1524" t="s">
        <v>7287</v>
      </c>
    </row>
    <row r="1525" spans="1:36" x14ac:dyDescent="0.3">
      <c r="A1525" t="s">
        <v>6454</v>
      </c>
      <c r="B1525" t="s">
        <v>6583</v>
      </c>
      <c r="C1525" t="s">
        <v>6584</v>
      </c>
      <c r="D1525" t="s">
        <v>6585</v>
      </c>
      <c r="E1525" t="s">
        <v>1811</v>
      </c>
      <c r="F1525" t="s">
        <v>1812</v>
      </c>
      <c r="G1525" t="s">
        <v>44</v>
      </c>
      <c r="H1525" t="s">
        <v>45</v>
      </c>
      <c r="I1525" t="s">
        <v>60</v>
      </c>
      <c r="J1525" t="s">
        <v>6460</v>
      </c>
      <c r="K1525" t="s">
        <v>48</v>
      </c>
      <c r="L1525" s="3">
        <v>128520000</v>
      </c>
      <c r="M1525" s="4">
        <v>14279991</v>
      </c>
      <c r="N1525" s="4">
        <v>114240009</v>
      </c>
      <c r="O1525" t="s">
        <v>1459</v>
      </c>
      <c r="P1525" t="s">
        <v>6586</v>
      </c>
      <c r="Q1525" t="s">
        <v>64</v>
      </c>
      <c r="R1525">
        <v>2</v>
      </c>
      <c r="S1525">
        <v>0</v>
      </c>
      <c r="T1525">
        <v>0</v>
      </c>
      <c r="U1525">
        <v>0</v>
      </c>
      <c r="V1525">
        <v>0</v>
      </c>
      <c r="W1525">
        <v>0</v>
      </c>
      <c r="X1525">
        <v>1096</v>
      </c>
      <c r="Y1525">
        <v>879</v>
      </c>
      <c r="Z1525" t="s">
        <v>65</v>
      </c>
      <c r="AA1525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128520000</v>
      </c>
      <c r="AB1525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14279991</v>
      </c>
      <c r="AC1525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114240009</v>
      </c>
      <c r="AD1525" s="5">
        <f>VALUE(FIXED((SLEP[[#This Row],[EjecutadoCLP]]/SLEP[[#This Row],[MontoCLP]]),4,TRUE))</f>
        <v>0.1111</v>
      </c>
      <c r="AE1525" s="1">
        <f>IF(SLEP[[#This Row],[Termino]]=0,DATE(1992,10,11),SLEP[[#This Row],[Termino]]-SLEP[[#This Row],[Días de vigencia]])</f>
        <v>45660</v>
      </c>
      <c r="AF1525" s="1">
        <f>IF(SLEP[[#This Row],[Días restantes]]&lt;1,DATE(1992,10,11),DATE(2025,8,8)+SLEP[[#This Row],[Días restantes]])</f>
        <v>46756</v>
      </c>
      <c r="AG1525">
        <f ca="1">IF(SLEP[[#This Row],[Termino]]=0,0,SLEP[[#This Row],[Termino]]-TODAY())</f>
        <v>797</v>
      </c>
      <c r="AH1525" s="7" t="str">
        <f ca="1">IF(SLEP[[#This Row],[Dias]]&gt;0,"Vigente","Vencido")</f>
        <v>Vigente</v>
      </c>
      <c r="AI1525" t="str">
        <f>_xlfn.XLOOKUP(SLEP[[#This Row],[Source.Name]],Tabla3[Nombre archivo],Tabla3[BASESLEP],"N/A",0,1)</f>
        <v>Punilla Cordillera</v>
      </c>
      <c r="AJ1525" t="s">
        <v>7289</v>
      </c>
    </row>
    <row r="1526" spans="1:36" x14ac:dyDescent="0.3">
      <c r="A1526" t="s">
        <v>6454</v>
      </c>
      <c r="B1526" t="s">
        <v>6577</v>
      </c>
      <c r="C1526" t="s">
        <v>6578</v>
      </c>
      <c r="D1526" t="s">
        <v>6579</v>
      </c>
      <c r="E1526" t="s">
        <v>6580</v>
      </c>
      <c r="F1526" t="s">
        <v>6581</v>
      </c>
      <c r="G1526" t="s">
        <v>44</v>
      </c>
      <c r="H1526" t="s">
        <v>178</v>
      </c>
      <c r="I1526" t="s">
        <v>230</v>
      </c>
      <c r="J1526" t="s">
        <v>6460</v>
      </c>
      <c r="K1526" t="s">
        <v>48</v>
      </c>
      <c r="L1526" s="3">
        <v>500000000</v>
      </c>
      <c r="M1526" s="4">
        <v>266968767</v>
      </c>
      <c r="N1526" s="4">
        <v>233031233</v>
      </c>
      <c r="O1526" t="s">
        <v>1459</v>
      </c>
      <c r="P1526" t="s">
        <v>169</v>
      </c>
      <c r="Q1526" t="s">
        <v>64</v>
      </c>
      <c r="R1526">
        <v>6</v>
      </c>
      <c r="S1526">
        <v>0</v>
      </c>
      <c r="T1526">
        <v>0</v>
      </c>
      <c r="U1526">
        <v>0</v>
      </c>
      <c r="V1526">
        <v>0</v>
      </c>
      <c r="W1526">
        <v>0</v>
      </c>
      <c r="X1526">
        <v>280</v>
      </c>
      <c r="Y1526">
        <v>63</v>
      </c>
      <c r="Z1526" t="s">
        <v>65</v>
      </c>
      <c r="AA1526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500000000</v>
      </c>
      <c r="AB1526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266968767</v>
      </c>
      <c r="AC1526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233031233</v>
      </c>
      <c r="AD1526" s="5">
        <f>VALUE(FIXED((SLEP[[#This Row],[EjecutadoCLP]]/SLEP[[#This Row],[MontoCLP]]),4,TRUE))</f>
        <v>0.53390000000000004</v>
      </c>
      <c r="AE1526" s="1">
        <f>IF(SLEP[[#This Row],[Termino]]=0,DATE(1992,10,11),SLEP[[#This Row],[Termino]]-SLEP[[#This Row],[Días de vigencia]])</f>
        <v>45660</v>
      </c>
      <c r="AF1526" s="1">
        <f>IF(SLEP[[#This Row],[Días restantes]]&lt;1,DATE(1992,10,11),DATE(2025,8,8)+SLEP[[#This Row],[Días restantes]])</f>
        <v>45940</v>
      </c>
      <c r="AG1526">
        <f ca="1">IF(SLEP[[#This Row],[Termino]]=0,0,SLEP[[#This Row],[Termino]]-TODAY())</f>
        <v>-19</v>
      </c>
      <c r="AH1526" s="7" t="str">
        <f ca="1">IF(SLEP[[#This Row],[Dias]]&gt;0,"Vigente","Vencido")</f>
        <v>Vencido</v>
      </c>
      <c r="AI1526" t="str">
        <f>_xlfn.XLOOKUP(SLEP[[#This Row],[Source.Name]],Tabla3[Nombre archivo],Tabla3[BASESLEP],"N/A",0,1)</f>
        <v>Punilla Cordillera</v>
      </c>
      <c r="AJ1526" t="s">
        <v>7291</v>
      </c>
    </row>
    <row r="1527" spans="1:36" x14ac:dyDescent="0.3">
      <c r="A1527" t="s">
        <v>6454</v>
      </c>
      <c r="B1527" t="s">
        <v>6588</v>
      </c>
      <c r="C1527" t="s">
        <v>6589</v>
      </c>
      <c r="D1527" t="s">
        <v>6590</v>
      </c>
      <c r="E1527" t="s">
        <v>6498</v>
      </c>
      <c r="F1527" t="s">
        <v>6499</v>
      </c>
      <c r="G1527" t="s">
        <v>44</v>
      </c>
      <c r="H1527" t="s">
        <v>178</v>
      </c>
      <c r="I1527" t="s">
        <v>207</v>
      </c>
      <c r="J1527" t="s">
        <v>6460</v>
      </c>
      <c r="K1527" t="s">
        <v>48</v>
      </c>
      <c r="L1527" s="3">
        <v>70000000</v>
      </c>
      <c r="M1527" s="4">
        <v>35703303</v>
      </c>
      <c r="N1527" s="4">
        <v>34296697</v>
      </c>
      <c r="O1527" t="s">
        <v>456</v>
      </c>
      <c r="P1527" t="s">
        <v>169</v>
      </c>
      <c r="Q1527" t="s">
        <v>64</v>
      </c>
      <c r="R1527">
        <v>3</v>
      </c>
      <c r="S1527">
        <v>0</v>
      </c>
      <c r="T1527">
        <v>0</v>
      </c>
      <c r="U1527">
        <v>0</v>
      </c>
      <c r="V1527">
        <v>0</v>
      </c>
      <c r="W1527">
        <v>0</v>
      </c>
      <c r="X1527">
        <v>281</v>
      </c>
      <c r="Y1527">
        <v>63</v>
      </c>
      <c r="Z1527" t="s">
        <v>65</v>
      </c>
      <c r="AA1527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70000000</v>
      </c>
      <c r="AB1527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35703303</v>
      </c>
      <c r="AC1527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34296697</v>
      </c>
      <c r="AD1527" s="5">
        <f>VALUE(FIXED((SLEP[[#This Row],[EjecutadoCLP]]/SLEP[[#This Row],[MontoCLP]]),4,TRUE))</f>
        <v>0.51</v>
      </c>
      <c r="AE1527" s="1">
        <f>IF(SLEP[[#This Row],[Termino]]=0,DATE(1992,10,11),SLEP[[#This Row],[Termino]]-SLEP[[#This Row],[Días de vigencia]])</f>
        <v>45659</v>
      </c>
      <c r="AF1527" s="1">
        <f>IF(SLEP[[#This Row],[Días restantes]]&lt;1,DATE(1992,10,11),DATE(2025,8,8)+SLEP[[#This Row],[Días restantes]])</f>
        <v>45940</v>
      </c>
      <c r="AG1527">
        <f ca="1">IF(SLEP[[#This Row],[Termino]]=0,0,SLEP[[#This Row],[Termino]]-TODAY())</f>
        <v>-19</v>
      </c>
      <c r="AH1527" s="7" t="str">
        <f ca="1">IF(SLEP[[#This Row],[Dias]]&gt;0,"Vigente","Vencido")</f>
        <v>Vencido</v>
      </c>
      <c r="AI1527" t="str">
        <f>_xlfn.XLOOKUP(SLEP[[#This Row],[Source.Name]],Tabla3[Nombre archivo],Tabla3[BASESLEP],"N/A",0,1)</f>
        <v>Punilla Cordillera</v>
      </c>
      <c r="AJ1527" s="2" t="s">
        <v>7293</v>
      </c>
    </row>
    <row r="1528" spans="1:36" x14ac:dyDescent="0.3">
      <c r="A1528" t="s">
        <v>6454</v>
      </c>
      <c r="B1528" t="s">
        <v>6592</v>
      </c>
      <c r="C1528" t="s">
        <v>6593</v>
      </c>
      <c r="D1528" t="s">
        <v>6594</v>
      </c>
      <c r="E1528" t="s">
        <v>6595</v>
      </c>
      <c r="F1528" t="s">
        <v>6596</v>
      </c>
      <c r="G1528" t="s">
        <v>44</v>
      </c>
      <c r="H1528" t="s">
        <v>178</v>
      </c>
      <c r="I1528" t="s">
        <v>207</v>
      </c>
      <c r="J1528" t="s">
        <v>6460</v>
      </c>
      <c r="K1528" t="s">
        <v>48</v>
      </c>
      <c r="L1528" s="3">
        <v>20000000</v>
      </c>
      <c r="M1528" s="4">
        <v>9156462</v>
      </c>
      <c r="N1528" s="4">
        <v>10843538</v>
      </c>
      <c r="O1528" t="s">
        <v>456</v>
      </c>
      <c r="P1528" t="s">
        <v>169</v>
      </c>
      <c r="Q1528" t="s">
        <v>64</v>
      </c>
      <c r="R1528">
        <v>1</v>
      </c>
      <c r="S1528">
        <v>0</v>
      </c>
      <c r="T1528">
        <v>0</v>
      </c>
      <c r="U1528">
        <v>0</v>
      </c>
      <c r="V1528">
        <v>0</v>
      </c>
      <c r="W1528">
        <v>0</v>
      </c>
      <c r="X1528">
        <v>281</v>
      </c>
      <c r="Y1528">
        <v>63</v>
      </c>
      <c r="Z1528" t="s">
        <v>65</v>
      </c>
      <c r="AA1528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20000000</v>
      </c>
      <c r="AB1528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9156462</v>
      </c>
      <c r="AC1528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10843538</v>
      </c>
      <c r="AD1528" s="5">
        <f>VALUE(FIXED((SLEP[[#This Row],[EjecutadoCLP]]/SLEP[[#This Row],[MontoCLP]]),4,TRUE))</f>
        <v>0.45779999999999998</v>
      </c>
      <c r="AE1528" s="1">
        <f>IF(SLEP[[#This Row],[Termino]]=0,DATE(1992,10,11),SLEP[[#This Row],[Termino]]-SLEP[[#This Row],[Días de vigencia]])</f>
        <v>45659</v>
      </c>
      <c r="AF1528" s="1">
        <f>IF(SLEP[[#This Row],[Días restantes]]&lt;1,DATE(1992,10,11),DATE(2025,8,8)+SLEP[[#This Row],[Días restantes]])</f>
        <v>45940</v>
      </c>
      <c r="AG1528">
        <f ca="1">IF(SLEP[[#This Row],[Termino]]=0,0,SLEP[[#This Row],[Termino]]-TODAY())</f>
        <v>-19</v>
      </c>
      <c r="AH1528" s="7" t="str">
        <f ca="1">IF(SLEP[[#This Row],[Dias]]&gt;0,"Vigente","Vencido")</f>
        <v>Vencido</v>
      </c>
      <c r="AI1528" t="str">
        <f>_xlfn.XLOOKUP(SLEP[[#This Row],[Source.Name]],Tabla3[Nombre archivo],Tabla3[BASESLEP],"N/A",0,1)</f>
        <v>Punilla Cordillera</v>
      </c>
      <c r="AJ1528" t="s">
        <v>7295</v>
      </c>
    </row>
    <row r="1529" spans="1:36" x14ac:dyDescent="0.3">
      <c r="A1529" t="s">
        <v>6454</v>
      </c>
      <c r="B1529" t="s">
        <v>6598</v>
      </c>
      <c r="C1529" t="s">
        <v>6599</v>
      </c>
      <c r="D1529" t="s">
        <v>6544</v>
      </c>
      <c r="E1529" t="s">
        <v>6600</v>
      </c>
      <c r="F1529" t="s">
        <v>6601</v>
      </c>
      <c r="G1529" t="s">
        <v>44</v>
      </c>
      <c r="H1529" t="s">
        <v>178</v>
      </c>
      <c r="I1529" t="s">
        <v>207</v>
      </c>
      <c r="J1529" t="s">
        <v>6460</v>
      </c>
      <c r="K1529" t="s">
        <v>48</v>
      </c>
      <c r="L1529" s="3">
        <v>50000000</v>
      </c>
      <c r="M1529" s="4">
        <v>12675642</v>
      </c>
      <c r="N1529" s="4">
        <v>37324358</v>
      </c>
      <c r="O1529" t="s">
        <v>456</v>
      </c>
      <c r="P1529" t="s">
        <v>169</v>
      </c>
      <c r="Q1529" t="s">
        <v>64</v>
      </c>
      <c r="R1529">
        <v>0</v>
      </c>
      <c r="S1529">
        <v>0</v>
      </c>
      <c r="T1529">
        <v>0</v>
      </c>
      <c r="U1529">
        <v>0</v>
      </c>
      <c r="V1529">
        <v>0</v>
      </c>
      <c r="W1529">
        <v>0</v>
      </c>
      <c r="X1529">
        <v>281</v>
      </c>
      <c r="Y1529">
        <v>63</v>
      </c>
      <c r="Z1529" t="s">
        <v>65</v>
      </c>
      <c r="AA1529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50000000</v>
      </c>
      <c r="AB1529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12675642</v>
      </c>
      <c r="AC1529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37324358</v>
      </c>
      <c r="AD1529" s="5">
        <f>VALUE(FIXED((SLEP[[#This Row],[EjecutadoCLP]]/SLEP[[#This Row],[MontoCLP]]),4,TRUE))</f>
        <v>0.2535</v>
      </c>
      <c r="AE1529" s="1">
        <f>IF(SLEP[[#This Row],[Termino]]=0,DATE(1992,10,11),SLEP[[#This Row],[Termino]]-SLEP[[#This Row],[Días de vigencia]])</f>
        <v>45659</v>
      </c>
      <c r="AF1529" s="1">
        <f>IF(SLEP[[#This Row],[Días restantes]]&lt;1,DATE(1992,10,11),DATE(2025,8,8)+SLEP[[#This Row],[Días restantes]])</f>
        <v>45940</v>
      </c>
      <c r="AG1529">
        <f ca="1">IF(SLEP[[#This Row],[Termino]]=0,0,SLEP[[#This Row],[Termino]]-TODAY())</f>
        <v>-19</v>
      </c>
      <c r="AH1529" s="7" t="str">
        <f ca="1">IF(SLEP[[#This Row],[Dias]]&gt;0,"Vigente","Vencido")</f>
        <v>Vencido</v>
      </c>
      <c r="AI1529" t="str">
        <f>_xlfn.XLOOKUP(SLEP[[#This Row],[Source.Name]],Tabla3[Nombre archivo],Tabla3[BASESLEP],"N/A",0,1)</f>
        <v>Punilla Cordillera</v>
      </c>
      <c r="AJ1529" t="s">
        <v>7297</v>
      </c>
    </row>
    <row r="1530" spans="1:36" x14ac:dyDescent="0.3">
      <c r="A1530" t="s">
        <v>6454</v>
      </c>
      <c r="B1530" t="s">
        <v>6603</v>
      </c>
      <c r="C1530" t="s">
        <v>6604</v>
      </c>
      <c r="D1530" t="s">
        <v>6544</v>
      </c>
      <c r="E1530" t="s">
        <v>6605</v>
      </c>
      <c r="F1530" t="s">
        <v>6606</v>
      </c>
      <c r="G1530" t="s">
        <v>44</v>
      </c>
      <c r="H1530" t="s">
        <v>178</v>
      </c>
      <c r="I1530" t="s">
        <v>207</v>
      </c>
      <c r="J1530" t="s">
        <v>6460</v>
      </c>
      <c r="K1530" t="s">
        <v>48</v>
      </c>
      <c r="L1530" s="3">
        <v>20000000</v>
      </c>
      <c r="M1530" s="4">
        <v>0</v>
      </c>
      <c r="N1530" s="4">
        <v>20000000</v>
      </c>
      <c r="O1530" t="s">
        <v>456</v>
      </c>
      <c r="P1530" t="s">
        <v>169</v>
      </c>
      <c r="Q1530" t="s">
        <v>64</v>
      </c>
      <c r="R1530">
        <v>0</v>
      </c>
      <c r="S1530">
        <v>0</v>
      </c>
      <c r="T1530">
        <v>0</v>
      </c>
      <c r="U1530">
        <v>0</v>
      </c>
      <c r="V1530">
        <v>0</v>
      </c>
      <c r="W1530">
        <v>0</v>
      </c>
      <c r="X1530">
        <v>281</v>
      </c>
      <c r="Y1530">
        <v>63</v>
      </c>
      <c r="Z1530" t="s">
        <v>65</v>
      </c>
      <c r="AA1530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20000000</v>
      </c>
      <c r="AB1530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0</v>
      </c>
      <c r="AC1530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20000000</v>
      </c>
      <c r="AD1530" s="5">
        <f>VALUE(FIXED((SLEP[[#This Row],[EjecutadoCLP]]/SLEP[[#This Row],[MontoCLP]]),4,TRUE))</f>
        <v>0</v>
      </c>
      <c r="AE1530" s="1">
        <f>IF(SLEP[[#This Row],[Termino]]=0,DATE(1992,10,11),SLEP[[#This Row],[Termino]]-SLEP[[#This Row],[Días de vigencia]])</f>
        <v>45659</v>
      </c>
      <c r="AF1530" s="1">
        <f>IF(SLEP[[#This Row],[Días restantes]]&lt;1,DATE(1992,10,11),DATE(2025,8,8)+SLEP[[#This Row],[Días restantes]])</f>
        <v>45940</v>
      </c>
      <c r="AG1530">
        <f ca="1">IF(SLEP[[#This Row],[Termino]]=0,0,SLEP[[#This Row],[Termino]]-TODAY())</f>
        <v>-19</v>
      </c>
      <c r="AH1530" s="7" t="str">
        <f ca="1">IF(SLEP[[#This Row],[Dias]]&gt;0,"Vigente","Vencido")</f>
        <v>Vencido</v>
      </c>
      <c r="AI1530" t="str">
        <f>_xlfn.XLOOKUP(SLEP[[#This Row],[Source.Name]],Tabla3[Nombre archivo],Tabla3[BASESLEP],"N/A",0,1)</f>
        <v>Punilla Cordillera</v>
      </c>
      <c r="AJ1530" t="s">
        <v>7299</v>
      </c>
    </row>
    <row r="1531" spans="1:36" x14ac:dyDescent="0.3">
      <c r="A1531" t="s">
        <v>6454</v>
      </c>
      <c r="B1531" t="s">
        <v>6608</v>
      </c>
      <c r="C1531" t="s">
        <v>6589</v>
      </c>
      <c r="D1531" t="s">
        <v>6590</v>
      </c>
      <c r="E1531" t="s">
        <v>6609</v>
      </c>
      <c r="F1531" t="s">
        <v>6610</v>
      </c>
      <c r="G1531" t="s">
        <v>44</v>
      </c>
      <c r="H1531" t="s">
        <v>178</v>
      </c>
      <c r="I1531" t="s">
        <v>207</v>
      </c>
      <c r="J1531" t="s">
        <v>6460</v>
      </c>
      <c r="K1531" t="s">
        <v>48</v>
      </c>
      <c r="L1531" s="3">
        <v>30000000</v>
      </c>
      <c r="M1531" s="4">
        <v>13213183</v>
      </c>
      <c r="N1531" s="4">
        <v>16786817</v>
      </c>
      <c r="O1531" t="s">
        <v>50</v>
      </c>
      <c r="P1531" t="s">
        <v>169</v>
      </c>
      <c r="Q1531" t="s">
        <v>64</v>
      </c>
      <c r="R1531">
        <v>3</v>
      </c>
      <c r="S1531">
        <v>0</v>
      </c>
      <c r="T1531">
        <v>0</v>
      </c>
      <c r="U1531">
        <v>0</v>
      </c>
      <c r="V1531">
        <v>0</v>
      </c>
      <c r="W1531">
        <v>0</v>
      </c>
      <c r="X1531">
        <v>282</v>
      </c>
      <c r="Y1531">
        <v>63</v>
      </c>
      <c r="Z1531" t="s">
        <v>65</v>
      </c>
      <c r="AA1531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30000000</v>
      </c>
      <c r="AB1531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13213183</v>
      </c>
      <c r="AC1531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16786817</v>
      </c>
      <c r="AD1531" s="5">
        <f>VALUE(FIXED((SLEP[[#This Row],[EjecutadoCLP]]/SLEP[[#This Row],[MontoCLP]]),4,TRUE))</f>
        <v>0.44040000000000001</v>
      </c>
      <c r="AE1531" s="1">
        <f>IF(SLEP[[#This Row],[Termino]]=0,DATE(1992,10,11),SLEP[[#This Row],[Termino]]-SLEP[[#This Row],[Días de vigencia]])</f>
        <v>45658</v>
      </c>
      <c r="AF1531" s="1">
        <f>IF(SLEP[[#This Row],[Días restantes]]&lt;1,DATE(1992,10,11),DATE(2025,8,8)+SLEP[[#This Row],[Días restantes]])</f>
        <v>45940</v>
      </c>
      <c r="AG1531">
        <f ca="1">IF(SLEP[[#This Row],[Termino]]=0,0,SLEP[[#This Row],[Termino]]-TODAY())</f>
        <v>-19</v>
      </c>
      <c r="AH1531" s="7" t="str">
        <f ca="1">IF(SLEP[[#This Row],[Dias]]&gt;0,"Vigente","Vencido")</f>
        <v>Vencido</v>
      </c>
      <c r="AI1531" t="str">
        <f>_xlfn.XLOOKUP(SLEP[[#This Row],[Source.Name]],Tabla3[Nombre archivo],Tabla3[BASESLEP],"N/A",0,1)</f>
        <v>Punilla Cordillera</v>
      </c>
      <c r="AJ1531" t="s">
        <v>7301</v>
      </c>
    </row>
    <row r="1532" spans="1:36" x14ac:dyDescent="0.3">
      <c r="A1532" t="s">
        <v>6454</v>
      </c>
      <c r="B1532" t="s">
        <v>6618</v>
      </c>
      <c r="C1532" t="s">
        <v>6619</v>
      </c>
      <c r="D1532" t="s">
        <v>6620</v>
      </c>
      <c r="E1532" t="s">
        <v>780</v>
      </c>
      <c r="F1532" t="s">
        <v>781</v>
      </c>
      <c r="G1532" t="s">
        <v>44</v>
      </c>
      <c r="H1532" t="s">
        <v>45</v>
      </c>
      <c r="I1532" t="s">
        <v>46</v>
      </c>
      <c r="J1532" t="s">
        <v>6460</v>
      </c>
      <c r="K1532" t="s">
        <v>48</v>
      </c>
      <c r="L1532" s="3">
        <v>202000000</v>
      </c>
      <c r="M1532" s="4">
        <v>61093636</v>
      </c>
      <c r="N1532" s="4">
        <v>140906364</v>
      </c>
      <c r="O1532" t="s">
        <v>50</v>
      </c>
      <c r="P1532" t="s">
        <v>553</v>
      </c>
      <c r="Q1532" t="s">
        <v>64</v>
      </c>
      <c r="R1532">
        <v>0</v>
      </c>
      <c r="S1532">
        <v>0</v>
      </c>
      <c r="T1532">
        <v>0</v>
      </c>
      <c r="U1532">
        <v>0</v>
      </c>
      <c r="V1532">
        <v>0</v>
      </c>
      <c r="W1532">
        <v>0</v>
      </c>
      <c r="X1532">
        <v>365</v>
      </c>
      <c r="Y1532">
        <v>146</v>
      </c>
      <c r="Z1532" t="s">
        <v>65</v>
      </c>
      <c r="AA1532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202000000</v>
      </c>
      <c r="AB1532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61093636</v>
      </c>
      <c r="AC1532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140906364</v>
      </c>
      <c r="AD1532" s="5">
        <f>VALUE(FIXED((SLEP[[#This Row],[EjecutadoCLP]]/SLEP[[#This Row],[MontoCLP]]),4,TRUE))</f>
        <v>0.3024</v>
      </c>
      <c r="AE1532" s="1">
        <f>IF(SLEP[[#This Row],[Termino]]=0,DATE(1992,10,11),SLEP[[#This Row],[Termino]]-SLEP[[#This Row],[Días de vigencia]])</f>
        <v>45658</v>
      </c>
      <c r="AF1532" s="1">
        <f>IF(SLEP[[#This Row],[Días restantes]]&lt;1,DATE(1992,10,11),DATE(2025,8,8)+SLEP[[#This Row],[Días restantes]])</f>
        <v>46023</v>
      </c>
      <c r="AG1532">
        <f ca="1">IF(SLEP[[#This Row],[Termino]]=0,0,SLEP[[#This Row],[Termino]]-TODAY())</f>
        <v>64</v>
      </c>
      <c r="AH1532" s="7" t="str">
        <f ca="1">IF(SLEP[[#This Row],[Dias]]&gt;0,"Vigente","Vencido")</f>
        <v>Vigente</v>
      </c>
      <c r="AI1532" t="str">
        <f>_xlfn.XLOOKUP(SLEP[[#This Row],[Source.Name]],Tabla3[Nombre archivo],Tabla3[BASESLEP],"N/A",0,1)</f>
        <v>Punilla Cordillera</v>
      </c>
      <c r="AJ1532" t="s">
        <v>7303</v>
      </c>
    </row>
    <row r="1533" spans="1:36" x14ac:dyDescent="0.3">
      <c r="A1533" t="s">
        <v>6454</v>
      </c>
      <c r="B1533" t="s">
        <v>6612</v>
      </c>
      <c r="C1533" t="s">
        <v>6613</v>
      </c>
      <c r="D1533" t="s">
        <v>6614</v>
      </c>
      <c r="E1533" t="s">
        <v>6615</v>
      </c>
      <c r="F1533" t="s">
        <v>6616</v>
      </c>
      <c r="G1533" t="s">
        <v>44</v>
      </c>
      <c r="H1533" t="s">
        <v>178</v>
      </c>
      <c r="I1533" t="s">
        <v>207</v>
      </c>
      <c r="J1533" t="s">
        <v>6460</v>
      </c>
      <c r="K1533" t="s">
        <v>48</v>
      </c>
      <c r="L1533" s="3">
        <v>100000000</v>
      </c>
      <c r="M1533" s="4">
        <v>62618967</v>
      </c>
      <c r="N1533" s="4">
        <v>37381033</v>
      </c>
      <c r="O1533" t="s">
        <v>50</v>
      </c>
      <c r="P1533" t="s">
        <v>169</v>
      </c>
      <c r="Q1533" t="s">
        <v>64</v>
      </c>
      <c r="R1533">
        <v>4</v>
      </c>
      <c r="S1533">
        <v>0</v>
      </c>
      <c r="T1533">
        <v>0</v>
      </c>
      <c r="U1533">
        <v>0</v>
      </c>
      <c r="V1533">
        <v>0</v>
      </c>
      <c r="W1533">
        <v>0</v>
      </c>
      <c r="X1533">
        <v>282</v>
      </c>
      <c r="Y1533">
        <v>63</v>
      </c>
      <c r="Z1533" t="s">
        <v>65</v>
      </c>
      <c r="AA1533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100000000</v>
      </c>
      <c r="AB1533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62618967</v>
      </c>
      <c r="AC1533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37381033</v>
      </c>
      <c r="AD1533" s="5">
        <f>VALUE(FIXED((SLEP[[#This Row],[EjecutadoCLP]]/SLEP[[#This Row],[MontoCLP]]),4,TRUE))</f>
        <v>0.62619999999999998</v>
      </c>
      <c r="AE1533" s="1">
        <f>IF(SLEP[[#This Row],[Termino]]=0,DATE(1992,10,11),SLEP[[#This Row],[Termino]]-SLEP[[#This Row],[Días de vigencia]])</f>
        <v>45658</v>
      </c>
      <c r="AF1533" s="1">
        <f>IF(SLEP[[#This Row],[Días restantes]]&lt;1,DATE(1992,10,11),DATE(2025,8,8)+SLEP[[#This Row],[Días restantes]])</f>
        <v>45940</v>
      </c>
      <c r="AG1533">
        <f ca="1">IF(SLEP[[#This Row],[Termino]]=0,0,SLEP[[#This Row],[Termino]]-TODAY())</f>
        <v>-19</v>
      </c>
      <c r="AH1533" s="7" t="str">
        <f ca="1">IF(SLEP[[#This Row],[Dias]]&gt;0,"Vigente","Vencido")</f>
        <v>Vencido</v>
      </c>
      <c r="AI1533" t="str">
        <f>_xlfn.XLOOKUP(SLEP[[#This Row],[Source.Name]],Tabla3[Nombre archivo],Tabla3[BASESLEP],"N/A",0,1)</f>
        <v>Punilla Cordillera</v>
      </c>
      <c r="AJ1533" t="s">
        <v>7305</v>
      </c>
    </row>
    <row r="1534" spans="1:36" x14ac:dyDescent="0.3">
      <c r="A1534" t="s">
        <v>6454</v>
      </c>
      <c r="B1534" t="s">
        <v>6626</v>
      </c>
      <c r="C1534" t="s">
        <v>6627</v>
      </c>
      <c r="D1534" t="s">
        <v>6628</v>
      </c>
      <c r="E1534" t="s">
        <v>349</v>
      </c>
      <c r="F1534" t="s">
        <v>350</v>
      </c>
      <c r="G1534" t="s">
        <v>44</v>
      </c>
      <c r="H1534" t="s">
        <v>45</v>
      </c>
      <c r="I1534" t="s">
        <v>89</v>
      </c>
      <c r="J1534" t="s">
        <v>6460</v>
      </c>
      <c r="K1534" t="s">
        <v>48</v>
      </c>
      <c r="L1534" s="3">
        <v>94005000</v>
      </c>
      <c r="M1534" s="4">
        <v>58421500</v>
      </c>
      <c r="N1534" s="4">
        <v>35583500</v>
      </c>
      <c r="O1534" t="s">
        <v>652</v>
      </c>
      <c r="P1534" t="s">
        <v>169</v>
      </c>
      <c r="Q1534" t="s">
        <v>64</v>
      </c>
      <c r="R1534">
        <v>0</v>
      </c>
      <c r="S1534">
        <v>0</v>
      </c>
      <c r="T1534">
        <v>0</v>
      </c>
      <c r="U1534">
        <v>0</v>
      </c>
      <c r="V1534">
        <v>0</v>
      </c>
      <c r="W1534">
        <v>0</v>
      </c>
      <c r="X1534">
        <v>293</v>
      </c>
      <c r="Y1534">
        <v>63</v>
      </c>
      <c r="Z1534" t="s">
        <v>65</v>
      </c>
      <c r="AA1534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94005000</v>
      </c>
      <c r="AB1534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58421500</v>
      </c>
      <c r="AC1534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35583500</v>
      </c>
      <c r="AD1534" s="5">
        <f>VALUE(FIXED((SLEP[[#This Row],[EjecutadoCLP]]/SLEP[[#This Row],[MontoCLP]]),4,TRUE))</f>
        <v>0.62150000000000005</v>
      </c>
      <c r="AE1534" s="1">
        <f>IF(SLEP[[#This Row],[Termino]]=0,DATE(1992,10,11),SLEP[[#This Row],[Termino]]-SLEP[[#This Row],[Días de vigencia]])</f>
        <v>45647</v>
      </c>
      <c r="AF1534" s="1">
        <f>IF(SLEP[[#This Row],[Días restantes]]&lt;1,DATE(1992,10,11),DATE(2025,8,8)+SLEP[[#This Row],[Días restantes]])</f>
        <v>45940</v>
      </c>
      <c r="AG1534">
        <f ca="1">IF(SLEP[[#This Row],[Termino]]=0,0,SLEP[[#This Row],[Termino]]-TODAY())</f>
        <v>-19</v>
      </c>
      <c r="AH1534" s="7" t="str">
        <f ca="1">IF(SLEP[[#This Row],[Dias]]&gt;0,"Vigente","Vencido")</f>
        <v>Vencido</v>
      </c>
      <c r="AI1534" t="str">
        <f>_xlfn.XLOOKUP(SLEP[[#This Row],[Source.Name]],Tabla3[Nombre archivo],Tabla3[BASESLEP],"N/A",0,1)</f>
        <v>Punilla Cordillera</v>
      </c>
      <c r="AJ1534" t="s">
        <v>7307</v>
      </c>
    </row>
    <row r="1535" spans="1:36" x14ac:dyDescent="0.3">
      <c r="A1535" t="s">
        <v>6454</v>
      </c>
      <c r="B1535" t="s">
        <v>6622</v>
      </c>
      <c r="C1535" t="s">
        <v>6623</v>
      </c>
      <c r="D1535" t="s">
        <v>6624</v>
      </c>
      <c r="E1535" t="s">
        <v>6580</v>
      </c>
      <c r="F1535" t="s">
        <v>6581</v>
      </c>
      <c r="G1535" t="s">
        <v>44</v>
      </c>
      <c r="H1535" t="s">
        <v>178</v>
      </c>
      <c r="I1535" t="s">
        <v>533</v>
      </c>
      <c r="J1535" t="s">
        <v>6460</v>
      </c>
      <c r="K1535" t="s">
        <v>48</v>
      </c>
      <c r="L1535" s="3">
        <v>70000000</v>
      </c>
      <c r="M1535" s="4">
        <v>25766177</v>
      </c>
      <c r="N1535" s="4">
        <v>44233823</v>
      </c>
      <c r="O1535" t="s">
        <v>652</v>
      </c>
      <c r="P1535" t="s">
        <v>169</v>
      </c>
      <c r="Q1535" t="s">
        <v>64</v>
      </c>
      <c r="R1535">
        <v>0</v>
      </c>
      <c r="S1535">
        <v>0</v>
      </c>
      <c r="T1535">
        <v>0</v>
      </c>
      <c r="U1535">
        <v>0</v>
      </c>
      <c r="V1535">
        <v>0</v>
      </c>
      <c r="W1535">
        <v>0</v>
      </c>
      <c r="X1535">
        <v>293</v>
      </c>
      <c r="Y1535">
        <v>63</v>
      </c>
      <c r="Z1535" t="s">
        <v>65</v>
      </c>
      <c r="AA1535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70000000</v>
      </c>
      <c r="AB1535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25766177</v>
      </c>
      <c r="AC1535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44233823</v>
      </c>
      <c r="AD1535" s="5">
        <f>VALUE(FIXED((SLEP[[#This Row],[EjecutadoCLP]]/SLEP[[#This Row],[MontoCLP]]),4,TRUE))</f>
        <v>0.36809999999999998</v>
      </c>
      <c r="AE1535" s="1">
        <f>IF(SLEP[[#This Row],[Termino]]=0,DATE(1992,10,11),SLEP[[#This Row],[Termino]]-SLEP[[#This Row],[Días de vigencia]])</f>
        <v>45647</v>
      </c>
      <c r="AF1535" s="1">
        <f>IF(SLEP[[#This Row],[Días restantes]]&lt;1,DATE(1992,10,11),DATE(2025,8,8)+SLEP[[#This Row],[Días restantes]])</f>
        <v>45940</v>
      </c>
      <c r="AG1535">
        <f ca="1">IF(SLEP[[#This Row],[Termino]]=0,0,SLEP[[#This Row],[Termino]]-TODAY())</f>
        <v>-19</v>
      </c>
      <c r="AH1535" s="7" t="str">
        <f ca="1">IF(SLEP[[#This Row],[Dias]]&gt;0,"Vigente","Vencido")</f>
        <v>Vencido</v>
      </c>
      <c r="AI1535" t="str">
        <f>_xlfn.XLOOKUP(SLEP[[#This Row],[Source.Name]],Tabla3[Nombre archivo],Tabla3[BASESLEP],"N/A",0,1)</f>
        <v>Punilla Cordillera</v>
      </c>
      <c r="AJ1535" t="s">
        <v>7309</v>
      </c>
    </row>
    <row r="1536" spans="1:36" x14ac:dyDescent="0.3">
      <c r="A1536" t="s">
        <v>6454</v>
      </c>
      <c r="B1536" t="s">
        <v>6630</v>
      </c>
      <c r="C1536" t="s">
        <v>6631</v>
      </c>
      <c r="D1536" t="s">
        <v>6632</v>
      </c>
      <c r="E1536" t="s">
        <v>6633</v>
      </c>
      <c r="F1536" t="s">
        <v>6634</v>
      </c>
      <c r="G1536" t="s">
        <v>44</v>
      </c>
      <c r="H1536" t="s">
        <v>45</v>
      </c>
      <c r="I1536" t="s">
        <v>207</v>
      </c>
      <c r="J1536" t="s">
        <v>6460</v>
      </c>
      <c r="K1536" t="s">
        <v>48</v>
      </c>
      <c r="L1536" s="3">
        <v>38000000</v>
      </c>
      <c r="M1536" s="4">
        <v>15464050</v>
      </c>
      <c r="N1536" s="4">
        <v>22535950</v>
      </c>
      <c r="O1536" t="s">
        <v>194</v>
      </c>
      <c r="P1536" t="s">
        <v>1852</v>
      </c>
      <c r="Q1536" t="s">
        <v>64</v>
      </c>
      <c r="R1536">
        <v>1</v>
      </c>
      <c r="S1536">
        <v>0</v>
      </c>
      <c r="T1536">
        <v>0</v>
      </c>
      <c r="U1536">
        <v>0</v>
      </c>
      <c r="V1536">
        <v>0</v>
      </c>
      <c r="W1536">
        <v>0</v>
      </c>
      <c r="X1536">
        <v>365</v>
      </c>
      <c r="Y1536">
        <v>134</v>
      </c>
      <c r="Z1536" t="s">
        <v>65</v>
      </c>
      <c r="AA1536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38000000</v>
      </c>
      <c r="AB1536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15464050</v>
      </c>
      <c r="AC1536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22535950</v>
      </c>
      <c r="AD1536" s="5">
        <f>VALUE(FIXED((SLEP[[#This Row],[EjecutadoCLP]]/SLEP[[#This Row],[MontoCLP]]),4,TRUE))</f>
        <v>0.40689999999999998</v>
      </c>
      <c r="AE1536" s="1">
        <f>IF(SLEP[[#This Row],[Termino]]=0,DATE(1992,10,11),SLEP[[#This Row],[Termino]]-SLEP[[#This Row],[Días de vigencia]])</f>
        <v>45646</v>
      </c>
      <c r="AF1536" s="1">
        <f>IF(SLEP[[#This Row],[Días restantes]]&lt;1,DATE(1992,10,11),DATE(2025,8,8)+SLEP[[#This Row],[Días restantes]])</f>
        <v>46011</v>
      </c>
      <c r="AG1536">
        <f ca="1">IF(SLEP[[#This Row],[Termino]]=0,0,SLEP[[#This Row],[Termino]]-TODAY())</f>
        <v>52</v>
      </c>
      <c r="AH1536" s="7" t="str">
        <f ca="1">IF(SLEP[[#This Row],[Dias]]&gt;0,"Vigente","Vencido")</f>
        <v>Vigente</v>
      </c>
      <c r="AI1536" t="str">
        <f>_xlfn.XLOOKUP(SLEP[[#This Row],[Source.Name]],Tabla3[Nombre archivo],Tabla3[BASESLEP],"N/A",0,1)</f>
        <v>Punilla Cordillera</v>
      </c>
      <c r="AJ1536" t="s">
        <v>7311</v>
      </c>
    </row>
    <row r="1537" spans="1:36" x14ac:dyDescent="0.3">
      <c r="A1537" t="s">
        <v>6454</v>
      </c>
      <c r="B1537" t="s">
        <v>6636</v>
      </c>
      <c r="C1537" t="s">
        <v>6637</v>
      </c>
      <c r="D1537" t="s">
        <v>6638</v>
      </c>
      <c r="E1537" t="s">
        <v>6639</v>
      </c>
      <c r="F1537" t="s">
        <v>6640</v>
      </c>
      <c r="G1537" t="s">
        <v>44</v>
      </c>
      <c r="H1537" t="s">
        <v>45</v>
      </c>
      <c r="I1537" t="s">
        <v>46</v>
      </c>
      <c r="J1537" t="s">
        <v>6460</v>
      </c>
      <c r="K1537" t="s">
        <v>48</v>
      </c>
      <c r="L1537" s="3">
        <v>450000000</v>
      </c>
      <c r="M1537" s="4">
        <v>147163611</v>
      </c>
      <c r="N1537" s="4">
        <v>302836389</v>
      </c>
      <c r="O1537" t="s">
        <v>139</v>
      </c>
      <c r="P1537" t="s">
        <v>296</v>
      </c>
      <c r="Q1537" t="s">
        <v>64</v>
      </c>
      <c r="R1537">
        <v>1</v>
      </c>
      <c r="S1537">
        <v>0</v>
      </c>
      <c r="T1537">
        <v>0</v>
      </c>
      <c r="U1537">
        <v>0</v>
      </c>
      <c r="V1537">
        <v>0</v>
      </c>
      <c r="W1537">
        <v>0</v>
      </c>
      <c r="X1537">
        <v>365</v>
      </c>
      <c r="Y1537">
        <v>122</v>
      </c>
      <c r="Z1537" t="s">
        <v>65</v>
      </c>
      <c r="AA1537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450000000</v>
      </c>
      <c r="AB1537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147163611</v>
      </c>
      <c r="AC1537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302836389</v>
      </c>
      <c r="AD1537" s="5">
        <f>VALUE(FIXED((SLEP[[#This Row],[EjecutadoCLP]]/SLEP[[#This Row],[MontoCLP]]),4,TRUE))</f>
        <v>0.32700000000000001</v>
      </c>
      <c r="AE1537" s="1">
        <f>IF(SLEP[[#This Row],[Termino]]=0,DATE(1992,10,11),SLEP[[#This Row],[Termino]]-SLEP[[#This Row],[Días de vigencia]])</f>
        <v>45634</v>
      </c>
      <c r="AF1537" s="1">
        <f>IF(SLEP[[#This Row],[Días restantes]]&lt;1,DATE(1992,10,11),DATE(2025,8,8)+SLEP[[#This Row],[Días restantes]])</f>
        <v>45999</v>
      </c>
      <c r="AG1537">
        <f ca="1">IF(SLEP[[#This Row],[Termino]]=0,0,SLEP[[#This Row],[Termino]]-TODAY())</f>
        <v>40</v>
      </c>
      <c r="AH1537" s="7" t="str">
        <f ca="1">IF(SLEP[[#This Row],[Dias]]&gt;0,"Vigente","Vencido")</f>
        <v>Vigente</v>
      </c>
      <c r="AI1537" t="str">
        <f>_xlfn.XLOOKUP(SLEP[[#This Row],[Source.Name]],Tabla3[Nombre archivo],Tabla3[BASESLEP],"N/A",0,1)</f>
        <v>Punilla Cordillera</v>
      </c>
      <c r="AJ1537" t="s">
        <v>7313</v>
      </c>
    </row>
    <row r="1538" spans="1:36" x14ac:dyDescent="0.3">
      <c r="A1538" t="s">
        <v>6454</v>
      </c>
      <c r="B1538" t="s">
        <v>6642</v>
      </c>
      <c r="C1538" t="s">
        <v>6643</v>
      </c>
      <c r="D1538" t="s">
        <v>6638</v>
      </c>
      <c r="E1538" t="s">
        <v>6644</v>
      </c>
      <c r="F1538" t="s">
        <v>6645</v>
      </c>
      <c r="G1538" t="s">
        <v>44</v>
      </c>
      <c r="H1538" t="s">
        <v>45</v>
      </c>
      <c r="I1538" t="s">
        <v>46</v>
      </c>
      <c r="J1538" t="s">
        <v>6460</v>
      </c>
      <c r="K1538" t="s">
        <v>48</v>
      </c>
      <c r="L1538" s="3">
        <v>105000000</v>
      </c>
      <c r="M1538" s="4">
        <v>43217533</v>
      </c>
      <c r="N1538" s="4">
        <v>61782467</v>
      </c>
      <c r="O1538" t="s">
        <v>63</v>
      </c>
      <c r="P1538" t="s">
        <v>215</v>
      </c>
      <c r="Q1538" t="s">
        <v>64</v>
      </c>
      <c r="R1538">
        <v>0</v>
      </c>
      <c r="S1538">
        <v>0</v>
      </c>
      <c r="T1538">
        <v>0</v>
      </c>
      <c r="U1538">
        <v>0</v>
      </c>
      <c r="V1538">
        <v>0</v>
      </c>
      <c r="W1538">
        <v>0</v>
      </c>
      <c r="X1538">
        <v>365</v>
      </c>
      <c r="Y1538">
        <v>121</v>
      </c>
      <c r="Z1538" t="s">
        <v>65</v>
      </c>
      <c r="AA1538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105000000</v>
      </c>
      <c r="AB1538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43217533</v>
      </c>
      <c r="AC1538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61782467</v>
      </c>
      <c r="AD1538" s="5">
        <f>VALUE(FIXED((SLEP[[#This Row],[EjecutadoCLP]]/SLEP[[#This Row],[MontoCLP]]),4,TRUE))</f>
        <v>0.41160000000000002</v>
      </c>
      <c r="AE1538" s="1">
        <f>IF(SLEP[[#This Row],[Termino]]=0,DATE(1992,10,11),SLEP[[#This Row],[Termino]]-SLEP[[#This Row],[Días de vigencia]])</f>
        <v>45633</v>
      </c>
      <c r="AF1538" s="1">
        <f>IF(SLEP[[#This Row],[Días restantes]]&lt;1,DATE(1992,10,11),DATE(2025,8,8)+SLEP[[#This Row],[Días restantes]])</f>
        <v>45998</v>
      </c>
      <c r="AG1538">
        <f ca="1">IF(SLEP[[#This Row],[Termino]]=0,0,SLEP[[#This Row],[Termino]]-TODAY())</f>
        <v>39</v>
      </c>
      <c r="AH1538" s="7" t="str">
        <f ca="1">IF(SLEP[[#This Row],[Dias]]&gt;0,"Vigente","Vencido")</f>
        <v>Vigente</v>
      </c>
      <c r="AI1538" t="str">
        <f>_xlfn.XLOOKUP(SLEP[[#This Row],[Source.Name]],Tabla3[Nombre archivo],Tabla3[BASESLEP],"N/A",0,1)</f>
        <v>Punilla Cordillera</v>
      </c>
      <c r="AJ1538" t="s">
        <v>7315</v>
      </c>
    </row>
    <row r="1539" spans="1:36" x14ac:dyDescent="0.3">
      <c r="A1539" t="s">
        <v>6454</v>
      </c>
      <c r="B1539" t="s">
        <v>6647</v>
      </c>
      <c r="C1539" t="s">
        <v>6648</v>
      </c>
      <c r="D1539" t="s">
        <v>6649</v>
      </c>
      <c r="E1539" t="s">
        <v>6650</v>
      </c>
      <c r="F1539" t="s">
        <v>6651</v>
      </c>
      <c r="G1539" t="s">
        <v>44</v>
      </c>
      <c r="H1539" t="s">
        <v>45</v>
      </c>
      <c r="I1539" t="s">
        <v>60</v>
      </c>
      <c r="J1539" t="s">
        <v>6460</v>
      </c>
      <c r="K1539" t="s">
        <v>48</v>
      </c>
      <c r="L1539" s="3">
        <v>85000000</v>
      </c>
      <c r="M1539" s="4">
        <v>33809765</v>
      </c>
      <c r="N1539" s="4">
        <v>51190235</v>
      </c>
      <c r="O1539" t="s">
        <v>50</v>
      </c>
      <c r="P1539" t="s">
        <v>553</v>
      </c>
      <c r="Q1539" t="s">
        <v>64</v>
      </c>
      <c r="R1539">
        <v>0</v>
      </c>
      <c r="S1539">
        <v>0</v>
      </c>
      <c r="T1539">
        <v>0</v>
      </c>
      <c r="U1539">
        <v>0</v>
      </c>
      <c r="V1539">
        <v>0</v>
      </c>
      <c r="W1539">
        <v>0</v>
      </c>
      <c r="X1539">
        <v>365</v>
      </c>
      <c r="Y1539">
        <v>118</v>
      </c>
      <c r="Z1539" t="s">
        <v>65</v>
      </c>
      <c r="AA1539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85000000</v>
      </c>
      <c r="AB1539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33809765</v>
      </c>
      <c r="AC1539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51190235</v>
      </c>
      <c r="AD1539" s="5">
        <f>VALUE(FIXED((SLEP[[#This Row],[EjecutadoCLP]]/SLEP[[#This Row],[MontoCLP]]),4,TRUE))</f>
        <v>0.39779999999999999</v>
      </c>
      <c r="AE1539" s="1">
        <f>IF(SLEP[[#This Row],[Termino]]=0,DATE(1992,10,11),SLEP[[#This Row],[Termino]]-SLEP[[#This Row],[Días de vigencia]])</f>
        <v>45630</v>
      </c>
      <c r="AF1539" s="1">
        <f>IF(SLEP[[#This Row],[Días restantes]]&lt;1,DATE(1992,10,11),DATE(2025,8,8)+SLEP[[#This Row],[Días restantes]])</f>
        <v>45995</v>
      </c>
      <c r="AG1539">
        <f ca="1">IF(SLEP[[#This Row],[Termino]]=0,0,SLEP[[#This Row],[Termino]]-TODAY())</f>
        <v>36</v>
      </c>
      <c r="AH1539" s="7" t="str">
        <f ca="1">IF(SLEP[[#This Row],[Dias]]&gt;0,"Vigente","Vencido")</f>
        <v>Vigente</v>
      </c>
      <c r="AI1539" t="str">
        <f>_xlfn.XLOOKUP(SLEP[[#This Row],[Source.Name]],Tabla3[Nombre archivo],Tabla3[BASESLEP],"N/A",0,1)</f>
        <v>Punilla Cordillera</v>
      </c>
      <c r="AJ1539" t="s">
        <v>7317</v>
      </c>
    </row>
    <row r="1540" spans="1:36" x14ac:dyDescent="0.3">
      <c r="A1540" t="s">
        <v>6454</v>
      </c>
      <c r="B1540" t="s">
        <v>6653</v>
      </c>
      <c r="C1540" t="s">
        <v>6654</v>
      </c>
      <c r="D1540" t="s">
        <v>6655</v>
      </c>
      <c r="E1540" t="s">
        <v>6656</v>
      </c>
      <c r="F1540" t="s">
        <v>6657</v>
      </c>
      <c r="G1540" t="s">
        <v>44</v>
      </c>
      <c r="H1540" t="s">
        <v>45</v>
      </c>
      <c r="I1540" t="s">
        <v>207</v>
      </c>
      <c r="J1540" t="s">
        <v>6460</v>
      </c>
      <c r="K1540" t="s">
        <v>48</v>
      </c>
      <c r="L1540" s="3">
        <v>45000000</v>
      </c>
      <c r="M1540" s="4">
        <v>44994019</v>
      </c>
      <c r="N1540" s="4">
        <v>5981</v>
      </c>
      <c r="O1540" t="s">
        <v>104</v>
      </c>
      <c r="P1540" t="s">
        <v>647</v>
      </c>
      <c r="Q1540" t="s">
        <v>64</v>
      </c>
      <c r="R1540">
        <v>1</v>
      </c>
      <c r="S1540">
        <v>0</v>
      </c>
      <c r="T1540">
        <v>0</v>
      </c>
      <c r="U1540">
        <v>0</v>
      </c>
      <c r="V1540">
        <v>0</v>
      </c>
      <c r="W1540">
        <v>0</v>
      </c>
      <c r="X1540">
        <v>365</v>
      </c>
      <c r="Y1540">
        <v>113</v>
      </c>
      <c r="Z1540" t="s">
        <v>65</v>
      </c>
      <c r="AA1540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45000000</v>
      </c>
      <c r="AB1540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44994019</v>
      </c>
      <c r="AC1540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5981</v>
      </c>
      <c r="AD1540" s="5">
        <f>VALUE(FIXED((SLEP[[#This Row],[EjecutadoCLP]]/SLEP[[#This Row],[MontoCLP]]),4,TRUE))</f>
        <v>0.99990000000000001</v>
      </c>
      <c r="AE1540" s="1">
        <f>IF(SLEP[[#This Row],[Termino]]=0,DATE(1992,10,11),SLEP[[#This Row],[Termino]]-SLEP[[#This Row],[Días de vigencia]])</f>
        <v>45625</v>
      </c>
      <c r="AF1540" s="1">
        <f>IF(SLEP[[#This Row],[Días restantes]]&lt;1,DATE(1992,10,11),DATE(2025,8,8)+SLEP[[#This Row],[Días restantes]])</f>
        <v>45990</v>
      </c>
      <c r="AG1540">
        <f ca="1">IF(SLEP[[#This Row],[Termino]]=0,0,SLEP[[#This Row],[Termino]]-TODAY())</f>
        <v>31</v>
      </c>
      <c r="AH1540" s="7" t="str">
        <f ca="1">IF(SLEP[[#This Row],[Dias]]&gt;0,"Vigente","Vencido")</f>
        <v>Vigente</v>
      </c>
      <c r="AI1540" t="str">
        <f>_xlfn.XLOOKUP(SLEP[[#This Row],[Source.Name]],Tabla3[Nombre archivo],Tabla3[BASESLEP],"N/A",0,1)</f>
        <v>Punilla Cordillera</v>
      </c>
      <c r="AJ1540" t="s">
        <v>7319</v>
      </c>
    </row>
    <row r="1541" spans="1:36" x14ac:dyDescent="0.3">
      <c r="A1541" t="s">
        <v>6454</v>
      </c>
      <c r="B1541" t="s">
        <v>6659</v>
      </c>
      <c r="C1541" t="s">
        <v>6660</v>
      </c>
      <c r="D1541" t="s">
        <v>6661</v>
      </c>
      <c r="E1541" t="s">
        <v>6662</v>
      </c>
      <c r="F1541" t="s">
        <v>6663</v>
      </c>
      <c r="G1541" t="s">
        <v>44</v>
      </c>
      <c r="H1541" t="s">
        <v>45</v>
      </c>
      <c r="I1541" t="s">
        <v>46</v>
      </c>
      <c r="J1541" t="s">
        <v>6460</v>
      </c>
      <c r="K1541" t="s">
        <v>48</v>
      </c>
      <c r="L1541" s="3">
        <v>70000000</v>
      </c>
      <c r="M1541" s="4">
        <v>70000000</v>
      </c>
      <c r="N1541" s="4">
        <v>0</v>
      </c>
      <c r="O1541" t="s">
        <v>574</v>
      </c>
      <c r="P1541" t="s">
        <v>631</v>
      </c>
      <c r="Q1541" t="s">
        <v>51</v>
      </c>
      <c r="R1541">
        <v>0</v>
      </c>
      <c r="S1541">
        <v>0</v>
      </c>
      <c r="T1541">
        <v>0</v>
      </c>
      <c r="U1541">
        <v>0</v>
      </c>
      <c r="V1541">
        <v>0</v>
      </c>
      <c r="W1541">
        <v>0</v>
      </c>
      <c r="X1541">
        <v>14</v>
      </c>
      <c r="Y1541">
        <v>-19</v>
      </c>
      <c r="Z1541" t="s">
        <v>52</v>
      </c>
      <c r="AA1541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70000000</v>
      </c>
      <c r="AB1541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70000000</v>
      </c>
      <c r="AC1541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0</v>
      </c>
      <c r="AD1541" s="5">
        <f>VALUE(FIXED((SLEP[[#This Row],[EjecutadoCLP]]/SLEP[[#This Row],[MontoCLP]]),4,TRUE))</f>
        <v>1</v>
      </c>
      <c r="AE1541" s="1">
        <f>IF(SLEP[[#This Row],[Termino]]=0,DATE(1992,10,11),SLEP[[#This Row],[Termino]]-SLEP[[#This Row],[Días de vigencia]])</f>
        <v>33874</v>
      </c>
      <c r="AF1541" s="1">
        <f>IF(SLEP[[#This Row],[Días restantes]]&lt;1,DATE(1992,10,11),DATE(2025,8,8)+SLEP[[#This Row],[Días restantes]])</f>
        <v>33888</v>
      </c>
      <c r="AG1541">
        <f ca="1">IF(SLEP[[#This Row],[Termino]]=0,0,SLEP[[#This Row],[Termino]]-TODAY())</f>
        <v>-12071</v>
      </c>
      <c r="AH1541" s="7" t="str">
        <f ca="1">IF(SLEP[[#This Row],[Dias]]&gt;0,"Vigente","Vencido")</f>
        <v>Vencido</v>
      </c>
      <c r="AI1541" t="str">
        <f>_xlfn.XLOOKUP(SLEP[[#This Row],[Source.Name]],Tabla3[Nombre archivo],Tabla3[BASESLEP],"N/A",0,1)</f>
        <v>Punilla Cordillera</v>
      </c>
      <c r="AJ1541" t="s">
        <v>7321</v>
      </c>
    </row>
    <row r="1542" spans="1:36" x14ac:dyDescent="0.3">
      <c r="A1542" t="s">
        <v>6454</v>
      </c>
      <c r="B1542" t="s">
        <v>6672</v>
      </c>
      <c r="C1542" t="s">
        <v>6673</v>
      </c>
      <c r="D1542" t="s">
        <v>6667</v>
      </c>
      <c r="E1542" t="s">
        <v>6662</v>
      </c>
      <c r="F1542" t="s">
        <v>6663</v>
      </c>
      <c r="G1542" t="s">
        <v>44</v>
      </c>
      <c r="H1542" t="s">
        <v>45</v>
      </c>
      <c r="I1542" t="s">
        <v>46</v>
      </c>
      <c r="J1542" t="s">
        <v>6460</v>
      </c>
      <c r="K1542" t="s">
        <v>48</v>
      </c>
      <c r="L1542" s="3">
        <v>1</v>
      </c>
      <c r="M1542" s="4">
        <v>74250000</v>
      </c>
      <c r="N1542" s="4">
        <v>-74249999</v>
      </c>
      <c r="O1542" t="s">
        <v>499</v>
      </c>
      <c r="P1542" t="s">
        <v>631</v>
      </c>
      <c r="Q1542" t="s">
        <v>51</v>
      </c>
      <c r="R1542">
        <v>0</v>
      </c>
      <c r="S1542">
        <v>0</v>
      </c>
      <c r="T1542">
        <v>0</v>
      </c>
      <c r="U1542">
        <v>0</v>
      </c>
      <c r="V1542">
        <v>0</v>
      </c>
      <c r="W1542">
        <v>0</v>
      </c>
      <c r="X1542">
        <v>16</v>
      </c>
      <c r="Y1542">
        <v>-11</v>
      </c>
      <c r="Z1542" t="s">
        <v>52</v>
      </c>
      <c r="AA1542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</v>
      </c>
      <c r="AB1542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74250000</v>
      </c>
      <c r="AC1542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-74249999</v>
      </c>
      <c r="AD1542" s="5">
        <f>VALUE(FIXED((SLEP[[#This Row],[EjecutadoCLP]]/SLEP[[#This Row],[MontoCLP]]),4,TRUE))</f>
        <v>74250000</v>
      </c>
      <c r="AE1542" s="1">
        <f>IF(SLEP[[#This Row],[Termino]]=0,DATE(1992,10,11),SLEP[[#This Row],[Termino]]-SLEP[[#This Row],[Días de vigencia]])</f>
        <v>33872</v>
      </c>
      <c r="AF1542" s="1">
        <f>IF(SLEP[[#This Row],[Días restantes]]&lt;1,DATE(1992,10,11),DATE(2025,8,8)+SLEP[[#This Row],[Días restantes]])</f>
        <v>33888</v>
      </c>
      <c r="AG1542">
        <f ca="1">IF(SLEP[[#This Row],[Termino]]=0,0,SLEP[[#This Row],[Termino]]-TODAY())</f>
        <v>-12071</v>
      </c>
      <c r="AH1542" s="7" t="str">
        <f ca="1">IF(SLEP[[#This Row],[Dias]]&gt;0,"Vigente","Vencido")</f>
        <v>Vencido</v>
      </c>
      <c r="AI1542" t="str">
        <f>_xlfn.XLOOKUP(SLEP[[#This Row],[Source.Name]],Tabla3[Nombre archivo],Tabla3[BASESLEP],"N/A",0,1)</f>
        <v>Punilla Cordillera</v>
      </c>
      <c r="AJ1542" t="s">
        <v>7323</v>
      </c>
    </row>
    <row r="1543" spans="1:36" x14ac:dyDescent="0.3">
      <c r="A1543" t="s">
        <v>6454</v>
      </c>
      <c r="B1543" t="s">
        <v>6675</v>
      </c>
      <c r="C1543" t="s">
        <v>6676</v>
      </c>
      <c r="D1543" t="s">
        <v>6667</v>
      </c>
      <c r="E1543" t="s">
        <v>780</v>
      </c>
      <c r="F1543" t="s">
        <v>781</v>
      </c>
      <c r="G1543" t="s">
        <v>44</v>
      </c>
      <c r="H1543" t="s">
        <v>45</v>
      </c>
      <c r="I1543" t="s">
        <v>46</v>
      </c>
      <c r="J1543" t="s">
        <v>6460</v>
      </c>
      <c r="K1543" t="s">
        <v>48</v>
      </c>
      <c r="L1543" s="3">
        <v>66500000</v>
      </c>
      <c r="M1543" s="4">
        <v>453622000</v>
      </c>
      <c r="N1543" s="4">
        <v>-387122000</v>
      </c>
      <c r="O1543" t="s">
        <v>499</v>
      </c>
      <c r="P1543" t="s">
        <v>631</v>
      </c>
      <c r="Q1543" t="s">
        <v>51</v>
      </c>
      <c r="R1543">
        <v>2</v>
      </c>
      <c r="S1543">
        <v>0</v>
      </c>
      <c r="T1543">
        <v>0</v>
      </c>
      <c r="U1543">
        <v>0</v>
      </c>
      <c r="V1543">
        <v>0</v>
      </c>
      <c r="W1543">
        <v>1</v>
      </c>
      <c r="X1543">
        <v>16</v>
      </c>
      <c r="Y1543">
        <v>-11</v>
      </c>
      <c r="Z1543" t="s">
        <v>52</v>
      </c>
      <c r="AA1543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66500000</v>
      </c>
      <c r="AB1543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453622000</v>
      </c>
      <c r="AC1543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-387122000</v>
      </c>
      <c r="AD1543" s="5">
        <f>VALUE(FIXED((SLEP[[#This Row],[EjecutadoCLP]]/SLEP[[#This Row],[MontoCLP]]),4,TRUE))</f>
        <v>6.8213999999999997</v>
      </c>
      <c r="AE1543" s="1">
        <f>IF(SLEP[[#This Row],[Termino]]=0,DATE(1992,10,11),SLEP[[#This Row],[Termino]]-SLEP[[#This Row],[Días de vigencia]])</f>
        <v>33872</v>
      </c>
      <c r="AF1543" s="1">
        <f>IF(SLEP[[#This Row],[Días restantes]]&lt;1,DATE(1992,10,11),DATE(2025,8,8)+SLEP[[#This Row],[Días restantes]])</f>
        <v>33888</v>
      </c>
      <c r="AG1543">
        <f ca="1">IF(SLEP[[#This Row],[Termino]]=0,0,SLEP[[#This Row],[Termino]]-TODAY())</f>
        <v>-12071</v>
      </c>
      <c r="AH1543" s="7" t="str">
        <f ca="1">IF(SLEP[[#This Row],[Dias]]&gt;0,"Vigente","Vencido")</f>
        <v>Vencido</v>
      </c>
      <c r="AI1543" t="str">
        <f>_xlfn.XLOOKUP(SLEP[[#This Row],[Source.Name]],Tabla3[Nombre archivo],Tabla3[BASESLEP],"N/A",0,1)</f>
        <v>Punilla Cordillera</v>
      </c>
      <c r="AJ1543" t="s">
        <v>7327</v>
      </c>
    </row>
    <row r="1544" spans="1:36" x14ac:dyDescent="0.3">
      <c r="A1544" t="s">
        <v>6454</v>
      </c>
      <c r="B1544" t="s">
        <v>6678</v>
      </c>
      <c r="C1544" t="s">
        <v>6679</v>
      </c>
      <c r="D1544" t="s">
        <v>6667</v>
      </c>
      <c r="E1544" t="s">
        <v>780</v>
      </c>
      <c r="F1544" t="s">
        <v>781</v>
      </c>
      <c r="G1544" t="s">
        <v>44</v>
      </c>
      <c r="H1544" t="s">
        <v>45</v>
      </c>
      <c r="I1544" t="s">
        <v>46</v>
      </c>
      <c r="J1544" t="s">
        <v>6460</v>
      </c>
      <c r="K1544" t="s">
        <v>48</v>
      </c>
      <c r="L1544" s="3">
        <v>68890000</v>
      </c>
      <c r="M1544" s="4">
        <v>453622000</v>
      </c>
      <c r="N1544" s="4">
        <v>-384732000</v>
      </c>
      <c r="O1544" t="s">
        <v>499</v>
      </c>
      <c r="P1544" t="s">
        <v>631</v>
      </c>
      <c r="Q1544" t="s">
        <v>51</v>
      </c>
      <c r="R1544">
        <v>2</v>
      </c>
      <c r="S1544">
        <v>0</v>
      </c>
      <c r="T1544">
        <v>0</v>
      </c>
      <c r="U1544">
        <v>0</v>
      </c>
      <c r="V1544">
        <v>0</v>
      </c>
      <c r="W1544">
        <v>1</v>
      </c>
      <c r="X1544">
        <v>16</v>
      </c>
      <c r="Y1544">
        <v>-11</v>
      </c>
      <c r="Z1544" t="s">
        <v>52</v>
      </c>
      <c r="AA1544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68890000</v>
      </c>
      <c r="AB1544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453622000</v>
      </c>
      <c r="AC1544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-384732000</v>
      </c>
      <c r="AD1544" s="5">
        <f>VALUE(FIXED((SLEP[[#This Row],[EjecutadoCLP]]/SLEP[[#This Row],[MontoCLP]]),4,TRUE))</f>
        <v>6.5846999999999998</v>
      </c>
      <c r="AE1544" s="1">
        <f>IF(SLEP[[#This Row],[Termino]]=0,DATE(1992,10,11),SLEP[[#This Row],[Termino]]-SLEP[[#This Row],[Días de vigencia]])</f>
        <v>33872</v>
      </c>
      <c r="AF1544" s="1">
        <f>IF(SLEP[[#This Row],[Días restantes]]&lt;1,DATE(1992,10,11),DATE(2025,8,8)+SLEP[[#This Row],[Días restantes]])</f>
        <v>33888</v>
      </c>
      <c r="AG1544">
        <f ca="1">IF(SLEP[[#This Row],[Termino]]=0,0,SLEP[[#This Row],[Termino]]-TODAY())</f>
        <v>-12071</v>
      </c>
      <c r="AH1544" s="7" t="str">
        <f ca="1">IF(SLEP[[#This Row],[Dias]]&gt;0,"Vigente","Vencido")</f>
        <v>Vencido</v>
      </c>
      <c r="AI1544" t="str">
        <f>_xlfn.XLOOKUP(SLEP[[#This Row],[Source.Name]],Tabla3[Nombre archivo],Tabla3[BASESLEP],"N/A",0,1)</f>
        <v>Punilla Cordillera</v>
      </c>
      <c r="AJ1544" t="s">
        <v>7329</v>
      </c>
    </row>
    <row r="1545" spans="1:36" x14ac:dyDescent="0.3">
      <c r="A1545" t="s">
        <v>6454</v>
      </c>
      <c r="B1545" t="s">
        <v>6681</v>
      </c>
      <c r="C1545" t="s">
        <v>6682</v>
      </c>
      <c r="D1545" t="s">
        <v>6667</v>
      </c>
      <c r="E1545" t="s">
        <v>6458</v>
      </c>
      <c r="F1545" t="s">
        <v>6459</v>
      </c>
      <c r="G1545" t="s">
        <v>44</v>
      </c>
      <c r="H1545" t="s">
        <v>45</v>
      </c>
      <c r="I1545" t="s">
        <v>46</v>
      </c>
      <c r="J1545" t="s">
        <v>6460</v>
      </c>
      <c r="K1545" t="s">
        <v>48</v>
      </c>
      <c r="L1545" s="3">
        <v>115000000</v>
      </c>
      <c r="M1545" s="4">
        <v>114990080</v>
      </c>
      <c r="N1545" s="4">
        <v>9920</v>
      </c>
      <c r="O1545" t="s">
        <v>499</v>
      </c>
      <c r="P1545" t="s">
        <v>631</v>
      </c>
      <c r="Q1545" t="s">
        <v>51</v>
      </c>
      <c r="R1545">
        <v>0</v>
      </c>
      <c r="S1545">
        <v>0</v>
      </c>
      <c r="T1545">
        <v>0</v>
      </c>
      <c r="U1545">
        <v>0</v>
      </c>
      <c r="V1545">
        <v>0</v>
      </c>
      <c r="W1545">
        <v>0</v>
      </c>
      <c r="X1545">
        <v>16</v>
      </c>
      <c r="Y1545">
        <v>-11</v>
      </c>
      <c r="Z1545" t="s">
        <v>52</v>
      </c>
      <c r="AA1545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115000000</v>
      </c>
      <c r="AB1545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114990080</v>
      </c>
      <c r="AC1545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9920</v>
      </c>
      <c r="AD1545" s="5">
        <f>VALUE(FIXED((SLEP[[#This Row],[EjecutadoCLP]]/SLEP[[#This Row],[MontoCLP]]),4,TRUE))</f>
        <v>0.99990000000000001</v>
      </c>
      <c r="AE1545" s="1">
        <f>IF(SLEP[[#This Row],[Termino]]=0,DATE(1992,10,11),SLEP[[#This Row],[Termino]]-SLEP[[#This Row],[Días de vigencia]])</f>
        <v>33872</v>
      </c>
      <c r="AF1545" s="1">
        <f>IF(SLEP[[#This Row],[Días restantes]]&lt;1,DATE(1992,10,11),DATE(2025,8,8)+SLEP[[#This Row],[Días restantes]])</f>
        <v>33888</v>
      </c>
      <c r="AG1545">
        <f ca="1">IF(SLEP[[#This Row],[Termino]]=0,0,SLEP[[#This Row],[Termino]]-TODAY())</f>
        <v>-12071</v>
      </c>
      <c r="AH1545" s="7" t="str">
        <f ca="1">IF(SLEP[[#This Row],[Dias]]&gt;0,"Vigente","Vencido")</f>
        <v>Vencido</v>
      </c>
      <c r="AI1545" t="str">
        <f>_xlfn.XLOOKUP(SLEP[[#This Row],[Source.Name]],Tabla3[Nombre archivo],Tabla3[BASESLEP],"N/A",0,1)</f>
        <v>Punilla Cordillera</v>
      </c>
      <c r="AJ1545" t="s">
        <v>7333</v>
      </c>
    </row>
    <row r="1546" spans="1:36" x14ac:dyDescent="0.3">
      <c r="A1546" t="s">
        <v>6454</v>
      </c>
      <c r="B1546" t="s">
        <v>6684</v>
      </c>
      <c r="C1546" t="s">
        <v>6685</v>
      </c>
      <c r="D1546" t="s">
        <v>6667</v>
      </c>
      <c r="E1546" t="s">
        <v>780</v>
      </c>
      <c r="F1546" t="s">
        <v>781</v>
      </c>
      <c r="G1546" t="s">
        <v>44</v>
      </c>
      <c r="H1546" t="s">
        <v>45</v>
      </c>
      <c r="I1546" t="s">
        <v>46</v>
      </c>
      <c r="J1546" t="s">
        <v>6460</v>
      </c>
      <c r="K1546" t="s">
        <v>48</v>
      </c>
      <c r="L1546" s="3">
        <v>84582000</v>
      </c>
      <c r="M1546" s="4">
        <v>453622000</v>
      </c>
      <c r="N1546" s="4">
        <v>-369040000</v>
      </c>
      <c r="O1546" t="s">
        <v>499</v>
      </c>
      <c r="P1546" t="s">
        <v>631</v>
      </c>
      <c r="Q1546" t="s">
        <v>51</v>
      </c>
      <c r="R1546">
        <v>2</v>
      </c>
      <c r="S1546">
        <v>0</v>
      </c>
      <c r="T1546">
        <v>0</v>
      </c>
      <c r="U1546">
        <v>0</v>
      </c>
      <c r="V1546">
        <v>0</v>
      </c>
      <c r="W1546">
        <v>1</v>
      </c>
      <c r="X1546">
        <v>16</v>
      </c>
      <c r="Y1546">
        <v>-11</v>
      </c>
      <c r="Z1546" t="s">
        <v>52</v>
      </c>
      <c r="AA1546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84582000</v>
      </c>
      <c r="AB1546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453622000</v>
      </c>
      <c r="AC1546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-369040000</v>
      </c>
      <c r="AD1546" s="5">
        <f>VALUE(FIXED((SLEP[[#This Row],[EjecutadoCLP]]/SLEP[[#This Row],[MontoCLP]]),4,TRUE))</f>
        <v>5.3631000000000002</v>
      </c>
      <c r="AE1546" s="1">
        <f>IF(SLEP[[#This Row],[Termino]]=0,DATE(1992,10,11),SLEP[[#This Row],[Termino]]-SLEP[[#This Row],[Días de vigencia]])</f>
        <v>33872</v>
      </c>
      <c r="AF1546" s="1">
        <f>IF(SLEP[[#This Row],[Días restantes]]&lt;1,DATE(1992,10,11),DATE(2025,8,8)+SLEP[[#This Row],[Días restantes]])</f>
        <v>33888</v>
      </c>
      <c r="AG1546">
        <f ca="1">IF(SLEP[[#This Row],[Termino]]=0,0,SLEP[[#This Row],[Termino]]-TODAY())</f>
        <v>-12071</v>
      </c>
      <c r="AH1546" s="7" t="str">
        <f ca="1">IF(SLEP[[#This Row],[Dias]]&gt;0,"Vigente","Vencido")</f>
        <v>Vencido</v>
      </c>
      <c r="AI1546" t="str">
        <f>_xlfn.XLOOKUP(SLEP[[#This Row],[Source.Name]],Tabla3[Nombre archivo],Tabla3[BASESLEP],"N/A",0,1)</f>
        <v>Punilla Cordillera</v>
      </c>
      <c r="AJ1546" t="s">
        <v>7337</v>
      </c>
    </row>
    <row r="1547" spans="1:36" x14ac:dyDescent="0.3">
      <c r="A1547" t="s">
        <v>6454</v>
      </c>
      <c r="B1547" t="s">
        <v>6665</v>
      </c>
      <c r="C1547" t="s">
        <v>6666</v>
      </c>
      <c r="D1547" t="s">
        <v>6667</v>
      </c>
      <c r="E1547" t="s">
        <v>780</v>
      </c>
      <c r="F1547" t="s">
        <v>781</v>
      </c>
      <c r="G1547" t="s">
        <v>44</v>
      </c>
      <c r="H1547" t="s">
        <v>45</v>
      </c>
      <c r="I1547" t="s">
        <v>46</v>
      </c>
      <c r="J1547" t="s">
        <v>6460</v>
      </c>
      <c r="K1547" t="s">
        <v>48</v>
      </c>
      <c r="L1547" s="3">
        <v>67500000</v>
      </c>
      <c r="M1547" s="4">
        <v>453622000</v>
      </c>
      <c r="N1547" s="4">
        <v>-386122000</v>
      </c>
      <c r="O1547" t="s">
        <v>499</v>
      </c>
      <c r="P1547" t="s">
        <v>631</v>
      </c>
      <c r="Q1547" t="s">
        <v>51</v>
      </c>
      <c r="R1547">
        <v>2</v>
      </c>
      <c r="S1547">
        <v>0</v>
      </c>
      <c r="T1547">
        <v>0</v>
      </c>
      <c r="U1547">
        <v>0</v>
      </c>
      <c r="V1547">
        <v>0</v>
      </c>
      <c r="W1547">
        <v>1</v>
      </c>
      <c r="X1547">
        <v>16</v>
      </c>
      <c r="Y1547">
        <v>-11</v>
      </c>
      <c r="Z1547" t="s">
        <v>52</v>
      </c>
      <c r="AA1547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67500000</v>
      </c>
      <c r="AB1547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453622000</v>
      </c>
      <c r="AC1547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-386122000</v>
      </c>
      <c r="AD1547" s="5">
        <f>VALUE(FIXED((SLEP[[#This Row],[EjecutadoCLP]]/SLEP[[#This Row],[MontoCLP]]),4,TRUE))</f>
        <v>6.7202999999999999</v>
      </c>
      <c r="AE1547" s="1">
        <f>IF(SLEP[[#This Row],[Termino]]=0,DATE(1992,10,11),SLEP[[#This Row],[Termino]]-SLEP[[#This Row],[Días de vigencia]])</f>
        <v>33872</v>
      </c>
      <c r="AF1547" s="1">
        <f>IF(SLEP[[#This Row],[Días restantes]]&lt;1,DATE(1992,10,11),DATE(2025,8,8)+SLEP[[#This Row],[Días restantes]])</f>
        <v>33888</v>
      </c>
      <c r="AG1547">
        <f ca="1">IF(SLEP[[#This Row],[Termino]]=0,0,SLEP[[#This Row],[Termino]]-TODAY())</f>
        <v>-12071</v>
      </c>
      <c r="AH1547" s="7" t="str">
        <f ca="1">IF(SLEP[[#This Row],[Dias]]&gt;0,"Vigente","Vencido")</f>
        <v>Vencido</v>
      </c>
      <c r="AI1547" t="str">
        <f>_xlfn.XLOOKUP(SLEP[[#This Row],[Source.Name]],Tabla3[Nombre archivo],Tabla3[BASESLEP],"N/A",0,1)</f>
        <v>Punilla Cordillera</v>
      </c>
      <c r="AJ1547" t="s">
        <v>7341</v>
      </c>
    </row>
    <row r="1548" spans="1:36" x14ac:dyDescent="0.3">
      <c r="A1548" t="s">
        <v>6454</v>
      </c>
      <c r="B1548" t="s">
        <v>6669</v>
      </c>
      <c r="C1548" t="s">
        <v>6670</v>
      </c>
      <c r="D1548" t="s">
        <v>6667</v>
      </c>
      <c r="E1548" t="s">
        <v>6639</v>
      </c>
      <c r="F1548" t="s">
        <v>6640</v>
      </c>
      <c r="G1548" t="s">
        <v>44</v>
      </c>
      <c r="H1548" t="s">
        <v>45</v>
      </c>
      <c r="I1548" t="s">
        <v>46</v>
      </c>
      <c r="J1548" t="s">
        <v>6460</v>
      </c>
      <c r="K1548" t="s">
        <v>48</v>
      </c>
      <c r="L1548" s="3">
        <v>67000000</v>
      </c>
      <c r="M1548" s="4">
        <v>67000000</v>
      </c>
      <c r="N1548" s="4">
        <v>0</v>
      </c>
      <c r="O1548" t="s">
        <v>499</v>
      </c>
      <c r="P1548" t="s">
        <v>63</v>
      </c>
      <c r="Q1548" t="s">
        <v>51</v>
      </c>
      <c r="R1548">
        <v>0</v>
      </c>
      <c r="S1548">
        <v>0</v>
      </c>
      <c r="T1548">
        <v>0</v>
      </c>
      <c r="U1548">
        <v>0</v>
      </c>
      <c r="V1548">
        <v>0</v>
      </c>
      <c r="W1548">
        <v>0</v>
      </c>
      <c r="X1548">
        <v>47</v>
      </c>
      <c r="Y1548">
        <v>-1</v>
      </c>
      <c r="Z1548" t="s">
        <v>52</v>
      </c>
      <c r="AA1548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67000000</v>
      </c>
      <c r="AB1548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67000000</v>
      </c>
      <c r="AC1548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0</v>
      </c>
      <c r="AD1548" s="5">
        <f>VALUE(FIXED((SLEP[[#This Row],[EjecutadoCLP]]/SLEP[[#This Row],[MontoCLP]]),4,TRUE))</f>
        <v>1</v>
      </c>
      <c r="AE1548" s="1">
        <f>IF(SLEP[[#This Row],[Termino]]=0,DATE(1992,10,11),SLEP[[#This Row],[Termino]]-SLEP[[#This Row],[Días de vigencia]])</f>
        <v>33841</v>
      </c>
      <c r="AF1548" s="1">
        <f>IF(SLEP[[#This Row],[Días restantes]]&lt;1,DATE(1992,10,11),DATE(2025,8,8)+SLEP[[#This Row],[Días restantes]])</f>
        <v>33888</v>
      </c>
      <c r="AG1548">
        <f ca="1">IF(SLEP[[#This Row],[Termino]]=0,0,SLEP[[#This Row],[Termino]]-TODAY())</f>
        <v>-12071</v>
      </c>
      <c r="AH1548" s="7" t="str">
        <f ca="1">IF(SLEP[[#This Row],[Dias]]&gt;0,"Vigente","Vencido")</f>
        <v>Vencido</v>
      </c>
      <c r="AI1548" t="str">
        <f>_xlfn.XLOOKUP(SLEP[[#This Row],[Source.Name]],Tabla3[Nombre archivo],Tabla3[BASESLEP],"N/A",0,1)</f>
        <v>Punilla Cordillera</v>
      </c>
      <c r="AJ1548" t="s">
        <v>7345</v>
      </c>
    </row>
    <row r="1549" spans="1:36" x14ac:dyDescent="0.3">
      <c r="A1549" t="s">
        <v>6454</v>
      </c>
      <c r="B1549" t="s">
        <v>6687</v>
      </c>
      <c r="C1549" t="s">
        <v>6688</v>
      </c>
      <c r="D1549" t="s">
        <v>6667</v>
      </c>
      <c r="E1549" t="s">
        <v>780</v>
      </c>
      <c r="F1549" t="s">
        <v>781</v>
      </c>
      <c r="G1549" t="s">
        <v>44</v>
      </c>
      <c r="H1549" t="s">
        <v>45</v>
      </c>
      <c r="I1549" t="s">
        <v>46</v>
      </c>
      <c r="J1549" t="s">
        <v>6460</v>
      </c>
      <c r="K1549" t="s">
        <v>48</v>
      </c>
      <c r="L1549" s="3">
        <v>82500000</v>
      </c>
      <c r="M1549" s="4">
        <v>453622000</v>
      </c>
      <c r="N1549" s="4">
        <v>-371122000</v>
      </c>
      <c r="O1549" t="s">
        <v>499</v>
      </c>
      <c r="P1549" t="s">
        <v>631</v>
      </c>
      <c r="Q1549" t="s">
        <v>51</v>
      </c>
      <c r="R1549">
        <v>2</v>
      </c>
      <c r="S1549">
        <v>0</v>
      </c>
      <c r="T1549">
        <v>0</v>
      </c>
      <c r="U1549">
        <v>0</v>
      </c>
      <c r="V1549">
        <v>0</v>
      </c>
      <c r="W1549">
        <v>1</v>
      </c>
      <c r="X1549">
        <v>16</v>
      </c>
      <c r="Y1549">
        <v>-11</v>
      </c>
      <c r="Z1549" t="s">
        <v>52</v>
      </c>
      <c r="AA1549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82500000</v>
      </c>
      <c r="AB1549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453622000</v>
      </c>
      <c r="AC1549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-371122000</v>
      </c>
      <c r="AD1549" s="5">
        <f>VALUE(FIXED((SLEP[[#This Row],[EjecutadoCLP]]/SLEP[[#This Row],[MontoCLP]]),4,TRUE))</f>
        <v>5.4984000000000002</v>
      </c>
      <c r="AE1549" s="1">
        <f>IF(SLEP[[#This Row],[Termino]]=0,DATE(1992,10,11),SLEP[[#This Row],[Termino]]-SLEP[[#This Row],[Días de vigencia]])</f>
        <v>33872</v>
      </c>
      <c r="AF1549" s="1">
        <f>IF(SLEP[[#This Row],[Días restantes]]&lt;1,DATE(1992,10,11),DATE(2025,8,8)+SLEP[[#This Row],[Días restantes]])</f>
        <v>33888</v>
      </c>
      <c r="AG1549">
        <f ca="1">IF(SLEP[[#This Row],[Termino]]=0,0,SLEP[[#This Row],[Termino]]-TODAY())</f>
        <v>-12071</v>
      </c>
      <c r="AH1549" s="7" t="str">
        <f ca="1">IF(SLEP[[#This Row],[Dias]]&gt;0,"Vigente","Vencido")</f>
        <v>Vencido</v>
      </c>
      <c r="AI1549" t="str">
        <f>_xlfn.XLOOKUP(SLEP[[#This Row],[Source.Name]],Tabla3[Nombre archivo],Tabla3[BASESLEP],"N/A",0,1)</f>
        <v>Punilla Cordillera</v>
      </c>
      <c r="AJ1549" t="s">
        <v>7347</v>
      </c>
    </row>
    <row r="1550" spans="1:36" x14ac:dyDescent="0.3">
      <c r="A1550" t="s">
        <v>6454</v>
      </c>
      <c r="B1550" t="s">
        <v>6690</v>
      </c>
      <c r="C1550" t="s">
        <v>6691</v>
      </c>
      <c r="D1550" t="s">
        <v>6667</v>
      </c>
      <c r="E1550" t="s">
        <v>780</v>
      </c>
      <c r="F1550" t="s">
        <v>781</v>
      </c>
      <c r="G1550" t="s">
        <v>44</v>
      </c>
      <c r="H1550" t="s">
        <v>45</v>
      </c>
      <c r="I1550" t="s">
        <v>46</v>
      </c>
      <c r="J1550" t="s">
        <v>6460</v>
      </c>
      <c r="K1550" t="s">
        <v>48</v>
      </c>
      <c r="L1550" s="3">
        <v>83650000</v>
      </c>
      <c r="M1550" s="4">
        <v>453622000</v>
      </c>
      <c r="N1550" s="4">
        <v>-369972000</v>
      </c>
      <c r="O1550" t="s">
        <v>499</v>
      </c>
      <c r="P1550" t="s">
        <v>631</v>
      </c>
      <c r="Q1550" t="s">
        <v>51</v>
      </c>
      <c r="R1550">
        <v>2</v>
      </c>
      <c r="S1550">
        <v>0</v>
      </c>
      <c r="T1550">
        <v>0</v>
      </c>
      <c r="U1550">
        <v>0</v>
      </c>
      <c r="V1550">
        <v>0</v>
      </c>
      <c r="W1550">
        <v>1</v>
      </c>
      <c r="X1550">
        <v>16</v>
      </c>
      <c r="Y1550">
        <v>-11</v>
      </c>
      <c r="Z1550" t="s">
        <v>52</v>
      </c>
      <c r="AA1550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83650000</v>
      </c>
      <c r="AB1550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453622000</v>
      </c>
      <c r="AC1550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-369972000</v>
      </c>
      <c r="AD1550" s="5">
        <f>VALUE(FIXED((SLEP[[#This Row],[EjecutadoCLP]]/SLEP[[#This Row],[MontoCLP]]),4,TRUE))</f>
        <v>5.4229000000000003</v>
      </c>
      <c r="AE1550" s="1">
        <f>IF(SLEP[[#This Row],[Termino]]=0,DATE(1992,10,11),SLEP[[#This Row],[Termino]]-SLEP[[#This Row],[Días de vigencia]])</f>
        <v>33872</v>
      </c>
      <c r="AF1550" s="1">
        <f>IF(SLEP[[#This Row],[Días restantes]]&lt;1,DATE(1992,10,11),DATE(2025,8,8)+SLEP[[#This Row],[Días restantes]])</f>
        <v>33888</v>
      </c>
      <c r="AG1550">
        <f ca="1">IF(SLEP[[#This Row],[Termino]]=0,0,SLEP[[#This Row],[Termino]]-TODAY())</f>
        <v>-12071</v>
      </c>
      <c r="AH1550" s="7" t="str">
        <f ca="1">IF(SLEP[[#This Row],[Dias]]&gt;0,"Vigente","Vencido")</f>
        <v>Vencido</v>
      </c>
      <c r="AI1550" t="str">
        <f>_xlfn.XLOOKUP(SLEP[[#This Row],[Source.Name]],Tabla3[Nombre archivo],Tabla3[BASESLEP],"N/A",0,1)</f>
        <v>Punilla Cordillera</v>
      </c>
      <c r="AJ1550" t="s">
        <v>7349</v>
      </c>
    </row>
    <row r="1551" spans="1:36" x14ac:dyDescent="0.3">
      <c r="A1551" t="s">
        <v>6454</v>
      </c>
      <c r="B1551" t="s">
        <v>6693</v>
      </c>
      <c r="C1551" t="s">
        <v>6694</v>
      </c>
      <c r="D1551" t="s">
        <v>6695</v>
      </c>
      <c r="E1551" t="s">
        <v>6458</v>
      </c>
      <c r="F1551" t="s">
        <v>6459</v>
      </c>
      <c r="G1551" t="s">
        <v>44</v>
      </c>
      <c r="H1551" t="s">
        <v>45</v>
      </c>
      <c r="I1551" t="s">
        <v>46</v>
      </c>
      <c r="J1551" t="s">
        <v>6460</v>
      </c>
      <c r="K1551" t="s">
        <v>48</v>
      </c>
      <c r="L1551" s="3">
        <v>452393582</v>
      </c>
      <c r="M1551" s="4">
        <v>455384944</v>
      </c>
      <c r="N1551" s="4">
        <v>-2991362</v>
      </c>
      <c r="O1551" t="s">
        <v>485</v>
      </c>
      <c r="P1551" t="s">
        <v>223</v>
      </c>
      <c r="Q1551" t="s">
        <v>51</v>
      </c>
      <c r="R1551">
        <v>2</v>
      </c>
      <c r="S1551">
        <v>0</v>
      </c>
      <c r="T1551">
        <v>1</v>
      </c>
      <c r="U1551">
        <v>0</v>
      </c>
      <c r="V1551">
        <v>0</v>
      </c>
      <c r="W1551">
        <v>0</v>
      </c>
      <c r="X1551">
        <v>120</v>
      </c>
      <c r="Y1551">
        <v>-1</v>
      </c>
      <c r="Z1551" t="s">
        <v>65</v>
      </c>
      <c r="AA1551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452393582</v>
      </c>
      <c r="AB1551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455384944</v>
      </c>
      <c r="AC1551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-2991362</v>
      </c>
      <c r="AD1551" s="5">
        <f>VALUE(FIXED((SLEP[[#This Row],[EjecutadoCLP]]/SLEP[[#This Row],[MontoCLP]]),4,TRUE))</f>
        <v>1.0065999999999999</v>
      </c>
      <c r="AE1551" s="1">
        <f>IF(SLEP[[#This Row],[Termino]]=0,DATE(1992,10,11),SLEP[[#This Row],[Termino]]-SLEP[[#This Row],[Días de vigencia]])</f>
        <v>33768</v>
      </c>
      <c r="AF1551" s="1">
        <f>IF(SLEP[[#This Row],[Días restantes]]&lt;1,DATE(1992,10,11),DATE(2025,8,8)+SLEP[[#This Row],[Días restantes]])</f>
        <v>33888</v>
      </c>
      <c r="AG1551">
        <f ca="1">IF(SLEP[[#This Row],[Termino]]=0,0,SLEP[[#This Row],[Termino]]-TODAY())</f>
        <v>-12071</v>
      </c>
      <c r="AH1551" s="7" t="str">
        <f ca="1">IF(SLEP[[#This Row],[Dias]]&gt;0,"Vigente","Vencido")</f>
        <v>Vencido</v>
      </c>
      <c r="AI1551" t="str">
        <f>_xlfn.XLOOKUP(SLEP[[#This Row],[Source.Name]],Tabla3[Nombre archivo],Tabla3[BASESLEP],"N/A",0,1)</f>
        <v>Punilla Cordillera</v>
      </c>
      <c r="AJ1551" t="s">
        <v>7351</v>
      </c>
    </row>
    <row r="1552" spans="1:36" x14ac:dyDescent="0.3">
      <c r="A1552" t="s">
        <v>6454</v>
      </c>
      <c r="B1552" t="s">
        <v>6697</v>
      </c>
      <c r="C1552" t="s">
        <v>6698</v>
      </c>
      <c r="D1552" t="s">
        <v>6699</v>
      </c>
      <c r="E1552" t="s">
        <v>6492</v>
      </c>
      <c r="F1552" t="s">
        <v>6493</v>
      </c>
      <c r="G1552" t="s">
        <v>44</v>
      </c>
      <c r="H1552" t="s">
        <v>178</v>
      </c>
      <c r="I1552" t="s">
        <v>179</v>
      </c>
      <c r="J1552" t="s">
        <v>6460</v>
      </c>
      <c r="K1552" t="s">
        <v>48</v>
      </c>
      <c r="L1552" s="3">
        <v>148538999</v>
      </c>
      <c r="M1552" s="4">
        <v>148487258</v>
      </c>
      <c r="N1552" s="4">
        <v>51741</v>
      </c>
      <c r="O1552" t="s">
        <v>631</v>
      </c>
      <c r="P1552" t="s">
        <v>263</v>
      </c>
      <c r="Q1552" t="s">
        <v>51</v>
      </c>
      <c r="R1552">
        <v>146</v>
      </c>
      <c r="S1552">
        <v>0</v>
      </c>
      <c r="T1552">
        <v>1</v>
      </c>
      <c r="U1552">
        <v>0</v>
      </c>
      <c r="V1552">
        <v>0</v>
      </c>
      <c r="W1552">
        <v>0</v>
      </c>
      <c r="X1552">
        <v>95</v>
      </c>
      <c r="Y1552">
        <v>-1</v>
      </c>
      <c r="Z1552" t="s">
        <v>65</v>
      </c>
      <c r="AA1552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148538999</v>
      </c>
      <c r="AB1552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148487258</v>
      </c>
      <c r="AC1552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51741</v>
      </c>
      <c r="AD1552" s="5">
        <f>VALUE(FIXED((SLEP[[#This Row],[EjecutadoCLP]]/SLEP[[#This Row],[MontoCLP]]),4,TRUE))</f>
        <v>0.99970000000000003</v>
      </c>
      <c r="AE1552" s="1">
        <f>IF(SLEP[[#This Row],[Termino]]=0,DATE(1992,10,11),SLEP[[#This Row],[Termino]]-SLEP[[#This Row],[Días de vigencia]])</f>
        <v>33793</v>
      </c>
      <c r="AF1552" s="1">
        <f>IF(SLEP[[#This Row],[Días restantes]]&lt;1,DATE(1992,10,11),DATE(2025,8,8)+SLEP[[#This Row],[Días restantes]])</f>
        <v>33888</v>
      </c>
      <c r="AG1552">
        <f ca="1">IF(SLEP[[#This Row],[Termino]]=0,0,SLEP[[#This Row],[Termino]]-TODAY())</f>
        <v>-12071</v>
      </c>
      <c r="AH1552" s="7" t="str">
        <f ca="1">IF(SLEP[[#This Row],[Dias]]&gt;0,"Vigente","Vencido")</f>
        <v>Vencido</v>
      </c>
      <c r="AI1552" t="str">
        <f>_xlfn.XLOOKUP(SLEP[[#This Row],[Source.Name]],Tabla3[Nombre archivo],Tabla3[BASESLEP],"N/A",0,1)</f>
        <v>Punilla Cordillera</v>
      </c>
      <c r="AJ1552" t="s">
        <v>7353</v>
      </c>
    </row>
    <row r="1553" spans="1:36" x14ac:dyDescent="0.3">
      <c r="A1553" t="s">
        <v>6454</v>
      </c>
      <c r="B1553" t="s">
        <v>6707</v>
      </c>
      <c r="C1553" t="s">
        <v>6708</v>
      </c>
      <c r="D1553" t="s">
        <v>6709</v>
      </c>
      <c r="E1553" t="s">
        <v>186</v>
      </c>
      <c r="F1553" t="s">
        <v>187</v>
      </c>
      <c r="G1553" t="s">
        <v>44</v>
      </c>
      <c r="H1553" t="s">
        <v>45</v>
      </c>
      <c r="I1553" t="s">
        <v>188</v>
      </c>
      <c r="J1553" t="s">
        <v>6460</v>
      </c>
      <c r="K1553" t="s">
        <v>48</v>
      </c>
      <c r="L1553" s="3">
        <v>33677467</v>
      </c>
      <c r="M1553" s="4">
        <v>23854876</v>
      </c>
      <c r="N1553" s="4">
        <v>9822591</v>
      </c>
      <c r="O1553" t="s">
        <v>463</v>
      </c>
      <c r="P1553" t="s">
        <v>208</v>
      </c>
      <c r="Q1553" t="s">
        <v>64</v>
      </c>
      <c r="R1553">
        <v>3</v>
      </c>
      <c r="S1553">
        <v>0</v>
      </c>
      <c r="T1553">
        <v>0</v>
      </c>
      <c r="U1553">
        <v>0</v>
      </c>
      <c r="V1553">
        <v>0</v>
      </c>
      <c r="W1553">
        <v>0</v>
      </c>
      <c r="X1553">
        <v>737</v>
      </c>
      <c r="Y1553">
        <v>213</v>
      </c>
      <c r="Z1553" t="s">
        <v>65</v>
      </c>
      <c r="AA1553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33677467</v>
      </c>
      <c r="AB1553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23854876</v>
      </c>
      <c r="AC1553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9822591</v>
      </c>
      <c r="AD1553" s="5">
        <f>VALUE(FIXED((SLEP[[#This Row],[EjecutadoCLP]]/SLEP[[#This Row],[MontoCLP]]),4,TRUE))</f>
        <v>0.70830000000000004</v>
      </c>
      <c r="AE1553" s="1">
        <f>IF(SLEP[[#This Row],[Termino]]=0,DATE(1992,10,11),SLEP[[#This Row],[Termino]]-SLEP[[#This Row],[Días de vigencia]])</f>
        <v>45353</v>
      </c>
      <c r="AF1553" s="1">
        <f>IF(SLEP[[#This Row],[Días restantes]]&lt;1,DATE(1992,10,11),DATE(2025,8,8)+SLEP[[#This Row],[Días restantes]])</f>
        <v>46090</v>
      </c>
      <c r="AG1553">
        <f ca="1">IF(SLEP[[#This Row],[Termino]]=0,0,SLEP[[#This Row],[Termino]]-TODAY())</f>
        <v>131</v>
      </c>
      <c r="AH1553" s="7" t="str">
        <f ca="1">IF(SLEP[[#This Row],[Dias]]&gt;0,"Vigente","Vencido")</f>
        <v>Vigente</v>
      </c>
      <c r="AI1553" t="str">
        <f>_xlfn.XLOOKUP(SLEP[[#This Row],[Source.Name]],Tabla3[Nombre archivo],Tabla3[BASESLEP],"N/A",0,1)</f>
        <v>Punilla Cordillera</v>
      </c>
      <c r="AJ1553" t="s">
        <v>7355</v>
      </c>
    </row>
    <row r="1554" spans="1:36" x14ac:dyDescent="0.3">
      <c r="A1554" t="s">
        <v>6454</v>
      </c>
      <c r="B1554" t="s">
        <v>6711</v>
      </c>
      <c r="C1554" t="s">
        <v>6712</v>
      </c>
      <c r="D1554" t="s">
        <v>6713</v>
      </c>
      <c r="E1554" t="s">
        <v>6714</v>
      </c>
      <c r="F1554" t="s">
        <v>6715</v>
      </c>
      <c r="G1554" t="s">
        <v>44</v>
      </c>
      <c r="H1554" t="s">
        <v>45</v>
      </c>
      <c r="I1554" t="s">
        <v>188</v>
      </c>
      <c r="J1554" t="s">
        <v>6460</v>
      </c>
      <c r="K1554" t="s">
        <v>48</v>
      </c>
      <c r="L1554" s="3">
        <v>19199974</v>
      </c>
      <c r="M1554" s="4">
        <v>11599977</v>
      </c>
      <c r="N1554" s="4">
        <v>7599997</v>
      </c>
      <c r="O1554" t="s">
        <v>463</v>
      </c>
      <c r="P1554" t="s">
        <v>208</v>
      </c>
      <c r="Q1554" t="s">
        <v>64</v>
      </c>
      <c r="R1554">
        <v>5</v>
      </c>
      <c r="S1554">
        <v>0</v>
      </c>
      <c r="T1554">
        <v>0</v>
      </c>
      <c r="U1554">
        <v>0</v>
      </c>
      <c r="V1554">
        <v>0</v>
      </c>
      <c r="W1554">
        <v>0</v>
      </c>
      <c r="X1554">
        <v>737</v>
      </c>
      <c r="Y1554">
        <v>213</v>
      </c>
      <c r="Z1554" t="s">
        <v>65</v>
      </c>
      <c r="AA1554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19199974</v>
      </c>
      <c r="AB1554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11599977</v>
      </c>
      <c r="AC1554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7599997</v>
      </c>
      <c r="AD1554" s="5">
        <f>VALUE(FIXED((SLEP[[#This Row],[EjecutadoCLP]]/SLEP[[#This Row],[MontoCLP]]),4,TRUE))</f>
        <v>0.60419999999999996</v>
      </c>
      <c r="AE1554" s="1">
        <f>IF(SLEP[[#This Row],[Termino]]=0,DATE(1992,10,11),SLEP[[#This Row],[Termino]]-SLEP[[#This Row],[Días de vigencia]])</f>
        <v>45353</v>
      </c>
      <c r="AF1554" s="1">
        <f>IF(SLEP[[#This Row],[Días restantes]]&lt;1,DATE(1992,10,11),DATE(2025,8,8)+SLEP[[#This Row],[Días restantes]])</f>
        <v>46090</v>
      </c>
      <c r="AG1554">
        <f ca="1">IF(SLEP[[#This Row],[Termino]]=0,0,SLEP[[#This Row],[Termino]]-TODAY())</f>
        <v>131</v>
      </c>
      <c r="AH1554" s="7" t="str">
        <f ca="1">IF(SLEP[[#This Row],[Dias]]&gt;0,"Vigente","Vencido")</f>
        <v>Vigente</v>
      </c>
      <c r="AI1554" t="str">
        <f>_xlfn.XLOOKUP(SLEP[[#This Row],[Source.Name]],Tabla3[Nombre archivo],Tabla3[BASESLEP],"N/A",0,1)</f>
        <v>Punilla Cordillera</v>
      </c>
      <c r="AJ1554" t="s">
        <v>7359</v>
      </c>
    </row>
    <row r="1555" spans="1:36" x14ac:dyDescent="0.3">
      <c r="A1555" t="s">
        <v>6454</v>
      </c>
      <c r="B1555" t="s">
        <v>6701</v>
      </c>
      <c r="C1555" t="s">
        <v>6702</v>
      </c>
      <c r="D1555" t="s">
        <v>6703</v>
      </c>
      <c r="E1555" t="s">
        <v>6704</v>
      </c>
      <c r="F1555" t="s">
        <v>6705</v>
      </c>
      <c r="G1555" t="s">
        <v>44</v>
      </c>
      <c r="H1555" t="s">
        <v>45</v>
      </c>
      <c r="I1555" t="s">
        <v>60</v>
      </c>
      <c r="J1555" t="s">
        <v>6460</v>
      </c>
      <c r="K1555" t="s">
        <v>48</v>
      </c>
      <c r="L1555" s="3">
        <v>121986329</v>
      </c>
      <c r="M1555" s="4">
        <v>75968886</v>
      </c>
      <c r="N1555" s="4">
        <v>46017443</v>
      </c>
      <c r="O1555" t="s">
        <v>463</v>
      </c>
      <c r="P1555" t="s">
        <v>2088</v>
      </c>
      <c r="Q1555" t="s">
        <v>64</v>
      </c>
      <c r="R1555">
        <v>5</v>
      </c>
      <c r="S1555">
        <v>0</v>
      </c>
      <c r="T1555">
        <v>0</v>
      </c>
      <c r="U1555">
        <v>0</v>
      </c>
      <c r="V1555">
        <v>0</v>
      </c>
      <c r="W1555">
        <v>0</v>
      </c>
      <c r="X1555">
        <v>730</v>
      </c>
      <c r="Y1555">
        <v>206</v>
      </c>
      <c r="Z1555" t="s">
        <v>65</v>
      </c>
      <c r="AA1555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121986329</v>
      </c>
      <c r="AB1555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75968886</v>
      </c>
      <c r="AC1555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46017443</v>
      </c>
      <c r="AD1555" s="5">
        <f>VALUE(FIXED((SLEP[[#This Row],[EjecutadoCLP]]/SLEP[[#This Row],[MontoCLP]]),4,TRUE))</f>
        <v>0.62280000000000002</v>
      </c>
      <c r="AE1555" s="1">
        <f>IF(SLEP[[#This Row],[Termino]]=0,DATE(1992,10,11),SLEP[[#This Row],[Termino]]-SLEP[[#This Row],[Días de vigencia]])</f>
        <v>45353</v>
      </c>
      <c r="AF1555" s="1">
        <f>IF(SLEP[[#This Row],[Días restantes]]&lt;1,DATE(1992,10,11),DATE(2025,8,8)+SLEP[[#This Row],[Días restantes]])</f>
        <v>46083</v>
      </c>
      <c r="AG1555">
        <f ca="1">IF(SLEP[[#This Row],[Termino]]=0,0,SLEP[[#This Row],[Termino]]-TODAY())</f>
        <v>124</v>
      </c>
      <c r="AH1555" s="7" t="str">
        <f ca="1">IF(SLEP[[#This Row],[Dias]]&gt;0,"Vigente","Vencido")</f>
        <v>Vigente</v>
      </c>
      <c r="AI1555" t="str">
        <f>_xlfn.XLOOKUP(SLEP[[#This Row],[Source.Name]],Tabla3[Nombre archivo],Tabla3[BASESLEP],"N/A",0,1)</f>
        <v>Punilla Cordillera</v>
      </c>
      <c r="AJ1555" t="s">
        <v>7361</v>
      </c>
    </row>
    <row r="1556" spans="1:36" x14ac:dyDescent="0.3">
      <c r="A1556" t="s">
        <v>6454</v>
      </c>
      <c r="B1556" t="s">
        <v>6717</v>
      </c>
      <c r="C1556" t="s">
        <v>6718</v>
      </c>
      <c r="D1556" t="s">
        <v>6719</v>
      </c>
      <c r="E1556" t="s">
        <v>6720</v>
      </c>
      <c r="F1556" t="s">
        <v>6721</v>
      </c>
      <c r="G1556" t="s">
        <v>74</v>
      </c>
      <c r="H1556" t="s">
        <v>45</v>
      </c>
      <c r="I1556" t="s">
        <v>60</v>
      </c>
      <c r="J1556" t="s">
        <v>6460</v>
      </c>
      <c r="K1556" t="s">
        <v>48</v>
      </c>
      <c r="L1556" s="3">
        <v>17595846</v>
      </c>
      <c r="M1556" s="4">
        <v>8653568</v>
      </c>
      <c r="N1556" s="4">
        <v>8942278</v>
      </c>
      <c r="O1556" t="s">
        <v>566</v>
      </c>
      <c r="P1556" t="s">
        <v>169</v>
      </c>
      <c r="Q1556" t="s">
        <v>587</v>
      </c>
      <c r="R1556">
        <v>1</v>
      </c>
      <c r="S1556">
        <v>0</v>
      </c>
      <c r="T1556">
        <v>0</v>
      </c>
      <c r="U1556">
        <v>0</v>
      </c>
      <c r="V1556">
        <v>0</v>
      </c>
      <c r="W1556">
        <v>0</v>
      </c>
      <c r="X1556">
        <v>600</v>
      </c>
      <c r="Y1556">
        <v>63</v>
      </c>
      <c r="Z1556" t="s">
        <v>65</v>
      </c>
      <c r="AA1556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17595846</v>
      </c>
      <c r="AB1556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8653568</v>
      </c>
      <c r="AC1556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8942278</v>
      </c>
      <c r="AD1556" s="5">
        <f>VALUE(FIXED((SLEP[[#This Row],[EjecutadoCLP]]/SLEP[[#This Row],[MontoCLP]]),4,TRUE))</f>
        <v>0.49180000000000001</v>
      </c>
      <c r="AE1556" s="1">
        <f>IF(SLEP[[#This Row],[Termino]]=0,DATE(1992,10,11),SLEP[[#This Row],[Termino]]-SLEP[[#This Row],[Días de vigencia]])</f>
        <v>45340</v>
      </c>
      <c r="AF1556" s="1">
        <f>IF(SLEP[[#This Row],[Días restantes]]&lt;1,DATE(1992,10,11),DATE(2025,8,8)+SLEP[[#This Row],[Días restantes]])</f>
        <v>45940</v>
      </c>
      <c r="AG1556">
        <f ca="1">IF(SLEP[[#This Row],[Termino]]=0,0,SLEP[[#This Row],[Termino]]-TODAY())</f>
        <v>-19</v>
      </c>
      <c r="AH1556" s="7" t="str">
        <f ca="1">IF(SLEP[[#This Row],[Dias]]&gt;0,"Vigente","Vencido")</f>
        <v>Vencido</v>
      </c>
      <c r="AI1556" t="str">
        <f>_xlfn.XLOOKUP(SLEP[[#This Row],[Source.Name]],Tabla3[Nombre archivo],Tabla3[BASESLEP],"N/A",0,1)</f>
        <v>Punilla Cordillera</v>
      </c>
      <c r="AJ1556" t="s">
        <v>7365</v>
      </c>
    </row>
    <row r="1557" spans="1:36" x14ac:dyDescent="0.3">
      <c r="A1557" t="s">
        <v>6454</v>
      </c>
      <c r="B1557" t="s">
        <v>6723</v>
      </c>
      <c r="C1557" t="s">
        <v>6724</v>
      </c>
      <c r="D1557" t="s">
        <v>6725</v>
      </c>
      <c r="E1557" t="s">
        <v>6704</v>
      </c>
      <c r="F1557" t="s">
        <v>6705</v>
      </c>
      <c r="G1557" t="s">
        <v>44</v>
      </c>
      <c r="H1557" t="s">
        <v>45</v>
      </c>
      <c r="I1557" t="s">
        <v>207</v>
      </c>
      <c r="J1557" t="s">
        <v>6460</v>
      </c>
      <c r="K1557" t="s">
        <v>48</v>
      </c>
      <c r="L1557" s="3">
        <v>27846000</v>
      </c>
      <c r="M1557" s="4">
        <v>18237078</v>
      </c>
      <c r="N1557" s="4">
        <v>9608922</v>
      </c>
      <c r="O1557" t="s">
        <v>1866</v>
      </c>
      <c r="P1557" t="s">
        <v>281</v>
      </c>
      <c r="Q1557" t="s">
        <v>64</v>
      </c>
      <c r="R1557">
        <v>6</v>
      </c>
      <c r="S1557">
        <v>0</v>
      </c>
      <c r="T1557">
        <v>0</v>
      </c>
      <c r="U1557">
        <v>0</v>
      </c>
      <c r="V1557">
        <v>0</v>
      </c>
      <c r="W1557">
        <v>0</v>
      </c>
      <c r="X1557">
        <v>730</v>
      </c>
      <c r="Y1557">
        <v>189</v>
      </c>
      <c r="Z1557" t="s">
        <v>65</v>
      </c>
      <c r="AA1557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27846000</v>
      </c>
      <c r="AB1557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18237078</v>
      </c>
      <c r="AC1557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9608922</v>
      </c>
      <c r="AD1557" s="5">
        <f>VALUE(FIXED((SLEP[[#This Row],[EjecutadoCLP]]/SLEP[[#This Row],[MontoCLP]]),4,TRUE))</f>
        <v>0.65490000000000004</v>
      </c>
      <c r="AE1557" s="1">
        <f>IF(SLEP[[#This Row],[Termino]]=0,DATE(1992,10,11),SLEP[[#This Row],[Termino]]-SLEP[[#This Row],[Días de vigencia]])</f>
        <v>45336</v>
      </c>
      <c r="AF1557" s="1">
        <f>IF(SLEP[[#This Row],[Días restantes]]&lt;1,DATE(1992,10,11),DATE(2025,8,8)+SLEP[[#This Row],[Días restantes]])</f>
        <v>46066</v>
      </c>
      <c r="AG1557">
        <f ca="1">IF(SLEP[[#This Row],[Termino]]=0,0,SLEP[[#This Row],[Termino]]-TODAY())</f>
        <v>107</v>
      </c>
      <c r="AH1557" s="7" t="str">
        <f ca="1">IF(SLEP[[#This Row],[Dias]]&gt;0,"Vigente","Vencido")</f>
        <v>Vigente</v>
      </c>
      <c r="AI1557" t="str">
        <f>_xlfn.XLOOKUP(SLEP[[#This Row],[Source.Name]],Tabla3[Nombre archivo],Tabla3[BASESLEP],"N/A",0,1)</f>
        <v>Punilla Cordillera</v>
      </c>
      <c r="AJ1557" t="s">
        <v>7367</v>
      </c>
    </row>
    <row r="1558" spans="1:36" x14ac:dyDescent="0.3">
      <c r="A1558" t="s">
        <v>6454</v>
      </c>
      <c r="B1558" t="s">
        <v>6727</v>
      </c>
      <c r="C1558" t="s">
        <v>6728</v>
      </c>
      <c r="D1558" t="s">
        <v>6729</v>
      </c>
      <c r="E1558" t="s">
        <v>6730</v>
      </c>
      <c r="F1558" t="s">
        <v>6731</v>
      </c>
      <c r="G1558" t="s">
        <v>44</v>
      </c>
      <c r="H1558" t="s">
        <v>45</v>
      </c>
      <c r="I1558" t="s">
        <v>60</v>
      </c>
      <c r="J1558" t="s">
        <v>6460</v>
      </c>
      <c r="K1558" t="s">
        <v>48</v>
      </c>
      <c r="L1558" s="3">
        <v>14280000</v>
      </c>
      <c r="M1558" s="4">
        <v>11424000</v>
      </c>
      <c r="N1558" s="4">
        <v>2856000</v>
      </c>
      <c r="O1558" t="s">
        <v>263</v>
      </c>
      <c r="P1558" t="s">
        <v>169</v>
      </c>
      <c r="Q1558" t="s">
        <v>51</v>
      </c>
      <c r="R1558">
        <v>1</v>
      </c>
      <c r="S1558">
        <v>0</v>
      </c>
      <c r="T1558">
        <v>1</v>
      </c>
      <c r="U1558">
        <v>0</v>
      </c>
      <c r="V1558">
        <v>0</v>
      </c>
      <c r="W1558">
        <v>0</v>
      </c>
      <c r="X1558">
        <v>335</v>
      </c>
      <c r="Y1558">
        <v>-2</v>
      </c>
      <c r="Z1558" t="s">
        <v>52</v>
      </c>
      <c r="AA1558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14280000</v>
      </c>
      <c r="AB1558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11424000</v>
      </c>
      <c r="AC1558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2856000</v>
      </c>
      <c r="AD1558" s="5">
        <f>VALUE(FIXED((SLEP[[#This Row],[EjecutadoCLP]]/SLEP[[#This Row],[MontoCLP]]),4,TRUE))</f>
        <v>0.8</v>
      </c>
      <c r="AE1558" s="1">
        <f>IF(SLEP[[#This Row],[Termino]]=0,DATE(1992,10,11),SLEP[[#This Row],[Termino]]-SLEP[[#This Row],[Días de vigencia]])</f>
        <v>33553</v>
      </c>
      <c r="AF1558" s="1">
        <f>IF(SLEP[[#This Row],[Días restantes]]&lt;1,DATE(1992,10,11),DATE(2025,8,8)+SLEP[[#This Row],[Días restantes]])</f>
        <v>33888</v>
      </c>
      <c r="AG1558">
        <f ca="1">IF(SLEP[[#This Row],[Termino]]=0,0,SLEP[[#This Row],[Termino]]-TODAY())</f>
        <v>-12071</v>
      </c>
      <c r="AH1558" s="7" t="str">
        <f ca="1">IF(SLEP[[#This Row],[Dias]]&gt;0,"Vigente","Vencido")</f>
        <v>Vencido</v>
      </c>
      <c r="AI1558" t="str">
        <f>_xlfn.XLOOKUP(SLEP[[#This Row],[Source.Name]],Tabla3[Nombre archivo],Tabla3[BASESLEP],"N/A",0,1)</f>
        <v>Punilla Cordillera</v>
      </c>
      <c r="AJ1558" t="s">
        <v>7369</v>
      </c>
    </row>
    <row r="1559" spans="1:36" x14ac:dyDescent="0.3">
      <c r="A1559" t="s">
        <v>6454</v>
      </c>
      <c r="B1559" t="s">
        <v>6733</v>
      </c>
      <c r="C1559" t="s">
        <v>6734</v>
      </c>
      <c r="D1559" t="s">
        <v>6735</v>
      </c>
      <c r="E1559" t="s">
        <v>349</v>
      </c>
      <c r="F1559" t="s">
        <v>350</v>
      </c>
      <c r="G1559" t="s">
        <v>44</v>
      </c>
      <c r="H1559" t="s">
        <v>45</v>
      </c>
      <c r="I1559" t="s">
        <v>60</v>
      </c>
      <c r="J1559" t="s">
        <v>6460</v>
      </c>
      <c r="K1559" t="s">
        <v>48</v>
      </c>
      <c r="L1559" s="3">
        <v>32175000</v>
      </c>
      <c r="M1559" s="4">
        <v>31770000</v>
      </c>
      <c r="N1559" s="4">
        <v>405000</v>
      </c>
      <c r="O1559" t="s">
        <v>526</v>
      </c>
      <c r="P1559" t="s">
        <v>513</v>
      </c>
      <c r="Q1559" t="s">
        <v>51</v>
      </c>
      <c r="R1559">
        <v>0</v>
      </c>
      <c r="S1559">
        <v>0</v>
      </c>
      <c r="T1559">
        <v>1</v>
      </c>
      <c r="U1559">
        <v>0</v>
      </c>
      <c r="V1559">
        <v>0</v>
      </c>
      <c r="W1559">
        <v>0</v>
      </c>
      <c r="X1559">
        <v>246</v>
      </c>
      <c r="Y1559">
        <v>-1</v>
      </c>
      <c r="Z1559" t="s">
        <v>65</v>
      </c>
      <c r="AA1559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32175000</v>
      </c>
      <c r="AB1559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31770000</v>
      </c>
      <c r="AC1559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405000</v>
      </c>
      <c r="AD1559" s="5">
        <f>VALUE(FIXED((SLEP[[#This Row],[EjecutadoCLP]]/SLEP[[#This Row],[MontoCLP]]),4,TRUE))</f>
        <v>0.98740000000000006</v>
      </c>
      <c r="AE1559" s="1">
        <f>IF(SLEP[[#This Row],[Termino]]=0,DATE(1992,10,11),SLEP[[#This Row],[Termino]]-SLEP[[#This Row],[Días de vigencia]])</f>
        <v>33642</v>
      </c>
      <c r="AF1559" s="1">
        <f>IF(SLEP[[#This Row],[Días restantes]]&lt;1,DATE(1992,10,11),DATE(2025,8,8)+SLEP[[#This Row],[Días restantes]])</f>
        <v>33888</v>
      </c>
      <c r="AG1559">
        <f ca="1">IF(SLEP[[#This Row],[Termino]]=0,0,SLEP[[#This Row],[Termino]]-TODAY())</f>
        <v>-12071</v>
      </c>
      <c r="AH1559" s="7" t="str">
        <f ca="1">IF(SLEP[[#This Row],[Dias]]&gt;0,"Vigente","Vencido")</f>
        <v>Vencido</v>
      </c>
      <c r="AI1559" t="str">
        <f>_xlfn.XLOOKUP(SLEP[[#This Row],[Source.Name]],Tabla3[Nombre archivo],Tabla3[BASESLEP],"N/A",0,1)</f>
        <v>Punilla Cordillera</v>
      </c>
      <c r="AJ1559" t="s">
        <v>7371</v>
      </c>
    </row>
    <row r="1560" spans="1:36" x14ac:dyDescent="0.3">
      <c r="A1560" t="s">
        <v>6454</v>
      </c>
      <c r="B1560" t="s">
        <v>6737</v>
      </c>
      <c r="C1560" t="s">
        <v>6738</v>
      </c>
      <c r="D1560" t="s">
        <v>6739</v>
      </c>
      <c r="E1560" t="s">
        <v>349</v>
      </c>
      <c r="F1560" t="s">
        <v>350</v>
      </c>
      <c r="G1560" t="s">
        <v>44</v>
      </c>
      <c r="H1560" t="s">
        <v>45</v>
      </c>
      <c r="I1560" t="s">
        <v>89</v>
      </c>
      <c r="J1560" t="s">
        <v>6460</v>
      </c>
      <c r="K1560" t="s">
        <v>48</v>
      </c>
      <c r="L1560" s="3">
        <v>26851500</v>
      </c>
      <c r="M1560" s="4">
        <v>24583500</v>
      </c>
      <c r="N1560" s="4">
        <v>2268000</v>
      </c>
      <c r="O1560" t="s">
        <v>526</v>
      </c>
      <c r="P1560" t="s">
        <v>513</v>
      </c>
      <c r="Q1560" t="s">
        <v>51</v>
      </c>
      <c r="R1560">
        <v>0</v>
      </c>
      <c r="S1560">
        <v>0</v>
      </c>
      <c r="T1560">
        <v>1</v>
      </c>
      <c r="U1560">
        <v>0</v>
      </c>
      <c r="V1560">
        <v>0</v>
      </c>
      <c r="W1560">
        <v>0</v>
      </c>
      <c r="X1560">
        <v>246</v>
      </c>
      <c r="Y1560">
        <v>-1</v>
      </c>
      <c r="Z1560" t="s">
        <v>65</v>
      </c>
      <c r="AA1560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26851500</v>
      </c>
      <c r="AB1560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24583500</v>
      </c>
      <c r="AC1560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2268000</v>
      </c>
      <c r="AD1560" s="5">
        <f>VALUE(FIXED((SLEP[[#This Row],[EjecutadoCLP]]/SLEP[[#This Row],[MontoCLP]]),4,TRUE))</f>
        <v>0.91549999999999998</v>
      </c>
      <c r="AE1560" s="1">
        <f>IF(SLEP[[#This Row],[Termino]]=0,DATE(1992,10,11),SLEP[[#This Row],[Termino]]-SLEP[[#This Row],[Días de vigencia]])</f>
        <v>33642</v>
      </c>
      <c r="AF1560" s="1">
        <f>IF(SLEP[[#This Row],[Días restantes]]&lt;1,DATE(1992,10,11),DATE(2025,8,8)+SLEP[[#This Row],[Días restantes]])</f>
        <v>33888</v>
      </c>
      <c r="AG1560">
        <f ca="1">IF(SLEP[[#This Row],[Termino]]=0,0,SLEP[[#This Row],[Termino]]-TODAY())</f>
        <v>-12071</v>
      </c>
      <c r="AH1560" s="7" t="str">
        <f ca="1">IF(SLEP[[#This Row],[Dias]]&gt;0,"Vigente","Vencido")</f>
        <v>Vencido</v>
      </c>
      <c r="AI1560" t="str">
        <f>_xlfn.XLOOKUP(SLEP[[#This Row],[Source.Name]],Tabla3[Nombre archivo],Tabla3[BASESLEP],"N/A",0,1)</f>
        <v>Punilla Cordillera</v>
      </c>
      <c r="AJ1560" t="s">
        <v>7373</v>
      </c>
    </row>
    <row r="1561" spans="1:36" x14ac:dyDescent="0.3">
      <c r="A1561" t="s">
        <v>6454</v>
      </c>
      <c r="B1561" t="s">
        <v>6741</v>
      </c>
      <c r="C1561" t="s">
        <v>6742</v>
      </c>
      <c r="D1561" t="s">
        <v>6743</v>
      </c>
      <c r="E1561" t="s">
        <v>6744</v>
      </c>
      <c r="F1561" t="s">
        <v>6745</v>
      </c>
      <c r="G1561" t="s">
        <v>44</v>
      </c>
      <c r="H1561" t="s">
        <v>178</v>
      </c>
      <c r="I1561" t="s">
        <v>207</v>
      </c>
      <c r="J1561" t="s">
        <v>6460</v>
      </c>
      <c r="K1561" t="s">
        <v>48</v>
      </c>
      <c r="L1561" s="3">
        <v>84000000</v>
      </c>
      <c r="M1561" s="4">
        <v>83955691</v>
      </c>
      <c r="N1561" s="4">
        <v>44309</v>
      </c>
      <c r="O1561" t="s">
        <v>545</v>
      </c>
      <c r="P1561" t="s">
        <v>1459</v>
      </c>
      <c r="Q1561" t="s">
        <v>51</v>
      </c>
      <c r="R1561">
        <v>40</v>
      </c>
      <c r="S1561">
        <v>0</v>
      </c>
      <c r="T1561">
        <v>1</v>
      </c>
      <c r="U1561">
        <v>0</v>
      </c>
      <c r="V1561">
        <v>0</v>
      </c>
      <c r="W1561">
        <v>0</v>
      </c>
      <c r="X1561">
        <v>365</v>
      </c>
      <c r="Y1561">
        <v>-1</v>
      </c>
      <c r="Z1561" t="s">
        <v>52</v>
      </c>
      <c r="AA1561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84000000</v>
      </c>
      <c r="AB1561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83955691</v>
      </c>
      <c r="AC1561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44309</v>
      </c>
      <c r="AD1561" s="5">
        <f>VALUE(FIXED((SLEP[[#This Row],[EjecutadoCLP]]/SLEP[[#This Row],[MontoCLP]]),4,TRUE))</f>
        <v>0.99950000000000006</v>
      </c>
      <c r="AE1561" s="1">
        <f>IF(SLEP[[#This Row],[Termino]]=0,DATE(1992,10,11),SLEP[[#This Row],[Termino]]-SLEP[[#This Row],[Días de vigencia]])</f>
        <v>33523</v>
      </c>
      <c r="AF1561" s="1">
        <f>IF(SLEP[[#This Row],[Días restantes]]&lt;1,DATE(1992,10,11),DATE(2025,8,8)+SLEP[[#This Row],[Días restantes]])</f>
        <v>33888</v>
      </c>
      <c r="AG1561">
        <f ca="1">IF(SLEP[[#This Row],[Termino]]=0,0,SLEP[[#This Row],[Termino]]-TODAY())</f>
        <v>-12071</v>
      </c>
      <c r="AH1561" s="7" t="str">
        <f ca="1">IF(SLEP[[#This Row],[Dias]]&gt;0,"Vigente","Vencido")</f>
        <v>Vencido</v>
      </c>
      <c r="AI1561" t="str">
        <f>_xlfn.XLOOKUP(SLEP[[#This Row],[Source.Name]],Tabla3[Nombre archivo],Tabla3[BASESLEP],"N/A",0,1)</f>
        <v>Punilla Cordillera</v>
      </c>
      <c r="AJ1561" t="s">
        <v>7376</v>
      </c>
    </row>
    <row r="1562" spans="1:36" x14ac:dyDescent="0.3">
      <c r="A1562" t="s">
        <v>6454</v>
      </c>
      <c r="B1562" t="s">
        <v>6747</v>
      </c>
      <c r="C1562" t="s">
        <v>6748</v>
      </c>
      <c r="D1562" t="s">
        <v>6749</v>
      </c>
      <c r="E1562" t="s">
        <v>6224</v>
      </c>
      <c r="F1562" t="s">
        <v>6225</v>
      </c>
      <c r="G1562" t="s">
        <v>44</v>
      </c>
      <c r="H1562" t="s">
        <v>45</v>
      </c>
      <c r="I1562" t="s">
        <v>60</v>
      </c>
      <c r="J1562" t="s">
        <v>6460</v>
      </c>
      <c r="K1562" t="s">
        <v>48</v>
      </c>
      <c r="L1562" s="3">
        <v>14588004</v>
      </c>
      <c r="M1562" s="4">
        <v>14588000</v>
      </c>
      <c r="N1562" s="4">
        <v>4</v>
      </c>
      <c r="O1562" t="s">
        <v>463</v>
      </c>
      <c r="P1562" t="s">
        <v>2017</v>
      </c>
      <c r="Q1562" t="s">
        <v>51</v>
      </c>
      <c r="R1562">
        <v>0</v>
      </c>
      <c r="S1562">
        <v>0</v>
      </c>
      <c r="T1562">
        <v>1</v>
      </c>
      <c r="U1562">
        <v>0</v>
      </c>
      <c r="V1562">
        <v>0</v>
      </c>
      <c r="W1562">
        <v>0</v>
      </c>
      <c r="X1562">
        <v>365</v>
      </c>
      <c r="Y1562">
        <v>-1</v>
      </c>
      <c r="Z1562" t="s">
        <v>52</v>
      </c>
      <c r="AA1562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14588004</v>
      </c>
      <c r="AB1562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14588000</v>
      </c>
      <c r="AC1562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4</v>
      </c>
      <c r="AD1562" s="5">
        <f>VALUE(FIXED((SLEP[[#This Row],[EjecutadoCLP]]/SLEP[[#This Row],[MontoCLP]]),4,TRUE))</f>
        <v>1</v>
      </c>
      <c r="AE1562" s="1">
        <f>IF(SLEP[[#This Row],[Termino]]=0,DATE(1992,10,11),SLEP[[#This Row],[Termino]]-SLEP[[#This Row],[Días de vigencia]])</f>
        <v>33523</v>
      </c>
      <c r="AF1562" s="1">
        <f>IF(SLEP[[#This Row],[Días restantes]]&lt;1,DATE(1992,10,11),DATE(2025,8,8)+SLEP[[#This Row],[Días restantes]])</f>
        <v>33888</v>
      </c>
      <c r="AG1562">
        <f ca="1">IF(SLEP[[#This Row],[Termino]]=0,0,SLEP[[#This Row],[Termino]]-TODAY())</f>
        <v>-12071</v>
      </c>
      <c r="AH1562" s="7" t="str">
        <f ca="1">IF(SLEP[[#This Row],[Dias]]&gt;0,"Vigente","Vencido")</f>
        <v>Vencido</v>
      </c>
      <c r="AI1562" t="str">
        <f>_xlfn.XLOOKUP(SLEP[[#This Row],[Source.Name]],Tabla3[Nombre archivo],Tabla3[BASESLEP],"N/A",0,1)</f>
        <v>Punilla Cordillera</v>
      </c>
      <c r="AJ1562" t="s">
        <v>7378</v>
      </c>
    </row>
    <row r="1563" spans="1:36" x14ac:dyDescent="0.3">
      <c r="A1563" t="s">
        <v>6454</v>
      </c>
      <c r="B1563" t="s">
        <v>6751</v>
      </c>
      <c r="C1563" t="s">
        <v>6752</v>
      </c>
      <c r="D1563" t="s">
        <v>6753</v>
      </c>
      <c r="E1563" t="s">
        <v>6754</v>
      </c>
      <c r="F1563" t="s">
        <v>6755</v>
      </c>
      <c r="G1563" t="s">
        <v>44</v>
      </c>
      <c r="H1563" t="s">
        <v>45</v>
      </c>
      <c r="I1563" t="s">
        <v>222</v>
      </c>
      <c r="J1563" t="s">
        <v>6460</v>
      </c>
      <c r="K1563" t="s">
        <v>48</v>
      </c>
      <c r="L1563" s="3">
        <v>195000000</v>
      </c>
      <c r="M1563" s="4">
        <v>150000000</v>
      </c>
      <c r="N1563" s="4">
        <v>45000000</v>
      </c>
      <c r="O1563" t="s">
        <v>1056</v>
      </c>
      <c r="P1563" t="s">
        <v>90</v>
      </c>
      <c r="Q1563" t="s">
        <v>51</v>
      </c>
      <c r="R1563">
        <v>6</v>
      </c>
      <c r="S1563">
        <v>1</v>
      </c>
      <c r="T1563">
        <v>1</v>
      </c>
      <c r="U1563">
        <v>0</v>
      </c>
      <c r="V1563">
        <v>0</v>
      </c>
      <c r="W1563">
        <v>0</v>
      </c>
      <c r="X1563">
        <v>499</v>
      </c>
      <c r="Y1563">
        <v>-1</v>
      </c>
      <c r="Z1563" t="s">
        <v>52</v>
      </c>
      <c r="AA1563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195000000</v>
      </c>
      <c r="AB1563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150000000</v>
      </c>
      <c r="AC1563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45000000</v>
      </c>
      <c r="AD1563" s="5">
        <f>VALUE(FIXED((SLEP[[#This Row],[EjecutadoCLP]]/SLEP[[#This Row],[MontoCLP]]),4,TRUE))</f>
        <v>0.76919999999999999</v>
      </c>
      <c r="AE1563" s="1">
        <f>IF(SLEP[[#This Row],[Termino]]=0,DATE(1992,10,11),SLEP[[#This Row],[Termino]]-SLEP[[#This Row],[Días de vigencia]])</f>
        <v>33389</v>
      </c>
      <c r="AF1563" s="1">
        <f>IF(SLEP[[#This Row],[Días restantes]]&lt;1,DATE(1992,10,11),DATE(2025,8,8)+SLEP[[#This Row],[Días restantes]])</f>
        <v>33888</v>
      </c>
      <c r="AG1563">
        <f ca="1">IF(SLEP[[#This Row],[Termino]]=0,0,SLEP[[#This Row],[Termino]]-TODAY())</f>
        <v>-12071</v>
      </c>
      <c r="AH1563" s="7" t="str">
        <f ca="1">IF(SLEP[[#This Row],[Dias]]&gt;0,"Vigente","Vencido")</f>
        <v>Vencido</v>
      </c>
      <c r="AI1563" t="str">
        <f>_xlfn.XLOOKUP(SLEP[[#This Row],[Source.Name]],Tabla3[Nombre archivo],Tabla3[BASESLEP],"N/A",0,1)</f>
        <v>Punilla Cordillera</v>
      </c>
      <c r="AJ1563" t="s">
        <v>7382</v>
      </c>
    </row>
    <row r="1564" spans="1:36" x14ac:dyDescent="0.3">
      <c r="A1564" t="s">
        <v>6454</v>
      </c>
      <c r="B1564" t="s">
        <v>6757</v>
      </c>
      <c r="C1564" t="s">
        <v>6758</v>
      </c>
      <c r="D1564" t="s">
        <v>6759</v>
      </c>
      <c r="E1564" t="s">
        <v>6760</v>
      </c>
      <c r="F1564" t="s">
        <v>6761</v>
      </c>
      <c r="G1564" t="s">
        <v>44</v>
      </c>
      <c r="H1564" t="s">
        <v>45</v>
      </c>
      <c r="I1564" t="s">
        <v>207</v>
      </c>
      <c r="J1564" t="s">
        <v>6460</v>
      </c>
      <c r="K1564" t="s">
        <v>48</v>
      </c>
      <c r="L1564" s="3">
        <v>19500000</v>
      </c>
      <c r="M1564" s="4">
        <v>15505293</v>
      </c>
      <c r="N1564" s="4">
        <v>3994707</v>
      </c>
      <c r="O1564" t="s">
        <v>478</v>
      </c>
      <c r="P1564" t="s">
        <v>1670</v>
      </c>
      <c r="Q1564" t="s">
        <v>51</v>
      </c>
      <c r="R1564">
        <v>0</v>
      </c>
      <c r="S1564">
        <v>0</v>
      </c>
      <c r="T1564">
        <v>1</v>
      </c>
      <c r="U1564">
        <v>0</v>
      </c>
      <c r="V1564">
        <v>0</v>
      </c>
      <c r="W1564">
        <v>0</v>
      </c>
      <c r="X1564">
        <v>365</v>
      </c>
      <c r="Y1564">
        <v>-1</v>
      </c>
      <c r="Z1564" t="s">
        <v>52</v>
      </c>
      <c r="AA1564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19500000</v>
      </c>
      <c r="AB1564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15505293</v>
      </c>
      <c r="AC1564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3994707</v>
      </c>
      <c r="AD1564" s="5">
        <f>VALUE(FIXED((SLEP[[#This Row],[EjecutadoCLP]]/SLEP[[#This Row],[MontoCLP]]),4,TRUE))</f>
        <v>0.79510000000000003</v>
      </c>
      <c r="AE1564" s="1">
        <f>IF(SLEP[[#This Row],[Termino]]=0,DATE(1992,10,11),SLEP[[#This Row],[Termino]]-SLEP[[#This Row],[Días de vigencia]])</f>
        <v>33523</v>
      </c>
      <c r="AF1564" s="1">
        <f>IF(SLEP[[#This Row],[Días restantes]]&lt;1,DATE(1992,10,11),DATE(2025,8,8)+SLEP[[#This Row],[Días restantes]])</f>
        <v>33888</v>
      </c>
      <c r="AG1564">
        <f ca="1">IF(SLEP[[#This Row],[Termino]]=0,0,SLEP[[#This Row],[Termino]]-TODAY())</f>
        <v>-12071</v>
      </c>
      <c r="AH1564" s="7" t="str">
        <f ca="1">IF(SLEP[[#This Row],[Dias]]&gt;0,"Vigente","Vencido")</f>
        <v>Vencido</v>
      </c>
      <c r="AI1564" t="str">
        <f>_xlfn.XLOOKUP(SLEP[[#This Row],[Source.Name]],Tabla3[Nombre archivo],Tabla3[BASESLEP],"N/A",0,1)</f>
        <v>Punilla Cordillera</v>
      </c>
      <c r="AJ1564" t="s">
        <v>7384</v>
      </c>
    </row>
    <row r="1565" spans="1:36" x14ac:dyDescent="0.3">
      <c r="A1565" t="s">
        <v>6454</v>
      </c>
      <c r="B1565" t="s">
        <v>6763</v>
      </c>
      <c r="C1565" t="s">
        <v>6764</v>
      </c>
      <c r="D1565" t="s">
        <v>6765</v>
      </c>
      <c r="E1565" t="s">
        <v>6714</v>
      </c>
      <c r="F1565" t="s">
        <v>6715</v>
      </c>
      <c r="G1565" t="s">
        <v>44</v>
      </c>
      <c r="H1565" t="s">
        <v>45</v>
      </c>
      <c r="I1565" t="s">
        <v>188</v>
      </c>
      <c r="J1565" t="s">
        <v>6460</v>
      </c>
      <c r="K1565" t="s">
        <v>48</v>
      </c>
      <c r="L1565" s="3">
        <v>230399689</v>
      </c>
      <c r="M1565" s="4">
        <v>171199900</v>
      </c>
      <c r="N1565" s="4">
        <v>59199789</v>
      </c>
      <c r="O1565" t="s">
        <v>493</v>
      </c>
      <c r="P1565" t="s">
        <v>494</v>
      </c>
      <c r="Q1565" t="s">
        <v>64</v>
      </c>
      <c r="R1565">
        <v>10</v>
      </c>
      <c r="S1565">
        <v>0</v>
      </c>
      <c r="T1565">
        <v>0</v>
      </c>
      <c r="U1565">
        <v>0</v>
      </c>
      <c r="V1565">
        <v>0</v>
      </c>
      <c r="W1565">
        <v>0</v>
      </c>
      <c r="X1565">
        <v>730</v>
      </c>
      <c r="Y1565">
        <v>161</v>
      </c>
      <c r="Z1565" t="s">
        <v>65</v>
      </c>
      <c r="AA1565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230399689</v>
      </c>
      <c r="AB1565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171199900</v>
      </c>
      <c r="AC1565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59199789</v>
      </c>
      <c r="AD1565" s="5">
        <f>VALUE(FIXED((SLEP[[#This Row],[EjecutadoCLP]]/SLEP[[#This Row],[MontoCLP]]),4,TRUE))</f>
        <v>0.74309999999999998</v>
      </c>
      <c r="AE1565" s="1">
        <f>IF(SLEP[[#This Row],[Termino]]=0,DATE(1992,10,11),SLEP[[#This Row],[Termino]]-SLEP[[#This Row],[Días de vigencia]])</f>
        <v>45308</v>
      </c>
      <c r="AF1565" s="1">
        <f>IF(SLEP[[#This Row],[Días restantes]]&lt;1,DATE(1992,10,11),DATE(2025,8,8)+SLEP[[#This Row],[Días restantes]])</f>
        <v>46038</v>
      </c>
      <c r="AG1565">
        <f ca="1">IF(SLEP[[#This Row],[Termino]]=0,0,SLEP[[#This Row],[Termino]]-TODAY())</f>
        <v>79</v>
      </c>
      <c r="AH1565" s="7" t="str">
        <f ca="1">IF(SLEP[[#This Row],[Dias]]&gt;0,"Vigente","Vencido")</f>
        <v>Vigente</v>
      </c>
      <c r="AI1565" t="str">
        <f>_xlfn.XLOOKUP(SLEP[[#This Row],[Source.Name]],Tabla3[Nombre archivo],Tabla3[BASESLEP],"N/A",0,1)</f>
        <v>Punilla Cordillera</v>
      </c>
      <c r="AJ1565" t="s">
        <v>7386</v>
      </c>
    </row>
    <row r="1566" spans="1:36" x14ac:dyDescent="0.3">
      <c r="A1566" t="s">
        <v>6454</v>
      </c>
      <c r="B1566" t="s">
        <v>6767</v>
      </c>
      <c r="C1566" t="s">
        <v>6768</v>
      </c>
      <c r="D1566" t="s">
        <v>6769</v>
      </c>
      <c r="E1566" t="s">
        <v>6770</v>
      </c>
      <c r="F1566" t="s">
        <v>6771</v>
      </c>
      <c r="G1566" t="s">
        <v>44</v>
      </c>
      <c r="H1566" t="s">
        <v>178</v>
      </c>
      <c r="I1566" t="s">
        <v>207</v>
      </c>
      <c r="J1566" t="s">
        <v>6460</v>
      </c>
      <c r="K1566" t="s">
        <v>48</v>
      </c>
      <c r="L1566" s="3">
        <v>15600000</v>
      </c>
      <c r="M1566" s="4">
        <v>15115332</v>
      </c>
      <c r="N1566" s="4">
        <v>484668</v>
      </c>
      <c r="O1566" t="s">
        <v>641</v>
      </c>
      <c r="P1566" t="s">
        <v>231</v>
      </c>
      <c r="Q1566" t="s">
        <v>51</v>
      </c>
      <c r="R1566">
        <v>19</v>
      </c>
      <c r="S1566">
        <v>0</v>
      </c>
      <c r="T1566">
        <v>1</v>
      </c>
      <c r="U1566">
        <v>0</v>
      </c>
      <c r="V1566">
        <v>0</v>
      </c>
      <c r="W1566">
        <v>0</v>
      </c>
      <c r="X1566">
        <v>365</v>
      </c>
      <c r="Y1566">
        <v>-1</v>
      </c>
      <c r="Z1566" t="s">
        <v>52</v>
      </c>
      <c r="AA1566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15600000</v>
      </c>
      <c r="AB1566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15115332</v>
      </c>
      <c r="AC1566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484668</v>
      </c>
      <c r="AD1566" s="5">
        <f>VALUE(FIXED((SLEP[[#This Row],[EjecutadoCLP]]/SLEP[[#This Row],[MontoCLP]]),4,TRUE))</f>
        <v>0.96889999999999998</v>
      </c>
      <c r="AE1566" s="1">
        <f>IF(SLEP[[#This Row],[Termino]]=0,DATE(1992,10,11),SLEP[[#This Row],[Termino]]-SLEP[[#This Row],[Días de vigencia]])</f>
        <v>33523</v>
      </c>
      <c r="AF1566" s="1">
        <f>IF(SLEP[[#This Row],[Días restantes]]&lt;1,DATE(1992,10,11),DATE(2025,8,8)+SLEP[[#This Row],[Días restantes]])</f>
        <v>33888</v>
      </c>
      <c r="AG1566">
        <f ca="1">IF(SLEP[[#This Row],[Termino]]=0,0,SLEP[[#This Row],[Termino]]-TODAY())</f>
        <v>-12071</v>
      </c>
      <c r="AH1566" s="7" t="str">
        <f ca="1">IF(SLEP[[#This Row],[Dias]]&gt;0,"Vigente","Vencido")</f>
        <v>Vencido</v>
      </c>
      <c r="AI1566" t="str">
        <f>_xlfn.XLOOKUP(SLEP[[#This Row],[Source.Name]],Tabla3[Nombre archivo],Tabla3[BASESLEP],"N/A",0,1)</f>
        <v>Punilla Cordillera</v>
      </c>
      <c r="AJ1566" t="s">
        <v>7390</v>
      </c>
    </row>
    <row r="1567" spans="1:36" x14ac:dyDescent="0.3">
      <c r="A1567" t="s">
        <v>6454</v>
      </c>
      <c r="B1567" t="s">
        <v>6773</v>
      </c>
      <c r="C1567" t="s">
        <v>6768</v>
      </c>
      <c r="D1567" t="s">
        <v>6769</v>
      </c>
      <c r="E1567" t="s">
        <v>4227</v>
      </c>
      <c r="F1567" t="s">
        <v>4228</v>
      </c>
      <c r="G1567" t="s">
        <v>44</v>
      </c>
      <c r="H1567" t="s">
        <v>178</v>
      </c>
      <c r="I1567" t="s">
        <v>207</v>
      </c>
      <c r="J1567" t="s">
        <v>6460</v>
      </c>
      <c r="K1567" t="s">
        <v>48</v>
      </c>
      <c r="L1567" s="3">
        <v>13000000</v>
      </c>
      <c r="M1567" s="4">
        <v>12962300</v>
      </c>
      <c r="N1567" s="4">
        <v>37700</v>
      </c>
      <c r="O1567" t="s">
        <v>641</v>
      </c>
      <c r="P1567" t="s">
        <v>231</v>
      </c>
      <c r="Q1567" t="s">
        <v>51</v>
      </c>
      <c r="R1567">
        <v>2</v>
      </c>
      <c r="S1567">
        <v>0</v>
      </c>
      <c r="T1567">
        <v>1</v>
      </c>
      <c r="U1567">
        <v>0</v>
      </c>
      <c r="V1567">
        <v>0</v>
      </c>
      <c r="W1567">
        <v>0</v>
      </c>
      <c r="X1567">
        <v>365</v>
      </c>
      <c r="Y1567">
        <v>-1</v>
      </c>
      <c r="Z1567" t="s">
        <v>52</v>
      </c>
      <c r="AA1567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13000000</v>
      </c>
      <c r="AB1567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12962300</v>
      </c>
      <c r="AC1567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37700</v>
      </c>
      <c r="AD1567" s="5">
        <f>VALUE(FIXED((SLEP[[#This Row],[EjecutadoCLP]]/SLEP[[#This Row],[MontoCLP]]),4,TRUE))</f>
        <v>0.99709999999999999</v>
      </c>
      <c r="AE1567" s="1">
        <f>IF(SLEP[[#This Row],[Termino]]=0,DATE(1992,10,11),SLEP[[#This Row],[Termino]]-SLEP[[#This Row],[Días de vigencia]])</f>
        <v>33523</v>
      </c>
      <c r="AF1567" s="1">
        <f>IF(SLEP[[#This Row],[Días restantes]]&lt;1,DATE(1992,10,11),DATE(2025,8,8)+SLEP[[#This Row],[Días restantes]])</f>
        <v>33888</v>
      </c>
      <c r="AG1567">
        <f ca="1">IF(SLEP[[#This Row],[Termino]]=0,0,SLEP[[#This Row],[Termino]]-TODAY())</f>
        <v>-12071</v>
      </c>
      <c r="AH1567" s="7" t="str">
        <f ca="1">IF(SLEP[[#This Row],[Dias]]&gt;0,"Vigente","Vencido")</f>
        <v>Vencido</v>
      </c>
      <c r="AI1567" t="str">
        <f>_xlfn.XLOOKUP(SLEP[[#This Row],[Source.Name]],Tabla3[Nombre archivo],Tabla3[BASESLEP],"N/A",0,1)</f>
        <v>Punilla Cordillera</v>
      </c>
      <c r="AJ1567" t="s">
        <v>7392</v>
      </c>
    </row>
    <row r="1568" spans="1:36" x14ac:dyDescent="0.3">
      <c r="A1568" t="s">
        <v>6454</v>
      </c>
      <c r="B1568" t="s">
        <v>6775</v>
      </c>
      <c r="C1568" t="s">
        <v>6768</v>
      </c>
      <c r="D1568" t="s">
        <v>6769</v>
      </c>
      <c r="E1568" t="s">
        <v>6545</v>
      </c>
      <c r="F1568" t="s">
        <v>6546</v>
      </c>
      <c r="G1568" t="s">
        <v>44</v>
      </c>
      <c r="H1568" t="s">
        <v>178</v>
      </c>
      <c r="I1568" t="s">
        <v>207</v>
      </c>
      <c r="J1568" t="s">
        <v>6460</v>
      </c>
      <c r="K1568" t="s">
        <v>48</v>
      </c>
      <c r="L1568" s="3">
        <v>36400000</v>
      </c>
      <c r="M1568" s="4">
        <v>36216011</v>
      </c>
      <c r="N1568" s="4">
        <v>183989</v>
      </c>
      <c r="O1568" t="s">
        <v>641</v>
      </c>
      <c r="P1568" t="s">
        <v>231</v>
      </c>
      <c r="Q1568" t="s">
        <v>51</v>
      </c>
      <c r="R1568">
        <v>22</v>
      </c>
      <c r="S1568">
        <v>0</v>
      </c>
      <c r="T1568">
        <v>0</v>
      </c>
      <c r="U1568">
        <v>0</v>
      </c>
      <c r="V1568">
        <v>0</v>
      </c>
      <c r="W1568">
        <v>0</v>
      </c>
      <c r="X1568">
        <v>365</v>
      </c>
      <c r="Y1568">
        <v>-1</v>
      </c>
      <c r="Z1568" t="s">
        <v>52</v>
      </c>
      <c r="AA1568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36400000</v>
      </c>
      <c r="AB1568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36216011</v>
      </c>
      <c r="AC1568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183989</v>
      </c>
      <c r="AD1568" s="5">
        <f>VALUE(FIXED((SLEP[[#This Row],[EjecutadoCLP]]/SLEP[[#This Row],[MontoCLP]]),4,TRUE))</f>
        <v>0.99490000000000001</v>
      </c>
      <c r="AE1568" s="1">
        <f>IF(SLEP[[#This Row],[Termino]]=0,DATE(1992,10,11),SLEP[[#This Row],[Termino]]-SLEP[[#This Row],[Días de vigencia]])</f>
        <v>33523</v>
      </c>
      <c r="AF1568" s="1">
        <f>IF(SLEP[[#This Row],[Días restantes]]&lt;1,DATE(1992,10,11),DATE(2025,8,8)+SLEP[[#This Row],[Días restantes]])</f>
        <v>33888</v>
      </c>
      <c r="AG1568">
        <f ca="1">IF(SLEP[[#This Row],[Termino]]=0,0,SLEP[[#This Row],[Termino]]-TODAY())</f>
        <v>-12071</v>
      </c>
      <c r="AH1568" s="7" t="str">
        <f ca="1">IF(SLEP[[#This Row],[Dias]]&gt;0,"Vigente","Vencido")</f>
        <v>Vencido</v>
      </c>
      <c r="AI1568" t="str">
        <f>_xlfn.XLOOKUP(SLEP[[#This Row],[Source.Name]],Tabla3[Nombre archivo],Tabla3[BASESLEP],"N/A",0,1)</f>
        <v>Punilla Cordillera</v>
      </c>
      <c r="AJ1568" t="s">
        <v>7396</v>
      </c>
    </row>
    <row r="1569" spans="1:36" x14ac:dyDescent="0.3">
      <c r="A1569" t="s">
        <v>6454</v>
      </c>
      <c r="B1569" t="s">
        <v>6777</v>
      </c>
      <c r="C1569" t="s">
        <v>6778</v>
      </c>
      <c r="D1569" t="s">
        <v>6779</v>
      </c>
      <c r="E1569" t="s">
        <v>6744</v>
      </c>
      <c r="F1569" t="s">
        <v>6745</v>
      </c>
      <c r="G1569" t="s">
        <v>44</v>
      </c>
      <c r="H1569" t="s">
        <v>178</v>
      </c>
      <c r="I1569" t="s">
        <v>207</v>
      </c>
      <c r="J1569" t="s">
        <v>6460</v>
      </c>
      <c r="K1569" t="s">
        <v>48</v>
      </c>
      <c r="L1569" s="3">
        <v>16000000</v>
      </c>
      <c r="M1569" s="4">
        <v>15786540</v>
      </c>
      <c r="N1569" s="4">
        <v>213460</v>
      </c>
      <c r="O1569" t="s">
        <v>641</v>
      </c>
      <c r="P1569" t="s">
        <v>231</v>
      </c>
      <c r="Q1569" t="s">
        <v>51</v>
      </c>
      <c r="R1569">
        <v>0</v>
      </c>
      <c r="S1569">
        <v>0</v>
      </c>
      <c r="T1569">
        <v>0</v>
      </c>
      <c r="U1569">
        <v>0</v>
      </c>
      <c r="V1569">
        <v>0</v>
      </c>
      <c r="W1569">
        <v>0</v>
      </c>
      <c r="X1569">
        <v>365</v>
      </c>
      <c r="Y1569">
        <v>-1</v>
      </c>
      <c r="Z1569" t="s">
        <v>52</v>
      </c>
      <c r="AA1569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16000000</v>
      </c>
      <c r="AB1569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15786540</v>
      </c>
      <c r="AC1569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213460</v>
      </c>
      <c r="AD1569" s="5">
        <f>VALUE(FIXED((SLEP[[#This Row],[EjecutadoCLP]]/SLEP[[#This Row],[MontoCLP]]),4,TRUE))</f>
        <v>0.98670000000000002</v>
      </c>
      <c r="AE1569" s="1">
        <f>IF(SLEP[[#This Row],[Termino]]=0,DATE(1992,10,11),SLEP[[#This Row],[Termino]]-SLEP[[#This Row],[Días de vigencia]])</f>
        <v>33523</v>
      </c>
      <c r="AF1569" s="1">
        <f>IF(SLEP[[#This Row],[Días restantes]]&lt;1,DATE(1992,10,11),DATE(2025,8,8)+SLEP[[#This Row],[Días restantes]])</f>
        <v>33888</v>
      </c>
      <c r="AG1569">
        <f ca="1">IF(SLEP[[#This Row],[Termino]]=0,0,SLEP[[#This Row],[Termino]]-TODAY())</f>
        <v>-12071</v>
      </c>
      <c r="AH1569" s="7" t="str">
        <f ca="1">IF(SLEP[[#This Row],[Dias]]&gt;0,"Vigente","Vencido")</f>
        <v>Vencido</v>
      </c>
      <c r="AI1569" t="str">
        <f>_xlfn.XLOOKUP(SLEP[[#This Row],[Source.Name]],Tabla3[Nombre archivo],Tabla3[BASESLEP],"N/A",0,1)</f>
        <v>Punilla Cordillera</v>
      </c>
      <c r="AJ1569" t="s">
        <v>7398</v>
      </c>
    </row>
    <row r="1570" spans="1:36" x14ac:dyDescent="0.3">
      <c r="A1570" t="s">
        <v>6454</v>
      </c>
      <c r="B1570" t="s">
        <v>6781</v>
      </c>
      <c r="C1570" t="s">
        <v>6782</v>
      </c>
      <c r="D1570" t="s">
        <v>6783</v>
      </c>
      <c r="E1570" t="s">
        <v>6633</v>
      </c>
      <c r="F1570" t="s">
        <v>6634</v>
      </c>
      <c r="G1570" t="s">
        <v>44</v>
      </c>
      <c r="H1570" t="s">
        <v>45</v>
      </c>
      <c r="I1570" t="s">
        <v>207</v>
      </c>
      <c r="J1570" t="s">
        <v>6460</v>
      </c>
      <c r="K1570" t="s">
        <v>48</v>
      </c>
      <c r="L1570" s="3">
        <v>46572800</v>
      </c>
      <c r="M1570" s="4">
        <v>35140699</v>
      </c>
      <c r="N1570" s="4">
        <v>11432101</v>
      </c>
      <c r="O1570" t="s">
        <v>646</v>
      </c>
      <c r="P1570" t="s">
        <v>104</v>
      </c>
      <c r="Q1570" t="s">
        <v>51</v>
      </c>
      <c r="R1570">
        <v>20</v>
      </c>
      <c r="S1570">
        <v>0</v>
      </c>
      <c r="T1570">
        <v>0</v>
      </c>
      <c r="U1570">
        <v>0</v>
      </c>
      <c r="V1570">
        <v>0</v>
      </c>
      <c r="W1570">
        <v>0</v>
      </c>
      <c r="X1570">
        <v>365</v>
      </c>
      <c r="Y1570">
        <v>-1</v>
      </c>
      <c r="Z1570" t="s">
        <v>65</v>
      </c>
      <c r="AA1570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46572800</v>
      </c>
      <c r="AB1570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35140699</v>
      </c>
      <c r="AC1570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11432101</v>
      </c>
      <c r="AD1570" s="5">
        <f>VALUE(FIXED((SLEP[[#This Row],[EjecutadoCLP]]/SLEP[[#This Row],[MontoCLP]]),4,TRUE))</f>
        <v>0.75449999999999995</v>
      </c>
      <c r="AE1570" s="1">
        <f>IF(SLEP[[#This Row],[Termino]]=0,DATE(1992,10,11),SLEP[[#This Row],[Termino]]-SLEP[[#This Row],[Días de vigencia]])</f>
        <v>33523</v>
      </c>
      <c r="AF1570" s="1">
        <f>IF(SLEP[[#This Row],[Días restantes]]&lt;1,DATE(1992,10,11),DATE(2025,8,8)+SLEP[[#This Row],[Días restantes]])</f>
        <v>33888</v>
      </c>
      <c r="AG1570">
        <f ca="1">IF(SLEP[[#This Row],[Termino]]=0,0,SLEP[[#This Row],[Termino]]-TODAY())</f>
        <v>-12071</v>
      </c>
      <c r="AH1570" s="7" t="str">
        <f ca="1">IF(SLEP[[#This Row],[Dias]]&gt;0,"Vigente","Vencido")</f>
        <v>Vencido</v>
      </c>
      <c r="AI1570" t="str">
        <f>_xlfn.XLOOKUP(SLEP[[#This Row],[Source.Name]],Tabla3[Nombre archivo],Tabla3[BASESLEP],"N/A",0,1)</f>
        <v>Punilla Cordillera</v>
      </c>
      <c r="AJ1570" t="s">
        <v>7400</v>
      </c>
    </row>
    <row r="1571" spans="1:36" x14ac:dyDescent="0.3">
      <c r="A1571" t="s">
        <v>6454</v>
      </c>
      <c r="B1571" t="s">
        <v>6785</v>
      </c>
      <c r="C1571" t="s">
        <v>6786</v>
      </c>
      <c r="D1571" t="s">
        <v>6787</v>
      </c>
      <c r="E1571" t="s">
        <v>6788</v>
      </c>
      <c r="F1571" t="s">
        <v>6789</v>
      </c>
      <c r="G1571" t="s">
        <v>44</v>
      </c>
      <c r="H1571" t="s">
        <v>178</v>
      </c>
      <c r="I1571" t="s">
        <v>207</v>
      </c>
      <c r="J1571" t="s">
        <v>6460</v>
      </c>
      <c r="K1571" t="s">
        <v>48</v>
      </c>
      <c r="L1571" s="3">
        <v>40000000</v>
      </c>
      <c r="M1571" s="4">
        <v>35799926</v>
      </c>
      <c r="N1571" s="4">
        <v>4200074</v>
      </c>
      <c r="O1571" t="s">
        <v>646</v>
      </c>
      <c r="P1571" t="s">
        <v>104</v>
      </c>
      <c r="Q1571" t="s">
        <v>51</v>
      </c>
      <c r="R1571">
        <v>21</v>
      </c>
      <c r="S1571">
        <v>0</v>
      </c>
      <c r="T1571">
        <v>0</v>
      </c>
      <c r="U1571">
        <v>0</v>
      </c>
      <c r="V1571">
        <v>0</v>
      </c>
      <c r="W1571">
        <v>0</v>
      </c>
      <c r="X1571">
        <v>365</v>
      </c>
      <c r="Y1571">
        <v>-1</v>
      </c>
      <c r="Z1571" t="s">
        <v>52</v>
      </c>
      <c r="AA1571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40000000</v>
      </c>
      <c r="AB1571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35799926</v>
      </c>
      <c r="AC1571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4200074</v>
      </c>
      <c r="AD1571" s="5">
        <f>VALUE(FIXED((SLEP[[#This Row],[EjecutadoCLP]]/SLEP[[#This Row],[MontoCLP]]),4,TRUE))</f>
        <v>0.89500000000000002</v>
      </c>
      <c r="AE1571" s="1">
        <f>IF(SLEP[[#This Row],[Termino]]=0,DATE(1992,10,11),SLEP[[#This Row],[Termino]]-SLEP[[#This Row],[Días de vigencia]])</f>
        <v>33523</v>
      </c>
      <c r="AF1571" s="1">
        <f>IF(SLEP[[#This Row],[Días restantes]]&lt;1,DATE(1992,10,11),DATE(2025,8,8)+SLEP[[#This Row],[Días restantes]])</f>
        <v>33888</v>
      </c>
      <c r="AG1571">
        <f ca="1">IF(SLEP[[#This Row],[Termino]]=0,0,SLEP[[#This Row],[Termino]]-TODAY())</f>
        <v>-12071</v>
      </c>
      <c r="AH1571" s="7" t="str">
        <f ca="1">IF(SLEP[[#This Row],[Dias]]&gt;0,"Vigente","Vencido")</f>
        <v>Vencido</v>
      </c>
      <c r="AI1571" t="str">
        <f>_xlfn.XLOOKUP(SLEP[[#This Row],[Source.Name]],Tabla3[Nombre archivo],Tabla3[BASESLEP],"N/A",0,1)</f>
        <v>Punilla Cordillera</v>
      </c>
      <c r="AJ1571" t="s">
        <v>7404</v>
      </c>
    </row>
    <row r="1572" spans="1:36" x14ac:dyDescent="0.3">
      <c r="A1572" t="s">
        <v>6454</v>
      </c>
      <c r="B1572" t="s">
        <v>6791</v>
      </c>
      <c r="C1572" t="s">
        <v>6786</v>
      </c>
      <c r="D1572" t="s">
        <v>6787</v>
      </c>
      <c r="E1572" t="s">
        <v>6580</v>
      </c>
      <c r="F1572" t="s">
        <v>6581</v>
      </c>
      <c r="G1572" t="s">
        <v>44</v>
      </c>
      <c r="H1572" t="s">
        <v>178</v>
      </c>
      <c r="I1572" t="s">
        <v>207</v>
      </c>
      <c r="J1572" t="s">
        <v>6460</v>
      </c>
      <c r="K1572" t="s">
        <v>48</v>
      </c>
      <c r="L1572" s="3">
        <v>156000000</v>
      </c>
      <c r="M1572" s="4">
        <v>153841586</v>
      </c>
      <c r="N1572" s="4">
        <v>2158414</v>
      </c>
      <c r="O1572" t="s">
        <v>1056</v>
      </c>
      <c r="P1572" t="s">
        <v>97</v>
      </c>
      <c r="Q1572" t="s">
        <v>51</v>
      </c>
      <c r="R1572">
        <v>50</v>
      </c>
      <c r="S1572">
        <v>0</v>
      </c>
      <c r="T1572">
        <v>0</v>
      </c>
      <c r="U1572">
        <v>0</v>
      </c>
      <c r="V1572">
        <v>0</v>
      </c>
      <c r="W1572">
        <v>0</v>
      </c>
      <c r="X1572">
        <v>365</v>
      </c>
      <c r="Y1572">
        <v>-1</v>
      </c>
      <c r="Z1572" t="s">
        <v>52</v>
      </c>
      <c r="AA1572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156000000</v>
      </c>
      <c r="AB1572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153841586</v>
      </c>
      <c r="AC1572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2158414</v>
      </c>
      <c r="AD1572" s="5">
        <f>VALUE(FIXED((SLEP[[#This Row],[EjecutadoCLP]]/SLEP[[#This Row],[MontoCLP]]),4,TRUE))</f>
        <v>0.98619999999999997</v>
      </c>
      <c r="AE1572" s="1">
        <f>IF(SLEP[[#This Row],[Termino]]=0,DATE(1992,10,11),SLEP[[#This Row],[Termino]]-SLEP[[#This Row],[Días de vigencia]])</f>
        <v>33523</v>
      </c>
      <c r="AF1572" s="1">
        <f>IF(SLEP[[#This Row],[Días restantes]]&lt;1,DATE(1992,10,11),DATE(2025,8,8)+SLEP[[#This Row],[Días restantes]])</f>
        <v>33888</v>
      </c>
      <c r="AG1572">
        <f ca="1">IF(SLEP[[#This Row],[Termino]]=0,0,SLEP[[#This Row],[Termino]]-TODAY())</f>
        <v>-12071</v>
      </c>
      <c r="AH1572" s="7" t="str">
        <f ca="1">IF(SLEP[[#This Row],[Dias]]&gt;0,"Vigente","Vencido")</f>
        <v>Vencido</v>
      </c>
      <c r="AI1572" t="str">
        <f>_xlfn.XLOOKUP(SLEP[[#This Row],[Source.Name]],Tabla3[Nombre archivo],Tabla3[BASESLEP],"N/A",0,1)</f>
        <v>Punilla Cordillera</v>
      </c>
      <c r="AJ1572" t="s">
        <v>7406</v>
      </c>
    </row>
    <row r="1573" spans="1:36" x14ac:dyDescent="0.3">
      <c r="A1573" t="s">
        <v>6454</v>
      </c>
      <c r="B1573" t="s">
        <v>6793</v>
      </c>
      <c r="C1573" t="s">
        <v>6794</v>
      </c>
      <c r="D1573" t="s">
        <v>6795</v>
      </c>
      <c r="E1573" t="s">
        <v>6796</v>
      </c>
      <c r="F1573" t="s">
        <v>6797</v>
      </c>
      <c r="G1573" t="s">
        <v>44</v>
      </c>
      <c r="H1573" t="s">
        <v>45</v>
      </c>
      <c r="I1573" t="s">
        <v>60</v>
      </c>
      <c r="J1573" t="s">
        <v>6460</v>
      </c>
      <c r="K1573" t="s">
        <v>48</v>
      </c>
      <c r="L1573" s="3">
        <v>5175000</v>
      </c>
      <c r="M1573" s="4">
        <v>4100000</v>
      </c>
      <c r="N1573" s="4">
        <v>1075000</v>
      </c>
      <c r="O1573" t="s">
        <v>1056</v>
      </c>
      <c r="P1573" t="s">
        <v>90</v>
      </c>
      <c r="Q1573" t="s">
        <v>51</v>
      </c>
      <c r="R1573">
        <v>7</v>
      </c>
      <c r="S1573">
        <v>0</v>
      </c>
      <c r="T1573">
        <v>1</v>
      </c>
      <c r="U1573">
        <v>0</v>
      </c>
      <c r="V1573">
        <v>0</v>
      </c>
      <c r="W1573">
        <v>0</v>
      </c>
      <c r="X1573">
        <v>408</v>
      </c>
      <c r="Y1573">
        <v>-1</v>
      </c>
      <c r="Z1573" t="s">
        <v>52</v>
      </c>
      <c r="AA1573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5175000</v>
      </c>
      <c r="AB1573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4100000</v>
      </c>
      <c r="AC1573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1075000</v>
      </c>
      <c r="AD1573" s="5">
        <f>VALUE(FIXED((SLEP[[#This Row],[EjecutadoCLP]]/SLEP[[#This Row],[MontoCLP]]),4,TRUE))</f>
        <v>0.7923</v>
      </c>
      <c r="AE1573" s="1">
        <f>IF(SLEP[[#This Row],[Termino]]=0,DATE(1992,10,11),SLEP[[#This Row],[Termino]]-SLEP[[#This Row],[Días de vigencia]])</f>
        <v>33480</v>
      </c>
      <c r="AF1573" s="1">
        <f>IF(SLEP[[#This Row],[Días restantes]]&lt;1,DATE(1992,10,11),DATE(2025,8,8)+SLEP[[#This Row],[Días restantes]])</f>
        <v>33888</v>
      </c>
      <c r="AG1573">
        <f ca="1">IF(SLEP[[#This Row],[Termino]]=0,0,SLEP[[#This Row],[Termino]]-TODAY())</f>
        <v>-12071</v>
      </c>
      <c r="AH1573" s="7" t="str">
        <f ca="1">IF(SLEP[[#This Row],[Dias]]&gt;0,"Vigente","Vencido")</f>
        <v>Vencido</v>
      </c>
      <c r="AI1573" t="str">
        <f>_xlfn.XLOOKUP(SLEP[[#This Row],[Source.Name]],Tabla3[Nombre archivo],Tabla3[BASESLEP],"N/A",0,1)</f>
        <v>Punilla Cordillera</v>
      </c>
      <c r="AJ1573" t="s">
        <v>7408</v>
      </c>
    </row>
    <row r="1574" spans="1:36" x14ac:dyDescent="0.3">
      <c r="A1574" t="s">
        <v>6454</v>
      </c>
      <c r="B1574" t="s">
        <v>6799</v>
      </c>
      <c r="C1574" t="s">
        <v>6538</v>
      </c>
      <c r="D1574" t="s">
        <v>6800</v>
      </c>
      <c r="E1574" t="s">
        <v>5660</v>
      </c>
      <c r="F1574" t="s">
        <v>6540</v>
      </c>
      <c r="G1574" t="s">
        <v>44</v>
      </c>
      <c r="H1574" t="s">
        <v>45</v>
      </c>
      <c r="I1574" t="s">
        <v>207</v>
      </c>
      <c r="J1574" t="s">
        <v>6460</v>
      </c>
      <c r="K1574" t="s">
        <v>48</v>
      </c>
      <c r="L1574" s="3">
        <v>30500000</v>
      </c>
      <c r="M1574" s="4">
        <v>26300190</v>
      </c>
      <c r="N1574" s="4">
        <v>4199810</v>
      </c>
      <c r="O1574" t="s">
        <v>1142</v>
      </c>
      <c r="P1574" t="s">
        <v>295</v>
      </c>
      <c r="Q1574" t="s">
        <v>51</v>
      </c>
      <c r="R1574">
        <v>52</v>
      </c>
      <c r="S1574">
        <v>0</v>
      </c>
      <c r="T1574">
        <v>0</v>
      </c>
      <c r="U1574">
        <v>0</v>
      </c>
      <c r="V1574">
        <v>0</v>
      </c>
      <c r="W1574">
        <v>0</v>
      </c>
      <c r="X1574">
        <v>365</v>
      </c>
      <c r="Y1574">
        <v>-1</v>
      </c>
      <c r="Z1574" t="s">
        <v>52</v>
      </c>
      <c r="AA1574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30500000</v>
      </c>
      <c r="AB1574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26300190</v>
      </c>
      <c r="AC1574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4199810</v>
      </c>
      <c r="AD1574" s="5">
        <f>VALUE(FIXED((SLEP[[#This Row],[EjecutadoCLP]]/SLEP[[#This Row],[MontoCLP]]),4,TRUE))</f>
        <v>0.86229999999999996</v>
      </c>
      <c r="AE1574" s="1">
        <f>IF(SLEP[[#This Row],[Termino]]=0,DATE(1992,10,11),SLEP[[#This Row],[Termino]]-SLEP[[#This Row],[Días de vigencia]])</f>
        <v>33523</v>
      </c>
      <c r="AF1574" s="1">
        <f>IF(SLEP[[#This Row],[Días restantes]]&lt;1,DATE(1992,10,11),DATE(2025,8,8)+SLEP[[#This Row],[Días restantes]])</f>
        <v>33888</v>
      </c>
      <c r="AG1574">
        <f ca="1">IF(SLEP[[#This Row],[Termino]]=0,0,SLEP[[#This Row],[Termino]]-TODAY())</f>
        <v>-12071</v>
      </c>
      <c r="AH1574" s="7" t="str">
        <f ca="1">IF(SLEP[[#This Row],[Dias]]&gt;0,"Vigente","Vencido")</f>
        <v>Vencido</v>
      </c>
      <c r="AI1574" t="str">
        <f>_xlfn.XLOOKUP(SLEP[[#This Row],[Source.Name]],Tabla3[Nombre archivo],Tabla3[BASESLEP],"N/A",0,1)</f>
        <v>Punilla Cordillera</v>
      </c>
      <c r="AJ1574" t="s">
        <v>7412</v>
      </c>
    </row>
    <row r="1575" spans="1:36" x14ac:dyDescent="0.3">
      <c r="A1575" t="s">
        <v>6454</v>
      </c>
      <c r="B1575" t="s">
        <v>6802</v>
      </c>
      <c r="C1575" t="s">
        <v>6803</v>
      </c>
      <c r="D1575" t="s">
        <v>6804</v>
      </c>
      <c r="E1575" t="s">
        <v>95</v>
      </c>
      <c r="F1575" t="s">
        <v>96</v>
      </c>
      <c r="G1575" t="s">
        <v>44</v>
      </c>
      <c r="H1575" t="s">
        <v>45</v>
      </c>
      <c r="I1575" t="s">
        <v>207</v>
      </c>
      <c r="J1575" t="s">
        <v>6460</v>
      </c>
      <c r="K1575" t="s">
        <v>48</v>
      </c>
      <c r="L1575" s="3">
        <v>80000000</v>
      </c>
      <c r="M1575" s="4">
        <v>80285431</v>
      </c>
      <c r="N1575" s="4">
        <v>-285431</v>
      </c>
      <c r="O1575" t="s">
        <v>668</v>
      </c>
      <c r="P1575" t="s">
        <v>288</v>
      </c>
      <c r="Q1575" t="s">
        <v>64</v>
      </c>
      <c r="R1575">
        <v>108</v>
      </c>
      <c r="S1575">
        <v>0</v>
      </c>
      <c r="T1575">
        <v>0</v>
      </c>
      <c r="U1575">
        <v>0</v>
      </c>
      <c r="V1575">
        <v>0</v>
      </c>
      <c r="W1575">
        <v>0</v>
      </c>
      <c r="X1575">
        <v>730</v>
      </c>
      <c r="Y1575">
        <v>127</v>
      </c>
      <c r="Z1575" t="s">
        <v>65</v>
      </c>
      <c r="AA1575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80000000</v>
      </c>
      <c r="AB1575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80285431</v>
      </c>
      <c r="AC1575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-285431</v>
      </c>
      <c r="AD1575" s="5">
        <f>VALUE(FIXED((SLEP[[#This Row],[EjecutadoCLP]]/SLEP[[#This Row],[MontoCLP]]),4,TRUE))</f>
        <v>1.0036</v>
      </c>
      <c r="AE1575" s="1">
        <f>IF(SLEP[[#This Row],[Termino]]=0,DATE(1992,10,11),SLEP[[#This Row],[Termino]]-SLEP[[#This Row],[Días de vigencia]])</f>
        <v>45274</v>
      </c>
      <c r="AF1575" s="1">
        <f>IF(SLEP[[#This Row],[Días restantes]]&lt;1,DATE(1992,10,11),DATE(2025,8,8)+SLEP[[#This Row],[Días restantes]])</f>
        <v>46004</v>
      </c>
      <c r="AG1575">
        <f ca="1">IF(SLEP[[#This Row],[Termino]]=0,0,SLEP[[#This Row],[Termino]]-TODAY())</f>
        <v>45</v>
      </c>
      <c r="AH1575" s="7" t="str">
        <f ca="1">IF(SLEP[[#This Row],[Dias]]&gt;0,"Vigente","Vencido")</f>
        <v>Vigente</v>
      </c>
      <c r="AI1575" t="str">
        <f>_xlfn.XLOOKUP(SLEP[[#This Row],[Source.Name]],Tabla3[Nombre archivo],Tabla3[BASESLEP],"N/A",0,1)</f>
        <v>Punilla Cordillera</v>
      </c>
      <c r="AJ1575" t="s">
        <v>7414</v>
      </c>
    </row>
    <row r="1576" spans="1:36" x14ac:dyDescent="0.3">
      <c r="A1576" t="s">
        <v>6454</v>
      </c>
      <c r="B1576" t="s">
        <v>6806</v>
      </c>
      <c r="C1576" t="s">
        <v>6807</v>
      </c>
      <c r="D1576" t="s">
        <v>6808</v>
      </c>
      <c r="E1576" t="s">
        <v>361</v>
      </c>
      <c r="F1576" t="s">
        <v>362</v>
      </c>
      <c r="G1576" t="s">
        <v>74</v>
      </c>
      <c r="H1576" t="s">
        <v>45</v>
      </c>
      <c r="I1576" t="s">
        <v>207</v>
      </c>
      <c r="J1576" t="s">
        <v>6460</v>
      </c>
      <c r="K1576" t="s">
        <v>48</v>
      </c>
      <c r="L1576" s="3">
        <v>79000000</v>
      </c>
      <c r="M1576" s="4">
        <v>67384645</v>
      </c>
      <c r="N1576" s="4">
        <v>11615355</v>
      </c>
      <c r="O1576" t="s">
        <v>485</v>
      </c>
      <c r="P1576" t="s">
        <v>272</v>
      </c>
      <c r="Q1576" t="s">
        <v>51</v>
      </c>
      <c r="R1576">
        <v>0</v>
      </c>
      <c r="S1576">
        <v>0</v>
      </c>
      <c r="T1576">
        <v>1</v>
      </c>
      <c r="U1576">
        <v>0</v>
      </c>
      <c r="V1576">
        <v>0</v>
      </c>
      <c r="W1576">
        <v>0</v>
      </c>
      <c r="X1576">
        <v>365</v>
      </c>
      <c r="Y1576">
        <v>-1</v>
      </c>
      <c r="Z1576" t="s">
        <v>52</v>
      </c>
      <c r="AA1576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79000000</v>
      </c>
      <c r="AB1576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67384645</v>
      </c>
      <c r="AC1576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11615355</v>
      </c>
      <c r="AD1576" s="5">
        <f>VALUE(FIXED((SLEP[[#This Row],[EjecutadoCLP]]/SLEP[[#This Row],[MontoCLP]]),4,TRUE))</f>
        <v>0.85299999999999998</v>
      </c>
      <c r="AE1576" s="1">
        <f>IF(SLEP[[#This Row],[Termino]]=0,DATE(1992,10,11),SLEP[[#This Row],[Termino]]-SLEP[[#This Row],[Días de vigencia]])</f>
        <v>33523</v>
      </c>
      <c r="AF1576" s="1">
        <f>IF(SLEP[[#This Row],[Días restantes]]&lt;1,DATE(1992,10,11),DATE(2025,8,8)+SLEP[[#This Row],[Días restantes]])</f>
        <v>33888</v>
      </c>
      <c r="AG1576">
        <f ca="1">IF(SLEP[[#This Row],[Termino]]=0,0,SLEP[[#This Row],[Termino]]-TODAY())</f>
        <v>-12071</v>
      </c>
      <c r="AH1576" s="7" t="str">
        <f ca="1">IF(SLEP[[#This Row],[Dias]]&gt;0,"Vigente","Vencido")</f>
        <v>Vencido</v>
      </c>
      <c r="AI1576" t="str">
        <f>_xlfn.XLOOKUP(SLEP[[#This Row],[Source.Name]],Tabla3[Nombre archivo],Tabla3[BASESLEP],"N/A",0,1)</f>
        <v>Punilla Cordillera</v>
      </c>
      <c r="AJ1576" t="s">
        <v>7416</v>
      </c>
    </row>
    <row r="1577" spans="1:36" x14ac:dyDescent="0.3">
      <c r="A1577" t="s">
        <v>6454</v>
      </c>
      <c r="B1577" t="s">
        <v>6810</v>
      </c>
      <c r="C1577" t="s">
        <v>6794</v>
      </c>
      <c r="D1577" t="s">
        <v>6811</v>
      </c>
      <c r="E1577" t="s">
        <v>6812</v>
      </c>
      <c r="F1577" t="s">
        <v>6813</v>
      </c>
      <c r="G1577" t="s">
        <v>44</v>
      </c>
      <c r="H1577" t="s">
        <v>45</v>
      </c>
      <c r="I1577" t="s">
        <v>60</v>
      </c>
      <c r="J1577" t="s">
        <v>6460</v>
      </c>
      <c r="K1577" t="s">
        <v>48</v>
      </c>
      <c r="L1577" s="3">
        <v>8800000</v>
      </c>
      <c r="M1577" s="4">
        <v>7775000</v>
      </c>
      <c r="N1577" s="4">
        <v>1025000</v>
      </c>
      <c r="O1577" t="s">
        <v>594</v>
      </c>
      <c r="P1577" t="s">
        <v>90</v>
      </c>
      <c r="Q1577" t="s">
        <v>51</v>
      </c>
      <c r="R1577">
        <v>4</v>
      </c>
      <c r="S1577">
        <v>0</v>
      </c>
      <c r="T1577">
        <v>1</v>
      </c>
      <c r="U1577">
        <v>0</v>
      </c>
      <c r="V1577">
        <v>0</v>
      </c>
      <c r="W1577">
        <v>0</v>
      </c>
      <c r="X1577">
        <v>427</v>
      </c>
      <c r="Y1577">
        <v>-1</v>
      </c>
      <c r="Z1577" t="s">
        <v>52</v>
      </c>
      <c r="AA1577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8800000</v>
      </c>
      <c r="AB1577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7775000</v>
      </c>
      <c r="AC1577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1025000</v>
      </c>
      <c r="AD1577" s="5">
        <f>VALUE(FIXED((SLEP[[#This Row],[EjecutadoCLP]]/SLEP[[#This Row],[MontoCLP]]),4,TRUE))</f>
        <v>0.88349999999999995</v>
      </c>
      <c r="AE1577" s="1">
        <f>IF(SLEP[[#This Row],[Termino]]=0,DATE(1992,10,11),SLEP[[#This Row],[Termino]]-SLEP[[#This Row],[Días de vigencia]])</f>
        <v>33461</v>
      </c>
      <c r="AF1577" s="1">
        <f>IF(SLEP[[#This Row],[Días restantes]]&lt;1,DATE(1992,10,11),DATE(2025,8,8)+SLEP[[#This Row],[Días restantes]])</f>
        <v>33888</v>
      </c>
      <c r="AG1577">
        <f ca="1">IF(SLEP[[#This Row],[Termino]]=0,0,SLEP[[#This Row],[Termino]]-TODAY())</f>
        <v>-12071</v>
      </c>
      <c r="AH1577" s="7" t="str">
        <f ca="1">IF(SLEP[[#This Row],[Dias]]&gt;0,"Vigente","Vencido")</f>
        <v>Vencido</v>
      </c>
      <c r="AI1577" t="str">
        <f>_xlfn.XLOOKUP(SLEP[[#This Row],[Source.Name]],Tabla3[Nombre archivo],Tabla3[BASESLEP],"N/A",0,1)</f>
        <v>Punilla Cordillera</v>
      </c>
      <c r="AJ1577" t="s">
        <v>7420</v>
      </c>
    </row>
    <row r="1578" spans="1:36" x14ac:dyDescent="0.3">
      <c r="A1578" t="s">
        <v>6454</v>
      </c>
      <c r="B1578" t="s">
        <v>6821</v>
      </c>
      <c r="C1578" t="s">
        <v>6794</v>
      </c>
      <c r="D1578" t="s">
        <v>6822</v>
      </c>
      <c r="E1578" t="s">
        <v>6823</v>
      </c>
      <c r="F1578" t="s">
        <v>6824</v>
      </c>
      <c r="G1578" t="s">
        <v>44</v>
      </c>
      <c r="H1578" t="s">
        <v>45</v>
      </c>
      <c r="I1578" t="s">
        <v>60</v>
      </c>
      <c r="J1578" t="s">
        <v>6460</v>
      </c>
      <c r="K1578" t="s">
        <v>48</v>
      </c>
      <c r="L1578" s="3">
        <v>16500000</v>
      </c>
      <c r="M1578" s="4">
        <v>13800000</v>
      </c>
      <c r="N1578" s="4">
        <v>2700000</v>
      </c>
      <c r="O1578" t="s">
        <v>594</v>
      </c>
      <c r="P1578" t="s">
        <v>90</v>
      </c>
      <c r="Q1578" t="s">
        <v>51</v>
      </c>
      <c r="R1578">
        <v>3</v>
      </c>
      <c r="S1578">
        <v>0</v>
      </c>
      <c r="T1578">
        <v>2</v>
      </c>
      <c r="U1578">
        <v>0</v>
      </c>
      <c r="V1578">
        <v>0</v>
      </c>
      <c r="W1578">
        <v>0</v>
      </c>
      <c r="X1578">
        <v>427</v>
      </c>
      <c r="Y1578">
        <v>-1</v>
      </c>
      <c r="Z1578" t="s">
        <v>52</v>
      </c>
      <c r="AA1578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16500000</v>
      </c>
      <c r="AB1578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13800000</v>
      </c>
      <c r="AC1578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2700000</v>
      </c>
      <c r="AD1578" s="5">
        <f>VALUE(FIXED((SLEP[[#This Row],[EjecutadoCLP]]/SLEP[[#This Row],[MontoCLP]]),4,TRUE))</f>
        <v>0.83640000000000003</v>
      </c>
      <c r="AE1578" s="1">
        <f>IF(SLEP[[#This Row],[Termino]]=0,DATE(1992,10,11),SLEP[[#This Row],[Termino]]-SLEP[[#This Row],[Días de vigencia]])</f>
        <v>33461</v>
      </c>
      <c r="AF1578" s="1">
        <f>IF(SLEP[[#This Row],[Días restantes]]&lt;1,DATE(1992,10,11),DATE(2025,8,8)+SLEP[[#This Row],[Días restantes]])</f>
        <v>33888</v>
      </c>
      <c r="AG1578">
        <f ca="1">IF(SLEP[[#This Row],[Termino]]=0,0,SLEP[[#This Row],[Termino]]-TODAY())</f>
        <v>-12071</v>
      </c>
      <c r="AH1578" s="7" t="str">
        <f ca="1">IF(SLEP[[#This Row],[Dias]]&gt;0,"Vigente","Vencido")</f>
        <v>Vencido</v>
      </c>
      <c r="AI1578" t="str">
        <f>_xlfn.XLOOKUP(SLEP[[#This Row],[Source.Name]],Tabla3[Nombre archivo],Tabla3[BASESLEP],"N/A",0,1)</f>
        <v>Punilla Cordillera</v>
      </c>
      <c r="AJ1578" t="s">
        <v>7424</v>
      </c>
    </row>
    <row r="1579" spans="1:36" x14ac:dyDescent="0.3">
      <c r="A1579" t="s">
        <v>6454</v>
      </c>
      <c r="B1579" t="s">
        <v>6826</v>
      </c>
      <c r="C1579" t="s">
        <v>6794</v>
      </c>
      <c r="D1579" t="s">
        <v>6827</v>
      </c>
      <c r="E1579" t="s">
        <v>6828</v>
      </c>
      <c r="F1579" t="s">
        <v>6829</v>
      </c>
      <c r="G1579" t="s">
        <v>44</v>
      </c>
      <c r="H1579" t="s">
        <v>45</v>
      </c>
      <c r="I1579" t="s">
        <v>60</v>
      </c>
      <c r="J1579" t="s">
        <v>6460</v>
      </c>
      <c r="K1579" t="s">
        <v>48</v>
      </c>
      <c r="L1579" s="3">
        <v>13200000</v>
      </c>
      <c r="M1579" s="4">
        <v>10920000</v>
      </c>
      <c r="N1579" s="4">
        <v>2280000</v>
      </c>
      <c r="O1579" t="s">
        <v>594</v>
      </c>
      <c r="P1579" t="s">
        <v>90</v>
      </c>
      <c r="Q1579" t="s">
        <v>51</v>
      </c>
      <c r="R1579">
        <v>7</v>
      </c>
      <c r="S1579">
        <v>0</v>
      </c>
      <c r="T1579">
        <v>1</v>
      </c>
      <c r="U1579">
        <v>0</v>
      </c>
      <c r="V1579">
        <v>0</v>
      </c>
      <c r="W1579">
        <v>0</v>
      </c>
      <c r="X1579">
        <v>427</v>
      </c>
      <c r="Y1579">
        <v>-1</v>
      </c>
      <c r="Z1579" t="s">
        <v>52</v>
      </c>
      <c r="AA1579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13200000</v>
      </c>
      <c r="AB1579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10920000</v>
      </c>
      <c r="AC1579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2280000</v>
      </c>
      <c r="AD1579" s="5">
        <f>VALUE(FIXED((SLEP[[#This Row],[EjecutadoCLP]]/SLEP[[#This Row],[MontoCLP]]),4,TRUE))</f>
        <v>0.82730000000000004</v>
      </c>
      <c r="AE1579" s="1">
        <f>IF(SLEP[[#This Row],[Termino]]=0,DATE(1992,10,11),SLEP[[#This Row],[Termino]]-SLEP[[#This Row],[Días de vigencia]])</f>
        <v>33461</v>
      </c>
      <c r="AF1579" s="1">
        <f>IF(SLEP[[#This Row],[Días restantes]]&lt;1,DATE(1992,10,11),DATE(2025,8,8)+SLEP[[#This Row],[Días restantes]])</f>
        <v>33888</v>
      </c>
      <c r="AG1579">
        <f ca="1">IF(SLEP[[#This Row],[Termino]]=0,0,SLEP[[#This Row],[Termino]]-TODAY())</f>
        <v>-12071</v>
      </c>
      <c r="AH1579" s="7" t="str">
        <f ca="1">IF(SLEP[[#This Row],[Dias]]&gt;0,"Vigente","Vencido")</f>
        <v>Vencido</v>
      </c>
      <c r="AI1579" t="str">
        <f>_xlfn.XLOOKUP(SLEP[[#This Row],[Source.Name]],Tabla3[Nombre archivo],Tabla3[BASESLEP],"N/A",0,1)</f>
        <v>Punilla Cordillera</v>
      </c>
      <c r="AJ1579" t="s">
        <v>7426</v>
      </c>
    </row>
    <row r="1580" spans="1:36" x14ac:dyDescent="0.3">
      <c r="A1580" t="s">
        <v>6454</v>
      </c>
      <c r="B1580" t="s">
        <v>6815</v>
      </c>
      <c r="C1580" t="s">
        <v>6816</v>
      </c>
      <c r="D1580" t="s">
        <v>6817</v>
      </c>
      <c r="E1580" t="s">
        <v>6818</v>
      </c>
      <c r="F1580" t="s">
        <v>6819</v>
      </c>
      <c r="G1580" t="s">
        <v>44</v>
      </c>
      <c r="H1580" t="s">
        <v>45</v>
      </c>
      <c r="I1580" t="s">
        <v>60</v>
      </c>
      <c r="J1580" t="s">
        <v>6460</v>
      </c>
      <c r="K1580" t="s">
        <v>48</v>
      </c>
      <c r="L1580" s="3">
        <v>24200000</v>
      </c>
      <c r="M1580" s="4">
        <v>24970000</v>
      </c>
      <c r="N1580" s="4">
        <v>-770000</v>
      </c>
      <c r="O1580" t="s">
        <v>594</v>
      </c>
      <c r="P1580" t="s">
        <v>90</v>
      </c>
      <c r="Q1580" t="s">
        <v>51</v>
      </c>
      <c r="R1580">
        <v>9</v>
      </c>
      <c r="S1580">
        <v>0</v>
      </c>
      <c r="T1580">
        <v>2</v>
      </c>
      <c r="U1580">
        <v>0</v>
      </c>
      <c r="V1580">
        <v>0</v>
      </c>
      <c r="W1580">
        <v>0</v>
      </c>
      <c r="X1580">
        <v>427</v>
      </c>
      <c r="Y1580">
        <v>-1</v>
      </c>
      <c r="Z1580" t="s">
        <v>52</v>
      </c>
      <c r="AA1580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24200000</v>
      </c>
      <c r="AB1580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24970000</v>
      </c>
      <c r="AC1580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-770000</v>
      </c>
      <c r="AD1580" s="5">
        <f>VALUE(FIXED((SLEP[[#This Row],[EjecutadoCLP]]/SLEP[[#This Row],[MontoCLP]]),4,TRUE))</f>
        <v>1.0318000000000001</v>
      </c>
      <c r="AE1580" s="1">
        <f>IF(SLEP[[#This Row],[Termino]]=0,DATE(1992,10,11),SLEP[[#This Row],[Termino]]-SLEP[[#This Row],[Días de vigencia]])</f>
        <v>33461</v>
      </c>
      <c r="AF1580" s="1">
        <f>IF(SLEP[[#This Row],[Días restantes]]&lt;1,DATE(1992,10,11),DATE(2025,8,8)+SLEP[[#This Row],[Días restantes]])</f>
        <v>33888</v>
      </c>
      <c r="AG1580">
        <f ca="1">IF(SLEP[[#This Row],[Termino]]=0,0,SLEP[[#This Row],[Termino]]-TODAY())</f>
        <v>-12071</v>
      </c>
      <c r="AH1580" s="7" t="str">
        <f ca="1">IF(SLEP[[#This Row],[Dias]]&gt;0,"Vigente","Vencido")</f>
        <v>Vencido</v>
      </c>
      <c r="AI1580" t="str">
        <f>_xlfn.XLOOKUP(SLEP[[#This Row],[Source.Name]],Tabla3[Nombre archivo],Tabla3[BASESLEP],"N/A",0,1)</f>
        <v>Punilla Cordillera</v>
      </c>
      <c r="AJ1580" t="s">
        <v>7430</v>
      </c>
    </row>
    <row r="1581" spans="1:36" x14ac:dyDescent="0.3">
      <c r="A1581" t="s">
        <v>6454</v>
      </c>
      <c r="B1581" t="s">
        <v>6849</v>
      </c>
      <c r="C1581" t="s">
        <v>6816</v>
      </c>
      <c r="D1581" t="s">
        <v>6817</v>
      </c>
      <c r="E1581" t="s">
        <v>6570</v>
      </c>
      <c r="F1581" t="s">
        <v>6571</v>
      </c>
      <c r="G1581" t="s">
        <v>44</v>
      </c>
      <c r="H1581" t="s">
        <v>45</v>
      </c>
      <c r="I1581" t="s">
        <v>60</v>
      </c>
      <c r="J1581" t="s">
        <v>6460</v>
      </c>
      <c r="K1581" t="s">
        <v>48</v>
      </c>
      <c r="L1581" s="3">
        <v>22000000</v>
      </c>
      <c r="M1581" s="4">
        <v>77272000</v>
      </c>
      <c r="N1581" s="4">
        <v>-55272000</v>
      </c>
      <c r="O1581" t="s">
        <v>594</v>
      </c>
      <c r="P1581" t="s">
        <v>90</v>
      </c>
      <c r="Q1581" t="s">
        <v>51</v>
      </c>
      <c r="R1581">
        <v>29</v>
      </c>
      <c r="S1581">
        <v>0</v>
      </c>
      <c r="T1581">
        <v>2</v>
      </c>
      <c r="U1581">
        <v>0</v>
      </c>
      <c r="V1581">
        <v>0</v>
      </c>
      <c r="W1581">
        <v>0</v>
      </c>
      <c r="X1581">
        <v>427</v>
      </c>
      <c r="Y1581">
        <v>-1</v>
      </c>
      <c r="Z1581" t="s">
        <v>52</v>
      </c>
      <c r="AA1581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22000000</v>
      </c>
      <c r="AB1581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77272000</v>
      </c>
      <c r="AC1581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-55272000</v>
      </c>
      <c r="AD1581" s="5">
        <f>VALUE(FIXED((SLEP[[#This Row],[EjecutadoCLP]]/SLEP[[#This Row],[MontoCLP]]),4,TRUE))</f>
        <v>3.5124</v>
      </c>
      <c r="AE1581" s="1">
        <f>IF(SLEP[[#This Row],[Termino]]=0,DATE(1992,10,11),SLEP[[#This Row],[Termino]]-SLEP[[#This Row],[Días de vigencia]])</f>
        <v>33461</v>
      </c>
      <c r="AF1581" s="1">
        <f>IF(SLEP[[#This Row],[Días restantes]]&lt;1,DATE(1992,10,11),DATE(2025,8,8)+SLEP[[#This Row],[Días restantes]])</f>
        <v>33888</v>
      </c>
      <c r="AG1581">
        <f ca="1">IF(SLEP[[#This Row],[Termino]]=0,0,SLEP[[#This Row],[Termino]]-TODAY())</f>
        <v>-12071</v>
      </c>
      <c r="AH1581" s="7" t="str">
        <f ca="1">IF(SLEP[[#This Row],[Dias]]&gt;0,"Vigente","Vencido")</f>
        <v>Vencido</v>
      </c>
      <c r="AI1581" t="str">
        <f>_xlfn.XLOOKUP(SLEP[[#This Row],[Source.Name]],Tabla3[Nombre archivo],Tabla3[BASESLEP],"N/A",0,1)</f>
        <v>Punilla Cordillera</v>
      </c>
      <c r="AJ1581" t="s">
        <v>7434</v>
      </c>
    </row>
    <row r="1582" spans="1:36" x14ac:dyDescent="0.3">
      <c r="A1582" t="s">
        <v>6454</v>
      </c>
      <c r="B1582" t="s">
        <v>6836</v>
      </c>
      <c r="C1582" t="s">
        <v>6816</v>
      </c>
      <c r="D1582" t="s">
        <v>6817</v>
      </c>
      <c r="E1582" t="s">
        <v>6837</v>
      </c>
      <c r="F1582" t="s">
        <v>6838</v>
      </c>
      <c r="G1582" t="s">
        <v>44</v>
      </c>
      <c r="H1582" t="s">
        <v>45</v>
      </c>
      <c r="I1582" t="s">
        <v>60</v>
      </c>
      <c r="J1582" t="s">
        <v>6460</v>
      </c>
      <c r="K1582" t="s">
        <v>48</v>
      </c>
      <c r="L1582" s="3">
        <v>32780000</v>
      </c>
      <c r="M1582" s="4">
        <v>37987000</v>
      </c>
      <c r="N1582" s="4">
        <v>-5207000</v>
      </c>
      <c r="O1582" t="s">
        <v>594</v>
      </c>
      <c r="P1582" t="s">
        <v>90</v>
      </c>
      <c r="Q1582" t="s">
        <v>51</v>
      </c>
      <c r="R1582">
        <v>6</v>
      </c>
      <c r="S1582">
        <v>0</v>
      </c>
      <c r="T1582">
        <v>2</v>
      </c>
      <c r="U1582">
        <v>0</v>
      </c>
      <c r="V1582">
        <v>0</v>
      </c>
      <c r="W1582">
        <v>0</v>
      </c>
      <c r="X1582">
        <v>427</v>
      </c>
      <c r="Y1582">
        <v>-1</v>
      </c>
      <c r="Z1582" t="s">
        <v>52</v>
      </c>
      <c r="AA1582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32780000</v>
      </c>
      <c r="AB1582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37987000</v>
      </c>
      <c r="AC1582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-5207000</v>
      </c>
      <c r="AD1582" s="5">
        <f>VALUE(FIXED((SLEP[[#This Row],[EjecutadoCLP]]/SLEP[[#This Row],[MontoCLP]]),4,TRUE))</f>
        <v>1.1588000000000001</v>
      </c>
      <c r="AE1582" s="1">
        <f>IF(SLEP[[#This Row],[Termino]]=0,DATE(1992,10,11),SLEP[[#This Row],[Termino]]-SLEP[[#This Row],[Días de vigencia]])</f>
        <v>33461</v>
      </c>
      <c r="AF1582" s="1">
        <f>IF(SLEP[[#This Row],[Días restantes]]&lt;1,DATE(1992,10,11),DATE(2025,8,8)+SLEP[[#This Row],[Días restantes]])</f>
        <v>33888</v>
      </c>
      <c r="AG1582">
        <f ca="1">IF(SLEP[[#This Row],[Termino]]=0,0,SLEP[[#This Row],[Termino]]-TODAY())</f>
        <v>-12071</v>
      </c>
      <c r="AH1582" s="7" t="str">
        <f ca="1">IF(SLEP[[#This Row],[Dias]]&gt;0,"Vigente","Vencido")</f>
        <v>Vencido</v>
      </c>
      <c r="AI1582" t="str">
        <f>_xlfn.XLOOKUP(SLEP[[#This Row],[Source.Name]],Tabla3[Nombre archivo],Tabla3[BASESLEP],"N/A",0,1)</f>
        <v>Punilla Cordillera</v>
      </c>
      <c r="AJ1582" t="s">
        <v>7436</v>
      </c>
    </row>
    <row r="1583" spans="1:36" x14ac:dyDescent="0.3">
      <c r="A1583" t="s">
        <v>6454</v>
      </c>
      <c r="B1583" t="s">
        <v>6831</v>
      </c>
      <c r="C1583" t="s">
        <v>6794</v>
      </c>
      <c r="D1583" t="s">
        <v>6832</v>
      </c>
      <c r="E1583" t="s">
        <v>6570</v>
      </c>
      <c r="F1583" t="s">
        <v>6571</v>
      </c>
      <c r="G1583" t="s">
        <v>44</v>
      </c>
      <c r="H1583" t="s">
        <v>45</v>
      </c>
      <c r="I1583" t="s">
        <v>60</v>
      </c>
      <c r="J1583" t="s">
        <v>6460</v>
      </c>
      <c r="K1583" t="s">
        <v>48</v>
      </c>
      <c r="L1583" s="3">
        <v>29700000</v>
      </c>
      <c r="M1583" s="4">
        <v>29025000</v>
      </c>
      <c r="N1583" s="4">
        <v>675000</v>
      </c>
      <c r="O1583" t="s">
        <v>594</v>
      </c>
      <c r="P1583" t="s">
        <v>90</v>
      </c>
      <c r="Q1583" t="s">
        <v>51</v>
      </c>
      <c r="R1583">
        <v>9</v>
      </c>
      <c r="S1583">
        <v>0</v>
      </c>
      <c r="T1583">
        <v>2</v>
      </c>
      <c r="U1583">
        <v>0</v>
      </c>
      <c r="V1583">
        <v>0</v>
      </c>
      <c r="W1583">
        <v>0</v>
      </c>
      <c r="X1583">
        <v>427</v>
      </c>
      <c r="Y1583">
        <v>-1</v>
      </c>
      <c r="Z1583" t="s">
        <v>52</v>
      </c>
      <c r="AA1583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29700000</v>
      </c>
      <c r="AB1583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29025000</v>
      </c>
      <c r="AC1583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675000</v>
      </c>
      <c r="AD1583" s="5">
        <f>VALUE(FIXED((SLEP[[#This Row],[EjecutadoCLP]]/SLEP[[#This Row],[MontoCLP]]),4,TRUE))</f>
        <v>0.97729999999999995</v>
      </c>
      <c r="AE1583" s="1">
        <f>IF(SLEP[[#This Row],[Termino]]=0,DATE(1992,10,11),SLEP[[#This Row],[Termino]]-SLEP[[#This Row],[Días de vigencia]])</f>
        <v>33461</v>
      </c>
      <c r="AF1583" s="1">
        <f>IF(SLEP[[#This Row],[Días restantes]]&lt;1,DATE(1992,10,11),DATE(2025,8,8)+SLEP[[#This Row],[Días restantes]])</f>
        <v>33888</v>
      </c>
      <c r="AG1583">
        <f ca="1">IF(SLEP[[#This Row],[Termino]]=0,0,SLEP[[#This Row],[Termino]]-TODAY())</f>
        <v>-12071</v>
      </c>
      <c r="AH1583" s="7" t="str">
        <f ca="1">IF(SLEP[[#This Row],[Dias]]&gt;0,"Vigente","Vencido")</f>
        <v>Vencido</v>
      </c>
      <c r="AI1583" t="str">
        <f>_xlfn.XLOOKUP(SLEP[[#This Row],[Source.Name]],Tabla3[Nombre archivo],Tabla3[BASESLEP],"N/A",0,1)</f>
        <v>Punilla Cordillera</v>
      </c>
      <c r="AJ1583" t="s">
        <v>7440</v>
      </c>
    </row>
    <row r="1584" spans="1:36" x14ac:dyDescent="0.3">
      <c r="A1584" t="s">
        <v>6454</v>
      </c>
      <c r="B1584" t="s">
        <v>6834</v>
      </c>
      <c r="C1584" t="s">
        <v>6816</v>
      </c>
      <c r="D1584" t="s">
        <v>6817</v>
      </c>
      <c r="E1584" t="s">
        <v>6570</v>
      </c>
      <c r="F1584" t="s">
        <v>6571</v>
      </c>
      <c r="G1584" t="s">
        <v>44</v>
      </c>
      <c r="H1584" t="s">
        <v>45</v>
      </c>
      <c r="I1584" t="s">
        <v>60</v>
      </c>
      <c r="J1584" t="s">
        <v>6460</v>
      </c>
      <c r="K1584" t="s">
        <v>48</v>
      </c>
      <c r="L1584" s="3">
        <v>23540000</v>
      </c>
      <c r="M1584" s="4">
        <v>77272000</v>
      </c>
      <c r="N1584" s="4">
        <v>-53732000</v>
      </c>
      <c r="O1584" t="s">
        <v>594</v>
      </c>
      <c r="P1584" t="s">
        <v>90</v>
      </c>
      <c r="Q1584" t="s">
        <v>51</v>
      </c>
      <c r="R1584">
        <v>29</v>
      </c>
      <c r="S1584">
        <v>0</v>
      </c>
      <c r="T1584">
        <v>2</v>
      </c>
      <c r="U1584">
        <v>0</v>
      </c>
      <c r="V1584">
        <v>0</v>
      </c>
      <c r="W1584">
        <v>0</v>
      </c>
      <c r="X1584">
        <v>427</v>
      </c>
      <c r="Y1584">
        <v>-1</v>
      </c>
      <c r="Z1584" t="s">
        <v>52</v>
      </c>
      <c r="AA1584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23540000</v>
      </c>
      <c r="AB1584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77272000</v>
      </c>
      <c r="AC1584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-53732000</v>
      </c>
      <c r="AD1584" s="5">
        <f>VALUE(FIXED((SLEP[[#This Row],[EjecutadoCLP]]/SLEP[[#This Row],[MontoCLP]]),4,TRUE))</f>
        <v>3.2826</v>
      </c>
      <c r="AE1584" s="1">
        <f>IF(SLEP[[#This Row],[Termino]]=0,DATE(1992,10,11),SLEP[[#This Row],[Termino]]-SLEP[[#This Row],[Días de vigencia]])</f>
        <v>33461</v>
      </c>
      <c r="AF1584" s="1">
        <f>IF(SLEP[[#This Row],[Días restantes]]&lt;1,DATE(1992,10,11),DATE(2025,8,8)+SLEP[[#This Row],[Días restantes]])</f>
        <v>33888</v>
      </c>
      <c r="AG1584">
        <f ca="1">IF(SLEP[[#This Row],[Termino]]=0,0,SLEP[[#This Row],[Termino]]-TODAY())</f>
        <v>-12071</v>
      </c>
      <c r="AH1584" s="7" t="str">
        <f ca="1">IF(SLEP[[#This Row],[Dias]]&gt;0,"Vigente","Vencido")</f>
        <v>Vencido</v>
      </c>
      <c r="AI1584" t="str">
        <f>_xlfn.XLOOKUP(SLEP[[#This Row],[Source.Name]],Tabla3[Nombre archivo],Tabla3[BASESLEP],"N/A",0,1)</f>
        <v>Punilla Cordillera</v>
      </c>
      <c r="AJ1584" t="s">
        <v>7442</v>
      </c>
    </row>
    <row r="1585" spans="1:36" x14ac:dyDescent="0.3">
      <c r="A1585" t="s">
        <v>6454</v>
      </c>
      <c r="B1585" t="s">
        <v>6840</v>
      </c>
      <c r="C1585" t="s">
        <v>6816</v>
      </c>
      <c r="D1585" t="s">
        <v>6817</v>
      </c>
      <c r="E1585" t="s">
        <v>6841</v>
      </c>
      <c r="F1585" t="s">
        <v>6842</v>
      </c>
      <c r="G1585" t="s">
        <v>44</v>
      </c>
      <c r="H1585" t="s">
        <v>45</v>
      </c>
      <c r="I1585" t="s">
        <v>60</v>
      </c>
      <c r="J1585" t="s">
        <v>6460</v>
      </c>
      <c r="K1585" t="s">
        <v>48</v>
      </c>
      <c r="L1585" s="3">
        <v>6380000</v>
      </c>
      <c r="M1585" s="4">
        <v>6090000</v>
      </c>
      <c r="N1585" s="4">
        <v>290000</v>
      </c>
      <c r="O1585" t="s">
        <v>594</v>
      </c>
      <c r="P1585" t="s">
        <v>90</v>
      </c>
      <c r="Q1585" t="s">
        <v>51</v>
      </c>
      <c r="R1585">
        <v>8</v>
      </c>
      <c r="S1585">
        <v>0</v>
      </c>
      <c r="T1585">
        <v>1</v>
      </c>
      <c r="U1585">
        <v>0</v>
      </c>
      <c r="V1585">
        <v>0</v>
      </c>
      <c r="W1585">
        <v>0</v>
      </c>
      <c r="X1585">
        <v>427</v>
      </c>
      <c r="Y1585">
        <v>-1</v>
      </c>
      <c r="Z1585" t="s">
        <v>52</v>
      </c>
      <c r="AA1585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6380000</v>
      </c>
      <c r="AB1585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6090000</v>
      </c>
      <c r="AC1585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290000</v>
      </c>
      <c r="AD1585" s="5">
        <f>VALUE(FIXED((SLEP[[#This Row],[EjecutadoCLP]]/SLEP[[#This Row],[MontoCLP]]),4,TRUE))</f>
        <v>0.95450000000000002</v>
      </c>
      <c r="AE1585" s="1">
        <f>IF(SLEP[[#This Row],[Termino]]=0,DATE(1992,10,11),SLEP[[#This Row],[Termino]]-SLEP[[#This Row],[Días de vigencia]])</f>
        <v>33461</v>
      </c>
      <c r="AF1585" s="1">
        <f>IF(SLEP[[#This Row],[Días restantes]]&lt;1,DATE(1992,10,11),DATE(2025,8,8)+SLEP[[#This Row],[Días restantes]])</f>
        <v>33888</v>
      </c>
      <c r="AG1585">
        <f ca="1">IF(SLEP[[#This Row],[Termino]]=0,0,SLEP[[#This Row],[Termino]]-TODAY())</f>
        <v>-12071</v>
      </c>
      <c r="AH1585" s="7" t="str">
        <f ca="1">IF(SLEP[[#This Row],[Dias]]&gt;0,"Vigente","Vencido")</f>
        <v>Vencido</v>
      </c>
      <c r="AI1585" t="str">
        <f>_xlfn.XLOOKUP(SLEP[[#This Row],[Source.Name]],Tabla3[Nombre archivo],Tabla3[BASESLEP],"N/A",0,1)</f>
        <v>Punilla Cordillera</v>
      </c>
      <c r="AJ1585" t="s">
        <v>7444</v>
      </c>
    </row>
    <row r="1586" spans="1:36" x14ac:dyDescent="0.3">
      <c r="A1586" t="s">
        <v>6454</v>
      </c>
      <c r="B1586" t="s">
        <v>6844</v>
      </c>
      <c r="C1586" t="s">
        <v>6816</v>
      </c>
      <c r="D1586" t="s">
        <v>6817</v>
      </c>
      <c r="E1586" t="s">
        <v>6570</v>
      </c>
      <c r="F1586" t="s">
        <v>6571</v>
      </c>
      <c r="G1586" t="s">
        <v>44</v>
      </c>
      <c r="H1586" t="s">
        <v>45</v>
      </c>
      <c r="I1586" t="s">
        <v>60</v>
      </c>
      <c r="J1586" t="s">
        <v>6460</v>
      </c>
      <c r="K1586" t="s">
        <v>48</v>
      </c>
      <c r="L1586" s="3">
        <v>20020000</v>
      </c>
      <c r="M1586" s="4">
        <v>77272000</v>
      </c>
      <c r="N1586" s="4">
        <v>-57252000</v>
      </c>
      <c r="O1586" t="s">
        <v>594</v>
      </c>
      <c r="P1586" t="s">
        <v>90</v>
      </c>
      <c r="Q1586" t="s">
        <v>51</v>
      </c>
      <c r="R1586">
        <v>29</v>
      </c>
      <c r="S1586">
        <v>0</v>
      </c>
      <c r="T1586">
        <v>2</v>
      </c>
      <c r="U1586">
        <v>0</v>
      </c>
      <c r="V1586">
        <v>0</v>
      </c>
      <c r="W1586">
        <v>0</v>
      </c>
      <c r="X1586">
        <v>427</v>
      </c>
      <c r="Y1586">
        <v>-1</v>
      </c>
      <c r="Z1586" t="s">
        <v>52</v>
      </c>
      <c r="AA1586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20020000</v>
      </c>
      <c r="AB1586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77272000</v>
      </c>
      <c r="AC1586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-57252000</v>
      </c>
      <c r="AD1586" s="5">
        <f>VALUE(FIXED((SLEP[[#This Row],[EjecutadoCLP]]/SLEP[[#This Row],[MontoCLP]]),4,TRUE))</f>
        <v>3.8597000000000001</v>
      </c>
      <c r="AE1586" s="1">
        <f>IF(SLEP[[#This Row],[Termino]]=0,DATE(1992,10,11),SLEP[[#This Row],[Termino]]-SLEP[[#This Row],[Días de vigencia]])</f>
        <v>33461</v>
      </c>
      <c r="AF1586" s="1">
        <f>IF(SLEP[[#This Row],[Días restantes]]&lt;1,DATE(1992,10,11),DATE(2025,8,8)+SLEP[[#This Row],[Días restantes]])</f>
        <v>33888</v>
      </c>
      <c r="AG1586">
        <f ca="1">IF(SLEP[[#This Row],[Termino]]=0,0,SLEP[[#This Row],[Termino]]-TODAY())</f>
        <v>-12071</v>
      </c>
      <c r="AH1586" s="7" t="str">
        <f ca="1">IF(SLEP[[#This Row],[Dias]]&gt;0,"Vigente","Vencido")</f>
        <v>Vencido</v>
      </c>
      <c r="AI1586" t="str">
        <f>_xlfn.XLOOKUP(SLEP[[#This Row],[Source.Name]],Tabla3[Nombre archivo],Tabla3[BASESLEP],"N/A",0,1)</f>
        <v>Punilla Cordillera</v>
      </c>
      <c r="AJ1586" t="s">
        <v>7448</v>
      </c>
    </row>
    <row r="1587" spans="1:36" x14ac:dyDescent="0.3">
      <c r="A1587" t="s">
        <v>6454</v>
      </c>
      <c r="B1587" t="s">
        <v>6846</v>
      </c>
      <c r="C1587" t="s">
        <v>6794</v>
      </c>
      <c r="D1587" t="s">
        <v>6847</v>
      </c>
      <c r="E1587" t="s">
        <v>6823</v>
      </c>
      <c r="F1587" t="s">
        <v>6824</v>
      </c>
      <c r="G1587" t="s">
        <v>44</v>
      </c>
      <c r="H1587" t="s">
        <v>45</v>
      </c>
      <c r="I1587" t="s">
        <v>60</v>
      </c>
      <c r="J1587" t="s">
        <v>6460</v>
      </c>
      <c r="K1587" t="s">
        <v>48</v>
      </c>
      <c r="L1587" s="3">
        <v>26400000</v>
      </c>
      <c r="M1587" s="4">
        <v>21240000</v>
      </c>
      <c r="N1587" s="4">
        <v>5160000</v>
      </c>
      <c r="O1587" t="s">
        <v>594</v>
      </c>
      <c r="P1587" t="s">
        <v>90</v>
      </c>
      <c r="Q1587" t="s">
        <v>51</v>
      </c>
      <c r="R1587">
        <v>3</v>
      </c>
      <c r="S1587">
        <v>0</v>
      </c>
      <c r="T1587">
        <v>1</v>
      </c>
      <c r="U1587">
        <v>0</v>
      </c>
      <c r="V1587">
        <v>0</v>
      </c>
      <c r="W1587">
        <v>0</v>
      </c>
      <c r="X1587">
        <v>427</v>
      </c>
      <c r="Y1587">
        <v>-1</v>
      </c>
      <c r="Z1587" t="s">
        <v>52</v>
      </c>
      <c r="AA1587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26400000</v>
      </c>
      <c r="AB1587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21240000</v>
      </c>
      <c r="AC1587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5160000</v>
      </c>
      <c r="AD1587" s="5">
        <f>VALUE(FIXED((SLEP[[#This Row],[EjecutadoCLP]]/SLEP[[#This Row],[MontoCLP]]),4,TRUE))</f>
        <v>0.80449999999999999</v>
      </c>
      <c r="AE1587" s="1">
        <f>IF(SLEP[[#This Row],[Termino]]=0,DATE(1992,10,11),SLEP[[#This Row],[Termino]]-SLEP[[#This Row],[Días de vigencia]])</f>
        <v>33461</v>
      </c>
      <c r="AF1587" s="1">
        <f>IF(SLEP[[#This Row],[Días restantes]]&lt;1,DATE(1992,10,11),DATE(2025,8,8)+SLEP[[#This Row],[Días restantes]])</f>
        <v>33888</v>
      </c>
      <c r="AG1587">
        <f ca="1">IF(SLEP[[#This Row],[Termino]]=0,0,SLEP[[#This Row],[Termino]]-TODAY())</f>
        <v>-12071</v>
      </c>
      <c r="AH1587" s="7" t="str">
        <f ca="1">IF(SLEP[[#This Row],[Dias]]&gt;0,"Vigente","Vencido")</f>
        <v>Vencido</v>
      </c>
      <c r="AI1587" t="str">
        <f>_xlfn.XLOOKUP(SLEP[[#This Row],[Source.Name]],Tabla3[Nombre archivo],Tabla3[BASESLEP],"N/A",0,1)</f>
        <v>Punilla Cordillera</v>
      </c>
      <c r="AJ1587" t="s">
        <v>7450</v>
      </c>
    </row>
    <row r="1588" spans="1:36" x14ac:dyDescent="0.3">
      <c r="A1588" t="s">
        <v>6454</v>
      </c>
      <c r="B1588" t="s">
        <v>6851</v>
      </c>
      <c r="C1588" t="s">
        <v>6852</v>
      </c>
      <c r="D1588" t="s">
        <v>6853</v>
      </c>
      <c r="E1588" t="s">
        <v>6656</v>
      </c>
      <c r="F1588" t="s">
        <v>6657</v>
      </c>
      <c r="G1588" t="s">
        <v>44</v>
      </c>
      <c r="H1588" t="s">
        <v>45</v>
      </c>
      <c r="I1588" t="s">
        <v>207</v>
      </c>
      <c r="J1588" t="s">
        <v>6460</v>
      </c>
      <c r="K1588" t="s">
        <v>48</v>
      </c>
      <c r="L1588" s="3">
        <v>50000000</v>
      </c>
      <c r="M1588" s="4">
        <v>63092650</v>
      </c>
      <c r="N1588" s="4">
        <v>-13092650</v>
      </c>
      <c r="O1588" t="s">
        <v>631</v>
      </c>
      <c r="P1588" t="s">
        <v>63</v>
      </c>
      <c r="Q1588" t="s">
        <v>51</v>
      </c>
      <c r="R1588">
        <v>39</v>
      </c>
      <c r="S1588">
        <v>0</v>
      </c>
      <c r="T1588">
        <v>0</v>
      </c>
      <c r="U1588">
        <v>0</v>
      </c>
      <c r="V1588">
        <v>0</v>
      </c>
      <c r="W1588">
        <v>0</v>
      </c>
      <c r="X1588">
        <v>366</v>
      </c>
      <c r="Y1588">
        <v>-1</v>
      </c>
      <c r="Z1588" t="s">
        <v>65</v>
      </c>
      <c r="AA1588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50000000</v>
      </c>
      <c r="AB1588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63092650</v>
      </c>
      <c r="AC1588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-13092650</v>
      </c>
      <c r="AD1588" s="5">
        <f>VALUE(FIXED((SLEP[[#This Row],[EjecutadoCLP]]/SLEP[[#This Row],[MontoCLP]]),4,TRUE))</f>
        <v>1.2619</v>
      </c>
      <c r="AE1588" s="1">
        <f>IF(SLEP[[#This Row],[Termino]]=0,DATE(1992,10,11),SLEP[[#This Row],[Termino]]-SLEP[[#This Row],[Días de vigencia]])</f>
        <v>33522</v>
      </c>
      <c r="AF1588" s="1">
        <f>IF(SLEP[[#This Row],[Días restantes]]&lt;1,DATE(1992,10,11),DATE(2025,8,8)+SLEP[[#This Row],[Días restantes]])</f>
        <v>33888</v>
      </c>
      <c r="AG1588">
        <f ca="1">IF(SLEP[[#This Row],[Termino]]=0,0,SLEP[[#This Row],[Termino]]-TODAY())</f>
        <v>-12071</v>
      </c>
      <c r="AH1588" s="7" t="str">
        <f ca="1">IF(SLEP[[#This Row],[Dias]]&gt;0,"Vigente","Vencido")</f>
        <v>Vencido</v>
      </c>
      <c r="AI1588" t="str">
        <f>_xlfn.XLOOKUP(SLEP[[#This Row],[Source.Name]],Tabla3[Nombre archivo],Tabla3[BASESLEP],"N/A",0,1)</f>
        <v>Punilla Cordillera</v>
      </c>
      <c r="AJ1588" t="s">
        <v>7452</v>
      </c>
    </row>
    <row r="1589" spans="1:36" x14ac:dyDescent="0.3">
      <c r="A1589" t="s">
        <v>6454</v>
      </c>
      <c r="B1589" t="s">
        <v>6855</v>
      </c>
      <c r="C1589" t="s">
        <v>6856</v>
      </c>
      <c r="D1589" t="s">
        <v>6857</v>
      </c>
      <c r="E1589" t="s">
        <v>6458</v>
      </c>
      <c r="F1589" t="s">
        <v>6459</v>
      </c>
      <c r="G1589" t="s">
        <v>44</v>
      </c>
      <c r="H1589" t="s">
        <v>45</v>
      </c>
      <c r="I1589" t="s">
        <v>46</v>
      </c>
      <c r="J1589" t="s">
        <v>6460</v>
      </c>
      <c r="K1589" t="s">
        <v>48</v>
      </c>
      <c r="L1589" s="3">
        <v>260000000</v>
      </c>
      <c r="M1589" s="4">
        <v>245167884</v>
      </c>
      <c r="N1589" s="4">
        <v>14832116</v>
      </c>
      <c r="O1589" t="s">
        <v>463</v>
      </c>
      <c r="P1589" t="s">
        <v>2017</v>
      </c>
      <c r="Q1589" t="s">
        <v>51</v>
      </c>
      <c r="R1589">
        <v>55</v>
      </c>
      <c r="S1589">
        <v>0</v>
      </c>
      <c r="T1589">
        <v>0</v>
      </c>
      <c r="U1589">
        <v>0</v>
      </c>
      <c r="V1589">
        <v>0</v>
      </c>
      <c r="W1589">
        <v>0</v>
      </c>
      <c r="X1589">
        <v>366</v>
      </c>
      <c r="Y1589">
        <v>-1</v>
      </c>
      <c r="Z1589" t="s">
        <v>65</v>
      </c>
      <c r="AA1589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260000000</v>
      </c>
      <c r="AB1589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245167884</v>
      </c>
      <c r="AC1589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14832116</v>
      </c>
      <c r="AD1589" s="5">
        <f>VALUE(FIXED((SLEP[[#This Row],[EjecutadoCLP]]/SLEP[[#This Row],[MontoCLP]]),4,TRUE))</f>
        <v>0.94299999999999995</v>
      </c>
      <c r="AE1589" s="1">
        <f>IF(SLEP[[#This Row],[Termino]]=0,DATE(1992,10,11),SLEP[[#This Row],[Termino]]-SLEP[[#This Row],[Días de vigencia]])</f>
        <v>33522</v>
      </c>
      <c r="AF1589" s="1">
        <f>IF(SLEP[[#This Row],[Días restantes]]&lt;1,DATE(1992,10,11),DATE(2025,8,8)+SLEP[[#This Row],[Días restantes]])</f>
        <v>33888</v>
      </c>
      <c r="AG1589">
        <f ca="1">IF(SLEP[[#This Row],[Termino]]=0,0,SLEP[[#This Row],[Termino]]-TODAY())</f>
        <v>-12071</v>
      </c>
      <c r="AH1589" s="7" t="str">
        <f ca="1">IF(SLEP[[#This Row],[Dias]]&gt;0,"Vigente","Vencido")</f>
        <v>Vencido</v>
      </c>
      <c r="AI1589" t="str">
        <f>_xlfn.XLOOKUP(SLEP[[#This Row],[Source.Name]],Tabla3[Nombre archivo],Tabla3[BASESLEP],"N/A",0,1)</f>
        <v>Punilla Cordillera</v>
      </c>
      <c r="AJ1589" t="s">
        <v>7454</v>
      </c>
    </row>
    <row r="1590" spans="1:36" x14ac:dyDescent="0.3">
      <c r="A1590" t="s">
        <v>6454</v>
      </c>
      <c r="B1590" t="s">
        <v>6859</v>
      </c>
      <c r="C1590" t="s">
        <v>6860</v>
      </c>
      <c r="D1590" t="s">
        <v>6861</v>
      </c>
      <c r="E1590" t="s">
        <v>6862</v>
      </c>
      <c r="F1590" t="s">
        <v>6863</v>
      </c>
      <c r="G1590" t="s">
        <v>44</v>
      </c>
      <c r="H1590" t="s">
        <v>45</v>
      </c>
      <c r="I1590" t="s">
        <v>207</v>
      </c>
      <c r="J1590" t="s">
        <v>6460</v>
      </c>
      <c r="K1590" t="s">
        <v>48</v>
      </c>
      <c r="L1590" s="3">
        <v>17700000</v>
      </c>
      <c r="M1590" s="4">
        <v>7713235</v>
      </c>
      <c r="N1590" s="4">
        <v>9986765</v>
      </c>
      <c r="O1590" t="s">
        <v>641</v>
      </c>
      <c r="P1590" t="s">
        <v>232</v>
      </c>
      <c r="Q1590" t="s">
        <v>64</v>
      </c>
      <c r="R1590">
        <v>2</v>
      </c>
      <c r="S1590">
        <v>0</v>
      </c>
      <c r="T1590">
        <v>0</v>
      </c>
      <c r="U1590">
        <v>0</v>
      </c>
      <c r="V1590">
        <v>0</v>
      </c>
      <c r="W1590">
        <v>0</v>
      </c>
      <c r="X1590">
        <v>731</v>
      </c>
      <c r="Y1590">
        <v>116</v>
      </c>
      <c r="Z1590" t="s">
        <v>65</v>
      </c>
      <c r="AA1590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17700000</v>
      </c>
      <c r="AB1590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7713235</v>
      </c>
      <c r="AC1590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9986765</v>
      </c>
      <c r="AD1590" s="5">
        <f>VALUE(FIXED((SLEP[[#This Row],[EjecutadoCLP]]/SLEP[[#This Row],[MontoCLP]]),4,TRUE))</f>
        <v>0.43580000000000002</v>
      </c>
      <c r="AE1590" s="1">
        <f>IF(SLEP[[#This Row],[Termino]]=0,DATE(1992,10,11),SLEP[[#This Row],[Termino]]-SLEP[[#This Row],[Días de vigencia]])</f>
        <v>45262</v>
      </c>
      <c r="AF1590" s="1">
        <f>IF(SLEP[[#This Row],[Días restantes]]&lt;1,DATE(1992,10,11),DATE(2025,8,8)+SLEP[[#This Row],[Días restantes]])</f>
        <v>45993</v>
      </c>
      <c r="AG1590">
        <f ca="1">IF(SLEP[[#This Row],[Termino]]=0,0,SLEP[[#This Row],[Termino]]-TODAY())</f>
        <v>34</v>
      </c>
      <c r="AH1590" s="7" t="str">
        <f ca="1">IF(SLEP[[#This Row],[Dias]]&gt;0,"Vigente","Vencido")</f>
        <v>Vigente</v>
      </c>
      <c r="AI1590" t="str">
        <f>_xlfn.XLOOKUP(SLEP[[#This Row],[Source.Name]],Tabla3[Nombre archivo],Tabla3[BASESLEP],"N/A",0,1)</f>
        <v>Punilla Cordillera</v>
      </c>
      <c r="AJ1590" t="s">
        <v>7456</v>
      </c>
    </row>
    <row r="1591" spans="1:36" x14ac:dyDescent="0.3">
      <c r="A1591" t="s">
        <v>6454</v>
      </c>
      <c r="B1591" t="s">
        <v>6871</v>
      </c>
      <c r="C1591" t="s">
        <v>6794</v>
      </c>
      <c r="D1591" t="s">
        <v>6872</v>
      </c>
      <c r="E1591" t="s">
        <v>6873</v>
      </c>
      <c r="F1591" t="s">
        <v>6874</v>
      </c>
      <c r="G1591" t="s">
        <v>44</v>
      </c>
      <c r="H1591" t="s">
        <v>45</v>
      </c>
      <c r="I1591" t="s">
        <v>60</v>
      </c>
      <c r="J1591" t="s">
        <v>6460</v>
      </c>
      <c r="K1591" t="s">
        <v>48</v>
      </c>
      <c r="L1591" s="3">
        <v>11154000</v>
      </c>
      <c r="M1591" s="4">
        <v>9835800</v>
      </c>
      <c r="N1591" s="4">
        <v>1318200</v>
      </c>
      <c r="O1591" t="s">
        <v>1104</v>
      </c>
      <c r="P1591" t="s">
        <v>90</v>
      </c>
      <c r="Q1591" t="s">
        <v>51</v>
      </c>
      <c r="R1591">
        <v>7</v>
      </c>
      <c r="S1591">
        <v>0</v>
      </c>
      <c r="T1591">
        <v>1</v>
      </c>
      <c r="U1591">
        <v>0</v>
      </c>
      <c r="V1591">
        <v>0</v>
      </c>
      <c r="W1591">
        <v>0</v>
      </c>
      <c r="X1591">
        <v>434</v>
      </c>
      <c r="Y1591">
        <v>-1</v>
      </c>
      <c r="Z1591" t="s">
        <v>52</v>
      </c>
      <c r="AA1591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11154000</v>
      </c>
      <c r="AB1591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9835800</v>
      </c>
      <c r="AC1591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1318200</v>
      </c>
      <c r="AD1591" s="5">
        <f>VALUE(FIXED((SLEP[[#This Row],[EjecutadoCLP]]/SLEP[[#This Row],[MontoCLP]]),4,TRUE))</f>
        <v>0.88180000000000003</v>
      </c>
      <c r="AE1591" s="1">
        <f>IF(SLEP[[#This Row],[Termino]]=0,DATE(1992,10,11),SLEP[[#This Row],[Termino]]-SLEP[[#This Row],[Días de vigencia]])</f>
        <v>33454</v>
      </c>
      <c r="AF1591" s="1">
        <f>IF(SLEP[[#This Row],[Días restantes]]&lt;1,DATE(1992,10,11),DATE(2025,8,8)+SLEP[[#This Row],[Días restantes]])</f>
        <v>33888</v>
      </c>
      <c r="AG1591">
        <f ca="1">IF(SLEP[[#This Row],[Termino]]=0,0,SLEP[[#This Row],[Termino]]-TODAY())</f>
        <v>-12071</v>
      </c>
      <c r="AH1591" s="7" t="str">
        <f ca="1">IF(SLEP[[#This Row],[Dias]]&gt;0,"Vigente","Vencido")</f>
        <v>Vencido</v>
      </c>
      <c r="AI1591" t="str">
        <f>_xlfn.XLOOKUP(SLEP[[#This Row],[Source.Name]],Tabla3[Nombre archivo],Tabla3[BASESLEP],"N/A",0,1)</f>
        <v>Punilla Cordillera</v>
      </c>
      <c r="AJ1591" t="s">
        <v>7458</v>
      </c>
    </row>
    <row r="1592" spans="1:36" x14ac:dyDescent="0.3">
      <c r="A1592" t="s">
        <v>6454</v>
      </c>
      <c r="B1592" t="s">
        <v>6865</v>
      </c>
      <c r="C1592" t="s">
        <v>6866</v>
      </c>
      <c r="D1592" t="s">
        <v>6867</v>
      </c>
      <c r="E1592" t="s">
        <v>6868</v>
      </c>
      <c r="F1592" t="s">
        <v>6869</v>
      </c>
      <c r="G1592" t="s">
        <v>44</v>
      </c>
      <c r="H1592" t="s">
        <v>45</v>
      </c>
      <c r="I1592" t="s">
        <v>60</v>
      </c>
      <c r="J1592" t="s">
        <v>6460</v>
      </c>
      <c r="K1592" t="s">
        <v>48</v>
      </c>
      <c r="L1592" s="3">
        <v>15400000</v>
      </c>
      <c r="M1592" s="4">
        <v>12670000</v>
      </c>
      <c r="N1592" s="4">
        <v>2730000</v>
      </c>
      <c r="O1592" t="s">
        <v>1104</v>
      </c>
      <c r="P1592" t="s">
        <v>90</v>
      </c>
      <c r="Q1592" t="s">
        <v>51</v>
      </c>
      <c r="R1592">
        <v>6</v>
      </c>
      <c r="S1592">
        <v>0</v>
      </c>
      <c r="T1592">
        <v>1</v>
      </c>
      <c r="U1592">
        <v>0</v>
      </c>
      <c r="V1592">
        <v>0</v>
      </c>
      <c r="W1592">
        <v>0</v>
      </c>
      <c r="X1592">
        <v>434</v>
      </c>
      <c r="Y1592">
        <v>-1</v>
      </c>
      <c r="Z1592" t="s">
        <v>52</v>
      </c>
      <c r="AA1592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15400000</v>
      </c>
      <c r="AB1592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12670000</v>
      </c>
      <c r="AC1592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2730000</v>
      </c>
      <c r="AD1592" s="5">
        <f>VALUE(FIXED((SLEP[[#This Row],[EjecutadoCLP]]/SLEP[[#This Row],[MontoCLP]]),4,TRUE))</f>
        <v>0.82269999999999999</v>
      </c>
      <c r="AE1592" s="1">
        <f>IF(SLEP[[#This Row],[Termino]]=0,DATE(1992,10,11),SLEP[[#This Row],[Termino]]-SLEP[[#This Row],[Días de vigencia]])</f>
        <v>33454</v>
      </c>
      <c r="AF1592" s="1">
        <f>IF(SLEP[[#This Row],[Días restantes]]&lt;1,DATE(1992,10,11),DATE(2025,8,8)+SLEP[[#This Row],[Días restantes]])</f>
        <v>33888</v>
      </c>
      <c r="AG1592">
        <f ca="1">IF(SLEP[[#This Row],[Termino]]=0,0,SLEP[[#This Row],[Termino]]-TODAY())</f>
        <v>-12071</v>
      </c>
      <c r="AH1592" s="7" t="str">
        <f ca="1">IF(SLEP[[#This Row],[Dias]]&gt;0,"Vigente","Vencido")</f>
        <v>Vencido</v>
      </c>
      <c r="AI1592" t="str">
        <f>_xlfn.XLOOKUP(SLEP[[#This Row],[Source.Name]],Tabla3[Nombre archivo],Tabla3[BASESLEP],"N/A",0,1)</f>
        <v>Punilla Cordillera</v>
      </c>
      <c r="AJ1592" t="s">
        <v>7460</v>
      </c>
    </row>
    <row r="1593" spans="1:36" x14ac:dyDescent="0.3">
      <c r="A1593" t="s">
        <v>6454</v>
      </c>
      <c r="B1593" t="s">
        <v>6876</v>
      </c>
      <c r="C1593" t="s">
        <v>6794</v>
      </c>
      <c r="D1593" t="s">
        <v>6877</v>
      </c>
      <c r="E1593" t="s">
        <v>6878</v>
      </c>
      <c r="F1593" t="s">
        <v>6879</v>
      </c>
      <c r="G1593" t="s">
        <v>44</v>
      </c>
      <c r="H1593" t="s">
        <v>45</v>
      </c>
      <c r="I1593" t="s">
        <v>60</v>
      </c>
      <c r="J1593" t="s">
        <v>6460</v>
      </c>
      <c r="K1593" t="s">
        <v>48</v>
      </c>
      <c r="L1593" s="3">
        <v>23100000</v>
      </c>
      <c r="M1593" s="4">
        <v>21805000</v>
      </c>
      <c r="N1593" s="4">
        <v>1295000</v>
      </c>
      <c r="O1593" t="s">
        <v>574</v>
      </c>
      <c r="P1593" t="s">
        <v>90</v>
      </c>
      <c r="Q1593" t="s">
        <v>51</v>
      </c>
      <c r="R1593">
        <v>10</v>
      </c>
      <c r="S1593">
        <v>0</v>
      </c>
      <c r="T1593">
        <v>1</v>
      </c>
      <c r="U1593">
        <v>0</v>
      </c>
      <c r="V1593">
        <v>0</v>
      </c>
      <c r="W1593">
        <v>0</v>
      </c>
      <c r="X1593">
        <v>442</v>
      </c>
      <c r="Y1593">
        <v>-1</v>
      </c>
      <c r="Z1593" t="s">
        <v>52</v>
      </c>
      <c r="AA1593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23100000</v>
      </c>
      <c r="AB1593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21805000</v>
      </c>
      <c r="AC1593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1295000</v>
      </c>
      <c r="AD1593" s="5">
        <f>VALUE(FIXED((SLEP[[#This Row],[EjecutadoCLP]]/SLEP[[#This Row],[MontoCLP]]),4,TRUE))</f>
        <v>0.94389999999999996</v>
      </c>
      <c r="AE1593" s="1">
        <f>IF(SLEP[[#This Row],[Termino]]=0,DATE(1992,10,11),SLEP[[#This Row],[Termino]]-SLEP[[#This Row],[Días de vigencia]])</f>
        <v>33446</v>
      </c>
      <c r="AF1593" s="1">
        <f>IF(SLEP[[#This Row],[Días restantes]]&lt;1,DATE(1992,10,11),DATE(2025,8,8)+SLEP[[#This Row],[Días restantes]])</f>
        <v>33888</v>
      </c>
      <c r="AG1593">
        <f ca="1">IF(SLEP[[#This Row],[Termino]]=0,0,SLEP[[#This Row],[Termino]]-TODAY())</f>
        <v>-12071</v>
      </c>
      <c r="AH1593" s="7" t="str">
        <f ca="1">IF(SLEP[[#This Row],[Dias]]&gt;0,"Vigente","Vencido")</f>
        <v>Vencido</v>
      </c>
      <c r="AI1593" t="str">
        <f>_xlfn.XLOOKUP(SLEP[[#This Row],[Source.Name]],Tabla3[Nombre archivo],Tabla3[BASESLEP],"N/A",0,1)</f>
        <v>Punilla Cordillera</v>
      </c>
      <c r="AJ1593" t="s">
        <v>7462</v>
      </c>
    </row>
    <row r="1594" spans="1:36" x14ac:dyDescent="0.3">
      <c r="A1594" t="s">
        <v>6454</v>
      </c>
      <c r="B1594" t="s">
        <v>6881</v>
      </c>
      <c r="C1594" t="s">
        <v>6866</v>
      </c>
      <c r="D1594" t="s">
        <v>6882</v>
      </c>
      <c r="E1594" t="s">
        <v>6883</v>
      </c>
      <c r="F1594" t="s">
        <v>6884</v>
      </c>
      <c r="G1594" t="s">
        <v>44</v>
      </c>
      <c r="H1594" t="s">
        <v>45</v>
      </c>
      <c r="I1594" t="s">
        <v>60</v>
      </c>
      <c r="J1594" t="s">
        <v>6460</v>
      </c>
      <c r="K1594" t="s">
        <v>48</v>
      </c>
      <c r="L1594" s="3">
        <v>11220000</v>
      </c>
      <c r="M1594" s="4">
        <v>10047000</v>
      </c>
      <c r="N1594" s="4">
        <v>1173000</v>
      </c>
      <c r="O1594" t="s">
        <v>746</v>
      </c>
      <c r="P1594" t="s">
        <v>90</v>
      </c>
      <c r="Q1594" t="s">
        <v>51</v>
      </c>
      <c r="R1594">
        <v>9</v>
      </c>
      <c r="S1594">
        <v>0</v>
      </c>
      <c r="T1594">
        <v>1</v>
      </c>
      <c r="U1594">
        <v>0</v>
      </c>
      <c r="V1594">
        <v>0</v>
      </c>
      <c r="W1594">
        <v>0</v>
      </c>
      <c r="X1594">
        <v>443</v>
      </c>
      <c r="Y1594">
        <v>-1</v>
      </c>
      <c r="Z1594" t="s">
        <v>52</v>
      </c>
      <c r="AA1594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11220000</v>
      </c>
      <c r="AB1594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10047000</v>
      </c>
      <c r="AC1594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1173000</v>
      </c>
      <c r="AD1594" s="5">
        <f>VALUE(FIXED((SLEP[[#This Row],[EjecutadoCLP]]/SLEP[[#This Row],[MontoCLP]]),4,TRUE))</f>
        <v>0.89549999999999996</v>
      </c>
      <c r="AE1594" s="1">
        <f>IF(SLEP[[#This Row],[Termino]]=0,DATE(1992,10,11),SLEP[[#This Row],[Termino]]-SLEP[[#This Row],[Días de vigencia]])</f>
        <v>33445</v>
      </c>
      <c r="AF1594" s="1">
        <f>IF(SLEP[[#This Row],[Días restantes]]&lt;1,DATE(1992,10,11),DATE(2025,8,8)+SLEP[[#This Row],[Días restantes]])</f>
        <v>33888</v>
      </c>
      <c r="AG1594">
        <f ca="1">IF(SLEP[[#This Row],[Termino]]=0,0,SLEP[[#This Row],[Termino]]-TODAY())</f>
        <v>-12071</v>
      </c>
      <c r="AH1594" s="7" t="str">
        <f ca="1">IF(SLEP[[#This Row],[Dias]]&gt;0,"Vigente","Vencido")</f>
        <v>Vencido</v>
      </c>
      <c r="AI1594" t="str">
        <f>_xlfn.XLOOKUP(SLEP[[#This Row],[Source.Name]],Tabla3[Nombre archivo],Tabla3[BASESLEP],"N/A",0,1)</f>
        <v>Punilla Cordillera</v>
      </c>
      <c r="AJ1594" t="s">
        <v>7464</v>
      </c>
    </row>
    <row r="1595" spans="1:36" x14ac:dyDescent="0.3">
      <c r="A1595" t="s">
        <v>6454</v>
      </c>
      <c r="B1595" t="s">
        <v>6886</v>
      </c>
      <c r="C1595" t="s">
        <v>6866</v>
      </c>
      <c r="D1595" t="s">
        <v>6887</v>
      </c>
      <c r="E1595" t="s">
        <v>6868</v>
      </c>
      <c r="F1595" t="s">
        <v>6869</v>
      </c>
      <c r="G1595" t="s">
        <v>44</v>
      </c>
      <c r="H1595" t="s">
        <v>45</v>
      </c>
      <c r="I1595" t="s">
        <v>60</v>
      </c>
      <c r="J1595" t="s">
        <v>6460</v>
      </c>
      <c r="K1595" t="s">
        <v>48</v>
      </c>
      <c r="L1595" s="3">
        <v>5500000</v>
      </c>
      <c r="M1595" s="4">
        <v>4650000</v>
      </c>
      <c r="N1595" s="4">
        <v>850000</v>
      </c>
      <c r="O1595" t="s">
        <v>746</v>
      </c>
      <c r="P1595" t="s">
        <v>90</v>
      </c>
      <c r="Q1595" t="s">
        <v>51</v>
      </c>
      <c r="R1595">
        <v>5</v>
      </c>
      <c r="S1595">
        <v>0</v>
      </c>
      <c r="T1595">
        <v>1</v>
      </c>
      <c r="U1595">
        <v>0</v>
      </c>
      <c r="V1595">
        <v>0</v>
      </c>
      <c r="W1595">
        <v>0</v>
      </c>
      <c r="X1595">
        <v>443</v>
      </c>
      <c r="Y1595">
        <v>-1</v>
      </c>
      <c r="Z1595" t="s">
        <v>52</v>
      </c>
      <c r="AA1595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5500000</v>
      </c>
      <c r="AB1595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4650000</v>
      </c>
      <c r="AC1595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850000</v>
      </c>
      <c r="AD1595" s="5">
        <f>VALUE(FIXED((SLEP[[#This Row],[EjecutadoCLP]]/SLEP[[#This Row],[MontoCLP]]),4,TRUE))</f>
        <v>0.84550000000000003</v>
      </c>
      <c r="AE1595" s="1">
        <f>IF(SLEP[[#This Row],[Termino]]=0,DATE(1992,10,11),SLEP[[#This Row],[Termino]]-SLEP[[#This Row],[Días de vigencia]])</f>
        <v>33445</v>
      </c>
      <c r="AF1595" s="1">
        <f>IF(SLEP[[#This Row],[Días restantes]]&lt;1,DATE(1992,10,11),DATE(2025,8,8)+SLEP[[#This Row],[Días restantes]])</f>
        <v>33888</v>
      </c>
      <c r="AG1595">
        <f ca="1">IF(SLEP[[#This Row],[Termino]]=0,0,SLEP[[#This Row],[Termino]]-TODAY())</f>
        <v>-12071</v>
      </c>
      <c r="AH1595" s="7" t="str">
        <f ca="1">IF(SLEP[[#This Row],[Dias]]&gt;0,"Vigente","Vencido")</f>
        <v>Vencido</v>
      </c>
      <c r="AI1595" t="str">
        <f>_xlfn.XLOOKUP(SLEP[[#This Row],[Source.Name]],Tabla3[Nombre archivo],Tabla3[BASESLEP],"N/A",0,1)</f>
        <v>Punilla Cordillera</v>
      </c>
      <c r="AJ1595" t="s">
        <v>7466</v>
      </c>
    </row>
    <row r="1596" spans="1:36" x14ac:dyDescent="0.3">
      <c r="A1596" t="s">
        <v>6454</v>
      </c>
      <c r="B1596" t="s">
        <v>6889</v>
      </c>
      <c r="C1596" t="s">
        <v>6794</v>
      </c>
      <c r="D1596" t="s">
        <v>6890</v>
      </c>
      <c r="E1596" t="s">
        <v>6891</v>
      </c>
      <c r="F1596" t="s">
        <v>6892</v>
      </c>
      <c r="G1596" t="s">
        <v>44</v>
      </c>
      <c r="H1596" t="s">
        <v>45</v>
      </c>
      <c r="I1596" t="s">
        <v>60</v>
      </c>
      <c r="J1596" t="s">
        <v>6460</v>
      </c>
      <c r="K1596" t="s">
        <v>48</v>
      </c>
      <c r="L1596" s="3">
        <v>8800000</v>
      </c>
      <c r="M1596" s="4">
        <v>8400000</v>
      </c>
      <c r="N1596" s="4">
        <v>400000</v>
      </c>
      <c r="O1596" t="s">
        <v>746</v>
      </c>
      <c r="P1596" t="s">
        <v>90</v>
      </c>
      <c r="Q1596" t="s">
        <v>51</v>
      </c>
      <c r="R1596">
        <v>6</v>
      </c>
      <c r="S1596">
        <v>0</v>
      </c>
      <c r="T1596">
        <v>1</v>
      </c>
      <c r="U1596">
        <v>0</v>
      </c>
      <c r="V1596">
        <v>0</v>
      </c>
      <c r="W1596">
        <v>0</v>
      </c>
      <c r="X1596">
        <v>443</v>
      </c>
      <c r="Y1596">
        <v>-1</v>
      </c>
      <c r="Z1596" t="s">
        <v>52</v>
      </c>
      <c r="AA1596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8800000</v>
      </c>
      <c r="AB1596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8400000</v>
      </c>
      <c r="AC1596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400000</v>
      </c>
      <c r="AD1596" s="5">
        <f>VALUE(FIXED((SLEP[[#This Row],[EjecutadoCLP]]/SLEP[[#This Row],[MontoCLP]]),4,TRUE))</f>
        <v>0.95450000000000002</v>
      </c>
      <c r="AE1596" s="1">
        <f>IF(SLEP[[#This Row],[Termino]]=0,DATE(1992,10,11),SLEP[[#This Row],[Termino]]-SLEP[[#This Row],[Días de vigencia]])</f>
        <v>33445</v>
      </c>
      <c r="AF1596" s="1">
        <f>IF(SLEP[[#This Row],[Días restantes]]&lt;1,DATE(1992,10,11),DATE(2025,8,8)+SLEP[[#This Row],[Días restantes]])</f>
        <v>33888</v>
      </c>
      <c r="AG1596">
        <f ca="1">IF(SLEP[[#This Row],[Termino]]=0,0,SLEP[[#This Row],[Termino]]-TODAY())</f>
        <v>-12071</v>
      </c>
      <c r="AH1596" s="7" t="str">
        <f ca="1">IF(SLEP[[#This Row],[Dias]]&gt;0,"Vigente","Vencido")</f>
        <v>Vencido</v>
      </c>
      <c r="AI1596" t="str">
        <f>_xlfn.XLOOKUP(SLEP[[#This Row],[Source.Name]],Tabla3[Nombre archivo],Tabla3[BASESLEP],"N/A",0,1)</f>
        <v>Punilla Cordillera</v>
      </c>
      <c r="AJ1596" t="s">
        <v>7468</v>
      </c>
    </row>
    <row r="1597" spans="1:36" x14ac:dyDescent="0.3">
      <c r="A1597" t="s">
        <v>6454</v>
      </c>
      <c r="B1597" t="s">
        <v>6894</v>
      </c>
      <c r="C1597" t="s">
        <v>6794</v>
      </c>
      <c r="D1597" t="s">
        <v>6895</v>
      </c>
      <c r="E1597" t="s">
        <v>6896</v>
      </c>
      <c r="F1597" t="s">
        <v>6897</v>
      </c>
      <c r="G1597" t="s">
        <v>44</v>
      </c>
      <c r="H1597" t="s">
        <v>45</v>
      </c>
      <c r="I1597" t="s">
        <v>60</v>
      </c>
      <c r="J1597" t="s">
        <v>6460</v>
      </c>
      <c r="K1597" t="s">
        <v>48</v>
      </c>
      <c r="L1597" s="3">
        <v>8800000</v>
      </c>
      <c r="M1597" s="4">
        <v>6760000</v>
      </c>
      <c r="N1597" s="4">
        <v>2040000</v>
      </c>
      <c r="O1597" t="s">
        <v>746</v>
      </c>
      <c r="P1597" t="s">
        <v>90</v>
      </c>
      <c r="Q1597" t="s">
        <v>51</v>
      </c>
      <c r="R1597">
        <v>5</v>
      </c>
      <c r="S1597">
        <v>0</v>
      </c>
      <c r="T1597">
        <v>1</v>
      </c>
      <c r="U1597">
        <v>0</v>
      </c>
      <c r="V1597">
        <v>0</v>
      </c>
      <c r="W1597">
        <v>0</v>
      </c>
      <c r="X1597">
        <v>443</v>
      </c>
      <c r="Y1597">
        <v>-1</v>
      </c>
      <c r="Z1597" t="s">
        <v>52</v>
      </c>
      <c r="AA1597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8800000</v>
      </c>
      <c r="AB1597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6760000</v>
      </c>
      <c r="AC1597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2040000</v>
      </c>
      <c r="AD1597" s="5">
        <f>VALUE(FIXED((SLEP[[#This Row],[EjecutadoCLP]]/SLEP[[#This Row],[MontoCLP]]),4,TRUE))</f>
        <v>0.76819999999999999</v>
      </c>
      <c r="AE1597" s="1">
        <f>IF(SLEP[[#This Row],[Termino]]=0,DATE(1992,10,11),SLEP[[#This Row],[Termino]]-SLEP[[#This Row],[Días de vigencia]])</f>
        <v>33445</v>
      </c>
      <c r="AF1597" s="1">
        <f>IF(SLEP[[#This Row],[Días restantes]]&lt;1,DATE(1992,10,11),DATE(2025,8,8)+SLEP[[#This Row],[Días restantes]])</f>
        <v>33888</v>
      </c>
      <c r="AG1597">
        <f ca="1">IF(SLEP[[#This Row],[Termino]]=0,0,SLEP[[#This Row],[Termino]]-TODAY())</f>
        <v>-12071</v>
      </c>
      <c r="AH1597" s="7" t="str">
        <f ca="1">IF(SLEP[[#This Row],[Dias]]&gt;0,"Vigente","Vencido")</f>
        <v>Vencido</v>
      </c>
      <c r="AI1597" t="str">
        <f>_xlfn.XLOOKUP(SLEP[[#This Row],[Source.Name]],Tabla3[Nombre archivo],Tabla3[BASESLEP],"N/A",0,1)</f>
        <v>Punilla Cordillera</v>
      </c>
      <c r="AJ1597" t="s">
        <v>7470</v>
      </c>
    </row>
    <row r="1598" spans="1:36" x14ac:dyDescent="0.3">
      <c r="A1598" t="s">
        <v>6454</v>
      </c>
      <c r="B1598" t="s">
        <v>6899</v>
      </c>
      <c r="C1598" t="s">
        <v>6794</v>
      </c>
      <c r="D1598" t="s">
        <v>6900</v>
      </c>
      <c r="E1598" t="s">
        <v>6901</v>
      </c>
      <c r="F1598" t="s">
        <v>6902</v>
      </c>
      <c r="G1598" t="s">
        <v>44</v>
      </c>
      <c r="H1598" t="s">
        <v>45</v>
      </c>
      <c r="I1598" t="s">
        <v>60</v>
      </c>
      <c r="J1598" t="s">
        <v>6460</v>
      </c>
      <c r="K1598" t="s">
        <v>48</v>
      </c>
      <c r="L1598" s="3">
        <v>6820000</v>
      </c>
      <c r="M1598" s="4">
        <v>5177000</v>
      </c>
      <c r="N1598" s="4">
        <v>1643000</v>
      </c>
      <c r="O1598" t="s">
        <v>746</v>
      </c>
      <c r="P1598" t="s">
        <v>90</v>
      </c>
      <c r="Q1598" t="s">
        <v>51</v>
      </c>
      <c r="R1598">
        <v>6</v>
      </c>
      <c r="S1598">
        <v>0</v>
      </c>
      <c r="T1598">
        <v>1</v>
      </c>
      <c r="U1598">
        <v>0</v>
      </c>
      <c r="V1598">
        <v>0</v>
      </c>
      <c r="W1598">
        <v>0</v>
      </c>
      <c r="X1598">
        <v>443</v>
      </c>
      <c r="Y1598">
        <v>-1</v>
      </c>
      <c r="Z1598" t="s">
        <v>52</v>
      </c>
      <c r="AA1598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6820000</v>
      </c>
      <c r="AB1598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5177000</v>
      </c>
      <c r="AC1598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1643000</v>
      </c>
      <c r="AD1598" s="5">
        <f>VALUE(FIXED((SLEP[[#This Row],[EjecutadoCLP]]/SLEP[[#This Row],[MontoCLP]]),4,TRUE))</f>
        <v>0.7591</v>
      </c>
      <c r="AE1598" s="1">
        <f>IF(SLEP[[#This Row],[Termino]]=0,DATE(1992,10,11),SLEP[[#This Row],[Termino]]-SLEP[[#This Row],[Días de vigencia]])</f>
        <v>33445</v>
      </c>
      <c r="AF1598" s="1">
        <f>IF(SLEP[[#This Row],[Días restantes]]&lt;1,DATE(1992,10,11),DATE(2025,8,8)+SLEP[[#This Row],[Días restantes]])</f>
        <v>33888</v>
      </c>
      <c r="AG1598">
        <f ca="1">IF(SLEP[[#This Row],[Termino]]=0,0,SLEP[[#This Row],[Termino]]-TODAY())</f>
        <v>-12071</v>
      </c>
      <c r="AH1598" s="7" t="str">
        <f ca="1">IF(SLEP[[#This Row],[Dias]]&gt;0,"Vigente","Vencido")</f>
        <v>Vencido</v>
      </c>
      <c r="AI1598" t="str">
        <f>_xlfn.XLOOKUP(SLEP[[#This Row],[Source.Name]],Tabla3[Nombre archivo],Tabla3[BASESLEP],"N/A",0,1)</f>
        <v>Punilla Cordillera</v>
      </c>
      <c r="AJ1598" t="s">
        <v>7474</v>
      </c>
    </row>
    <row r="1599" spans="1:36" x14ac:dyDescent="0.3">
      <c r="A1599" t="s">
        <v>6454</v>
      </c>
      <c r="B1599" t="s">
        <v>6904</v>
      </c>
      <c r="C1599" t="s">
        <v>6794</v>
      </c>
      <c r="D1599" t="s">
        <v>6905</v>
      </c>
      <c r="E1599" t="s">
        <v>6906</v>
      </c>
      <c r="F1599" t="s">
        <v>6907</v>
      </c>
      <c r="G1599" t="s">
        <v>44</v>
      </c>
      <c r="H1599" t="s">
        <v>45</v>
      </c>
      <c r="I1599" t="s">
        <v>60</v>
      </c>
      <c r="J1599" t="s">
        <v>6460</v>
      </c>
      <c r="K1599" t="s">
        <v>48</v>
      </c>
      <c r="L1599" s="3">
        <v>15400000</v>
      </c>
      <c r="M1599" s="4">
        <v>12460000</v>
      </c>
      <c r="N1599" s="4">
        <v>2940000</v>
      </c>
      <c r="O1599" t="s">
        <v>746</v>
      </c>
      <c r="P1599" t="s">
        <v>90</v>
      </c>
      <c r="Q1599" t="s">
        <v>51</v>
      </c>
      <c r="R1599">
        <v>8</v>
      </c>
      <c r="S1599">
        <v>0</v>
      </c>
      <c r="T1599">
        <v>1</v>
      </c>
      <c r="U1599">
        <v>0</v>
      </c>
      <c r="V1599">
        <v>0</v>
      </c>
      <c r="W1599">
        <v>0</v>
      </c>
      <c r="X1599">
        <v>443</v>
      </c>
      <c r="Y1599">
        <v>-1</v>
      </c>
      <c r="Z1599" t="s">
        <v>52</v>
      </c>
      <c r="AA1599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15400000</v>
      </c>
      <c r="AB1599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12460000</v>
      </c>
      <c r="AC1599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2940000</v>
      </c>
      <c r="AD1599" s="5">
        <f>VALUE(FIXED((SLEP[[#This Row],[EjecutadoCLP]]/SLEP[[#This Row],[MontoCLP]]),4,TRUE))</f>
        <v>0.80910000000000004</v>
      </c>
      <c r="AE1599" s="1">
        <f>IF(SLEP[[#This Row],[Termino]]=0,DATE(1992,10,11),SLEP[[#This Row],[Termino]]-SLEP[[#This Row],[Días de vigencia]])</f>
        <v>33445</v>
      </c>
      <c r="AF1599" s="1">
        <f>IF(SLEP[[#This Row],[Días restantes]]&lt;1,DATE(1992,10,11),DATE(2025,8,8)+SLEP[[#This Row],[Días restantes]])</f>
        <v>33888</v>
      </c>
      <c r="AG1599">
        <f ca="1">IF(SLEP[[#This Row],[Termino]]=0,0,SLEP[[#This Row],[Termino]]-TODAY())</f>
        <v>-12071</v>
      </c>
      <c r="AH1599" s="7" t="str">
        <f ca="1">IF(SLEP[[#This Row],[Dias]]&gt;0,"Vigente","Vencido")</f>
        <v>Vencido</v>
      </c>
      <c r="AI1599" t="str">
        <f>_xlfn.XLOOKUP(SLEP[[#This Row],[Source.Name]],Tabla3[Nombre archivo],Tabla3[BASESLEP],"N/A",0,1)</f>
        <v>Punilla Cordillera</v>
      </c>
      <c r="AJ1599" t="s">
        <v>7476</v>
      </c>
    </row>
    <row r="1600" spans="1:36" x14ac:dyDescent="0.3">
      <c r="A1600" t="s">
        <v>6454</v>
      </c>
      <c r="B1600" t="s">
        <v>6933</v>
      </c>
      <c r="C1600" t="s">
        <v>6794</v>
      </c>
      <c r="D1600" t="s">
        <v>6934</v>
      </c>
      <c r="E1600" t="s">
        <v>6823</v>
      </c>
      <c r="F1600" t="s">
        <v>6824</v>
      </c>
      <c r="G1600" t="s">
        <v>44</v>
      </c>
      <c r="H1600" t="s">
        <v>45</v>
      </c>
      <c r="I1600" t="s">
        <v>60</v>
      </c>
      <c r="J1600" t="s">
        <v>6460</v>
      </c>
      <c r="K1600" t="s">
        <v>48</v>
      </c>
      <c r="L1600" s="3">
        <v>20020000</v>
      </c>
      <c r="M1600" s="4">
        <v>19474000</v>
      </c>
      <c r="N1600" s="4">
        <v>546000</v>
      </c>
      <c r="O1600" t="s">
        <v>746</v>
      </c>
      <c r="P1600" t="s">
        <v>90</v>
      </c>
      <c r="Q1600" t="s">
        <v>51</v>
      </c>
      <c r="R1600">
        <v>4</v>
      </c>
      <c r="S1600">
        <v>0</v>
      </c>
      <c r="T1600">
        <v>1</v>
      </c>
      <c r="U1600">
        <v>0</v>
      </c>
      <c r="V1600">
        <v>0</v>
      </c>
      <c r="W1600">
        <v>0</v>
      </c>
      <c r="X1600">
        <v>443</v>
      </c>
      <c r="Y1600">
        <v>-1</v>
      </c>
      <c r="Z1600" t="s">
        <v>52</v>
      </c>
      <c r="AA1600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20020000</v>
      </c>
      <c r="AB1600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19474000</v>
      </c>
      <c r="AC1600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546000</v>
      </c>
      <c r="AD1600" s="5">
        <f>VALUE(FIXED((SLEP[[#This Row],[EjecutadoCLP]]/SLEP[[#This Row],[MontoCLP]]),4,TRUE))</f>
        <v>0.97270000000000001</v>
      </c>
      <c r="AE1600" s="1">
        <f>IF(SLEP[[#This Row],[Termino]]=0,DATE(1992,10,11),SLEP[[#This Row],[Termino]]-SLEP[[#This Row],[Días de vigencia]])</f>
        <v>33445</v>
      </c>
      <c r="AF1600" s="1">
        <f>IF(SLEP[[#This Row],[Días restantes]]&lt;1,DATE(1992,10,11),DATE(2025,8,8)+SLEP[[#This Row],[Días restantes]])</f>
        <v>33888</v>
      </c>
      <c r="AG1600">
        <f ca="1">IF(SLEP[[#This Row],[Termino]]=0,0,SLEP[[#This Row],[Termino]]-TODAY())</f>
        <v>-12071</v>
      </c>
      <c r="AH1600" s="7" t="str">
        <f ca="1">IF(SLEP[[#This Row],[Dias]]&gt;0,"Vigente","Vencido")</f>
        <v>Vencido</v>
      </c>
      <c r="AI1600" t="str">
        <f>_xlfn.XLOOKUP(SLEP[[#This Row],[Source.Name]],Tabla3[Nombre archivo],Tabla3[BASESLEP],"N/A",0,1)</f>
        <v>Punilla Cordillera</v>
      </c>
      <c r="AJ1600" t="s">
        <v>7480</v>
      </c>
    </row>
    <row r="1601" spans="1:36" x14ac:dyDescent="0.3">
      <c r="A1601" t="s">
        <v>6454</v>
      </c>
      <c r="B1601" t="s">
        <v>6928</v>
      </c>
      <c r="C1601" t="s">
        <v>6794</v>
      </c>
      <c r="D1601" t="s">
        <v>6929</v>
      </c>
      <c r="E1601" t="s">
        <v>6930</v>
      </c>
      <c r="F1601" t="s">
        <v>6931</v>
      </c>
      <c r="G1601" t="s">
        <v>44</v>
      </c>
      <c r="H1601" t="s">
        <v>45</v>
      </c>
      <c r="I1601" t="s">
        <v>60</v>
      </c>
      <c r="J1601" t="s">
        <v>6460</v>
      </c>
      <c r="K1601" t="s">
        <v>48</v>
      </c>
      <c r="L1601" s="3">
        <v>13200000</v>
      </c>
      <c r="M1601" s="4">
        <v>13200000</v>
      </c>
      <c r="N1601" s="4">
        <v>0</v>
      </c>
      <c r="O1601" t="s">
        <v>746</v>
      </c>
      <c r="P1601" t="s">
        <v>90</v>
      </c>
      <c r="Q1601" t="s">
        <v>51</v>
      </c>
      <c r="R1601">
        <v>7</v>
      </c>
      <c r="S1601">
        <v>0</v>
      </c>
      <c r="T1601">
        <v>1</v>
      </c>
      <c r="U1601">
        <v>0</v>
      </c>
      <c r="V1601">
        <v>0</v>
      </c>
      <c r="W1601">
        <v>0</v>
      </c>
      <c r="X1601">
        <v>443</v>
      </c>
      <c r="Y1601">
        <v>-1</v>
      </c>
      <c r="Z1601" t="s">
        <v>52</v>
      </c>
      <c r="AA1601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13200000</v>
      </c>
      <c r="AB1601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13200000</v>
      </c>
      <c r="AC1601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0</v>
      </c>
      <c r="AD1601" s="5">
        <f>VALUE(FIXED((SLEP[[#This Row],[EjecutadoCLP]]/SLEP[[#This Row],[MontoCLP]]),4,TRUE))</f>
        <v>1</v>
      </c>
      <c r="AE1601" s="1">
        <f>IF(SLEP[[#This Row],[Termino]]=0,DATE(1992,10,11),SLEP[[#This Row],[Termino]]-SLEP[[#This Row],[Días de vigencia]])</f>
        <v>33445</v>
      </c>
      <c r="AF1601" s="1">
        <f>IF(SLEP[[#This Row],[Días restantes]]&lt;1,DATE(1992,10,11),DATE(2025,8,8)+SLEP[[#This Row],[Días restantes]])</f>
        <v>33888</v>
      </c>
      <c r="AG1601">
        <f ca="1">IF(SLEP[[#This Row],[Termino]]=0,0,SLEP[[#This Row],[Termino]]-TODAY())</f>
        <v>-12071</v>
      </c>
      <c r="AH1601" s="7" t="str">
        <f ca="1">IF(SLEP[[#This Row],[Dias]]&gt;0,"Vigente","Vencido")</f>
        <v>Vencido</v>
      </c>
      <c r="AI1601" t="str">
        <f>_xlfn.XLOOKUP(SLEP[[#This Row],[Source.Name]],Tabla3[Nombre archivo],Tabla3[BASESLEP],"N/A",0,1)</f>
        <v>Punilla Cordillera</v>
      </c>
      <c r="AJ1601" t="s">
        <v>7484</v>
      </c>
    </row>
    <row r="1602" spans="1:36" x14ac:dyDescent="0.3">
      <c r="A1602" t="s">
        <v>6454</v>
      </c>
      <c r="B1602" t="s">
        <v>6936</v>
      </c>
      <c r="C1602" t="s">
        <v>6794</v>
      </c>
      <c r="D1602" t="s">
        <v>6937</v>
      </c>
      <c r="E1602" t="s">
        <v>6938</v>
      </c>
      <c r="F1602" t="s">
        <v>6939</v>
      </c>
      <c r="G1602" t="s">
        <v>44</v>
      </c>
      <c r="H1602" t="s">
        <v>45</v>
      </c>
      <c r="I1602" t="s">
        <v>60</v>
      </c>
      <c r="J1602" t="s">
        <v>6460</v>
      </c>
      <c r="K1602" t="s">
        <v>48</v>
      </c>
      <c r="L1602" s="3">
        <v>14300000</v>
      </c>
      <c r="M1602" s="4">
        <v>11180000</v>
      </c>
      <c r="N1602" s="4">
        <v>3120000</v>
      </c>
      <c r="O1602" t="s">
        <v>746</v>
      </c>
      <c r="P1602" t="s">
        <v>90</v>
      </c>
      <c r="Q1602" t="s">
        <v>51</v>
      </c>
      <c r="R1602">
        <v>7</v>
      </c>
      <c r="S1602">
        <v>0</v>
      </c>
      <c r="T1602">
        <v>1</v>
      </c>
      <c r="U1602">
        <v>0</v>
      </c>
      <c r="V1602">
        <v>0</v>
      </c>
      <c r="W1602">
        <v>0</v>
      </c>
      <c r="X1602">
        <v>443</v>
      </c>
      <c r="Y1602">
        <v>-1</v>
      </c>
      <c r="Z1602" t="s">
        <v>52</v>
      </c>
      <c r="AA1602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14300000</v>
      </c>
      <c r="AB1602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11180000</v>
      </c>
      <c r="AC1602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3120000</v>
      </c>
      <c r="AD1602" s="5">
        <f>VALUE(FIXED((SLEP[[#This Row],[EjecutadoCLP]]/SLEP[[#This Row],[MontoCLP]]),4,TRUE))</f>
        <v>0.78180000000000005</v>
      </c>
      <c r="AE1602" s="1">
        <f>IF(SLEP[[#This Row],[Termino]]=0,DATE(1992,10,11),SLEP[[#This Row],[Termino]]-SLEP[[#This Row],[Días de vigencia]])</f>
        <v>33445</v>
      </c>
      <c r="AF1602" s="1">
        <f>IF(SLEP[[#This Row],[Días restantes]]&lt;1,DATE(1992,10,11),DATE(2025,8,8)+SLEP[[#This Row],[Días restantes]])</f>
        <v>33888</v>
      </c>
      <c r="AG1602">
        <f ca="1">IF(SLEP[[#This Row],[Termino]]=0,0,SLEP[[#This Row],[Termino]]-TODAY())</f>
        <v>-12071</v>
      </c>
      <c r="AH1602" s="7" t="str">
        <f ca="1">IF(SLEP[[#This Row],[Dias]]&gt;0,"Vigente","Vencido")</f>
        <v>Vencido</v>
      </c>
      <c r="AI1602" t="str">
        <f>_xlfn.XLOOKUP(SLEP[[#This Row],[Source.Name]],Tabla3[Nombre archivo],Tabla3[BASESLEP],"N/A",0,1)</f>
        <v>Punilla Cordillera</v>
      </c>
      <c r="AJ1602" t="s">
        <v>7486</v>
      </c>
    </row>
    <row r="1603" spans="1:36" x14ac:dyDescent="0.3">
      <c r="A1603" t="s">
        <v>6454</v>
      </c>
      <c r="B1603" t="s">
        <v>7007</v>
      </c>
      <c r="C1603" t="s">
        <v>6910</v>
      </c>
      <c r="D1603" t="s">
        <v>7008</v>
      </c>
      <c r="E1603" t="s">
        <v>7009</v>
      </c>
      <c r="F1603" t="s">
        <v>7010</v>
      </c>
      <c r="G1603" t="s">
        <v>44</v>
      </c>
      <c r="H1603" t="s">
        <v>45</v>
      </c>
      <c r="I1603" t="s">
        <v>60</v>
      </c>
      <c r="J1603" t="s">
        <v>6460</v>
      </c>
      <c r="K1603" t="s">
        <v>48</v>
      </c>
      <c r="L1603" s="3">
        <v>14300000</v>
      </c>
      <c r="M1603" s="4">
        <v>11570000</v>
      </c>
      <c r="N1603" s="4">
        <v>2730000</v>
      </c>
      <c r="O1603" t="s">
        <v>746</v>
      </c>
      <c r="P1603" t="s">
        <v>90</v>
      </c>
      <c r="Q1603" t="s">
        <v>51</v>
      </c>
      <c r="R1603">
        <v>8</v>
      </c>
      <c r="S1603">
        <v>0</v>
      </c>
      <c r="T1603">
        <v>1</v>
      </c>
      <c r="U1603">
        <v>0</v>
      </c>
      <c r="V1603">
        <v>0</v>
      </c>
      <c r="W1603">
        <v>0</v>
      </c>
      <c r="X1603">
        <v>443</v>
      </c>
      <c r="Y1603">
        <v>-1</v>
      </c>
      <c r="Z1603" t="s">
        <v>52</v>
      </c>
      <c r="AA1603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14300000</v>
      </c>
      <c r="AB1603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11570000</v>
      </c>
      <c r="AC1603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2730000</v>
      </c>
      <c r="AD1603" s="5">
        <f>VALUE(FIXED((SLEP[[#This Row],[EjecutadoCLP]]/SLEP[[#This Row],[MontoCLP]]),4,TRUE))</f>
        <v>0.80910000000000004</v>
      </c>
      <c r="AE1603" s="1">
        <f>IF(SLEP[[#This Row],[Termino]]=0,DATE(1992,10,11),SLEP[[#This Row],[Termino]]-SLEP[[#This Row],[Días de vigencia]])</f>
        <v>33445</v>
      </c>
      <c r="AF1603" s="1">
        <f>IF(SLEP[[#This Row],[Días restantes]]&lt;1,DATE(1992,10,11),DATE(2025,8,8)+SLEP[[#This Row],[Días restantes]])</f>
        <v>33888</v>
      </c>
      <c r="AG1603">
        <f ca="1">IF(SLEP[[#This Row],[Termino]]=0,0,SLEP[[#This Row],[Termino]]-TODAY())</f>
        <v>-12071</v>
      </c>
      <c r="AH1603" s="7" t="str">
        <f ca="1">IF(SLEP[[#This Row],[Dias]]&gt;0,"Vigente","Vencido")</f>
        <v>Vencido</v>
      </c>
      <c r="AI1603" t="str">
        <f>_xlfn.XLOOKUP(SLEP[[#This Row],[Source.Name]],Tabla3[Nombre archivo],Tabla3[BASESLEP],"N/A",0,1)</f>
        <v>Punilla Cordillera</v>
      </c>
      <c r="AJ1603" t="s">
        <v>7488</v>
      </c>
    </row>
    <row r="1604" spans="1:36" x14ac:dyDescent="0.3">
      <c r="A1604" t="s">
        <v>6454</v>
      </c>
      <c r="B1604" t="s">
        <v>7001</v>
      </c>
      <c r="C1604" t="s">
        <v>6794</v>
      </c>
      <c r="D1604" t="s">
        <v>7002</v>
      </c>
      <c r="E1604" t="s">
        <v>6891</v>
      </c>
      <c r="F1604" t="s">
        <v>6892</v>
      </c>
      <c r="G1604" t="s">
        <v>44</v>
      </c>
      <c r="H1604" t="s">
        <v>45</v>
      </c>
      <c r="I1604" t="s">
        <v>60</v>
      </c>
      <c r="J1604" t="s">
        <v>6460</v>
      </c>
      <c r="K1604" t="s">
        <v>48</v>
      </c>
      <c r="L1604" s="3">
        <v>7260000</v>
      </c>
      <c r="M1604" s="4">
        <v>5940000</v>
      </c>
      <c r="N1604" s="4">
        <v>1320000</v>
      </c>
      <c r="O1604" t="s">
        <v>746</v>
      </c>
      <c r="P1604" t="s">
        <v>90</v>
      </c>
      <c r="Q1604" t="s">
        <v>51</v>
      </c>
      <c r="R1604">
        <v>6</v>
      </c>
      <c r="S1604">
        <v>0</v>
      </c>
      <c r="T1604">
        <v>1</v>
      </c>
      <c r="U1604">
        <v>0</v>
      </c>
      <c r="V1604">
        <v>0</v>
      </c>
      <c r="W1604">
        <v>0</v>
      </c>
      <c r="X1604">
        <v>443</v>
      </c>
      <c r="Y1604">
        <v>-1</v>
      </c>
      <c r="Z1604" t="s">
        <v>52</v>
      </c>
      <c r="AA1604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7260000</v>
      </c>
      <c r="AB1604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5940000</v>
      </c>
      <c r="AC1604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1320000</v>
      </c>
      <c r="AD1604" s="5">
        <f>VALUE(FIXED((SLEP[[#This Row],[EjecutadoCLP]]/SLEP[[#This Row],[MontoCLP]]),4,TRUE))</f>
        <v>0.81820000000000004</v>
      </c>
      <c r="AE1604" s="1">
        <f>IF(SLEP[[#This Row],[Termino]]=0,DATE(1992,10,11),SLEP[[#This Row],[Termino]]-SLEP[[#This Row],[Días de vigencia]])</f>
        <v>33445</v>
      </c>
      <c r="AF1604" s="1">
        <f>IF(SLEP[[#This Row],[Días restantes]]&lt;1,DATE(1992,10,11),DATE(2025,8,8)+SLEP[[#This Row],[Días restantes]])</f>
        <v>33888</v>
      </c>
      <c r="AG1604">
        <f ca="1">IF(SLEP[[#This Row],[Termino]]=0,0,SLEP[[#This Row],[Termino]]-TODAY())</f>
        <v>-12071</v>
      </c>
      <c r="AH1604" s="7" t="str">
        <f ca="1">IF(SLEP[[#This Row],[Dias]]&gt;0,"Vigente","Vencido")</f>
        <v>Vencido</v>
      </c>
      <c r="AI1604" t="str">
        <f>_xlfn.XLOOKUP(SLEP[[#This Row],[Source.Name]],Tabla3[Nombre archivo],Tabla3[BASESLEP],"N/A",0,1)</f>
        <v>Punilla Cordillera</v>
      </c>
      <c r="AJ1604" t="s">
        <v>7490</v>
      </c>
    </row>
    <row r="1605" spans="1:36" x14ac:dyDescent="0.3">
      <c r="A1605" t="s">
        <v>6454</v>
      </c>
      <c r="B1605" t="s">
        <v>7015</v>
      </c>
      <c r="C1605" t="s">
        <v>6910</v>
      </c>
      <c r="D1605" t="s">
        <v>7016</v>
      </c>
      <c r="E1605" t="s">
        <v>6891</v>
      </c>
      <c r="F1605" t="s">
        <v>6892</v>
      </c>
      <c r="G1605" t="s">
        <v>44</v>
      </c>
      <c r="H1605" t="s">
        <v>45</v>
      </c>
      <c r="I1605" t="s">
        <v>60</v>
      </c>
      <c r="J1605" t="s">
        <v>6460</v>
      </c>
      <c r="K1605" t="s">
        <v>48</v>
      </c>
      <c r="L1605" s="3">
        <v>7480000</v>
      </c>
      <c r="M1605" s="4">
        <v>6120000</v>
      </c>
      <c r="N1605" s="4">
        <v>1360000</v>
      </c>
      <c r="O1605" t="s">
        <v>746</v>
      </c>
      <c r="P1605" t="s">
        <v>90</v>
      </c>
      <c r="Q1605" t="s">
        <v>51</v>
      </c>
      <c r="R1605">
        <v>6</v>
      </c>
      <c r="S1605">
        <v>0</v>
      </c>
      <c r="T1605">
        <v>1</v>
      </c>
      <c r="U1605">
        <v>0</v>
      </c>
      <c r="V1605">
        <v>0</v>
      </c>
      <c r="W1605">
        <v>0</v>
      </c>
      <c r="X1605">
        <v>443</v>
      </c>
      <c r="Y1605">
        <v>-1</v>
      </c>
      <c r="Z1605" t="s">
        <v>52</v>
      </c>
      <c r="AA1605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7480000</v>
      </c>
      <c r="AB1605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6120000</v>
      </c>
      <c r="AC1605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1360000</v>
      </c>
      <c r="AD1605" s="5">
        <f>VALUE(FIXED((SLEP[[#This Row],[EjecutadoCLP]]/SLEP[[#This Row],[MontoCLP]]),4,TRUE))</f>
        <v>0.81820000000000004</v>
      </c>
      <c r="AE1605" s="1">
        <f>IF(SLEP[[#This Row],[Termino]]=0,DATE(1992,10,11),SLEP[[#This Row],[Termino]]-SLEP[[#This Row],[Días de vigencia]])</f>
        <v>33445</v>
      </c>
      <c r="AF1605" s="1">
        <f>IF(SLEP[[#This Row],[Días restantes]]&lt;1,DATE(1992,10,11),DATE(2025,8,8)+SLEP[[#This Row],[Días restantes]])</f>
        <v>33888</v>
      </c>
      <c r="AG1605">
        <f ca="1">IF(SLEP[[#This Row],[Termino]]=0,0,SLEP[[#This Row],[Termino]]-TODAY())</f>
        <v>-12071</v>
      </c>
      <c r="AH1605" s="7" t="str">
        <f ca="1">IF(SLEP[[#This Row],[Dias]]&gt;0,"Vigente","Vencido")</f>
        <v>Vencido</v>
      </c>
      <c r="AI1605" t="str">
        <f>_xlfn.XLOOKUP(SLEP[[#This Row],[Source.Name]],Tabla3[Nombre archivo],Tabla3[BASESLEP],"N/A",0,1)</f>
        <v>Punilla Cordillera</v>
      </c>
      <c r="AJ1605" t="s">
        <v>7492</v>
      </c>
    </row>
    <row r="1606" spans="1:36" x14ac:dyDescent="0.3">
      <c r="A1606" t="s">
        <v>6454</v>
      </c>
      <c r="B1606" t="s">
        <v>7018</v>
      </c>
      <c r="C1606" t="s">
        <v>6794</v>
      </c>
      <c r="D1606" t="s">
        <v>7019</v>
      </c>
      <c r="E1606" t="s">
        <v>7020</v>
      </c>
      <c r="F1606" t="s">
        <v>7021</v>
      </c>
      <c r="G1606" t="s">
        <v>44</v>
      </c>
      <c r="H1606" t="s">
        <v>45</v>
      </c>
      <c r="I1606" t="s">
        <v>60</v>
      </c>
      <c r="J1606" t="s">
        <v>6460</v>
      </c>
      <c r="K1606" t="s">
        <v>48</v>
      </c>
      <c r="L1606" s="3">
        <v>22000000</v>
      </c>
      <c r="M1606" s="4">
        <v>17500000</v>
      </c>
      <c r="N1606" s="4">
        <v>4500000</v>
      </c>
      <c r="O1606" t="s">
        <v>746</v>
      </c>
      <c r="P1606" t="s">
        <v>90</v>
      </c>
      <c r="Q1606" t="s">
        <v>51</v>
      </c>
      <c r="R1606">
        <v>7</v>
      </c>
      <c r="S1606">
        <v>0</v>
      </c>
      <c r="T1606">
        <v>1</v>
      </c>
      <c r="U1606">
        <v>0</v>
      </c>
      <c r="V1606">
        <v>0</v>
      </c>
      <c r="W1606">
        <v>0</v>
      </c>
      <c r="X1606">
        <v>443</v>
      </c>
      <c r="Y1606">
        <v>-1</v>
      </c>
      <c r="Z1606" t="s">
        <v>52</v>
      </c>
      <c r="AA1606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22000000</v>
      </c>
      <c r="AB1606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17500000</v>
      </c>
      <c r="AC1606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4500000</v>
      </c>
      <c r="AD1606" s="5">
        <f>VALUE(FIXED((SLEP[[#This Row],[EjecutadoCLP]]/SLEP[[#This Row],[MontoCLP]]),4,TRUE))</f>
        <v>0.79549999999999998</v>
      </c>
      <c r="AE1606" s="1">
        <f>IF(SLEP[[#This Row],[Termino]]=0,DATE(1992,10,11),SLEP[[#This Row],[Termino]]-SLEP[[#This Row],[Días de vigencia]])</f>
        <v>33445</v>
      </c>
      <c r="AF1606" s="1">
        <f>IF(SLEP[[#This Row],[Días restantes]]&lt;1,DATE(1992,10,11),DATE(2025,8,8)+SLEP[[#This Row],[Días restantes]])</f>
        <v>33888</v>
      </c>
      <c r="AG1606">
        <f ca="1">IF(SLEP[[#This Row],[Termino]]=0,0,SLEP[[#This Row],[Termino]]-TODAY())</f>
        <v>-12071</v>
      </c>
      <c r="AH1606" s="7" t="str">
        <f ca="1">IF(SLEP[[#This Row],[Dias]]&gt;0,"Vigente","Vencido")</f>
        <v>Vencido</v>
      </c>
      <c r="AI1606" t="str">
        <f>_xlfn.XLOOKUP(SLEP[[#This Row],[Source.Name]],Tabla3[Nombre archivo],Tabla3[BASESLEP],"N/A",0,1)</f>
        <v>Punilla Cordillera</v>
      </c>
      <c r="AJ1606" t="s">
        <v>7494</v>
      </c>
    </row>
    <row r="1607" spans="1:36" x14ac:dyDescent="0.3">
      <c r="A1607" t="s">
        <v>6454</v>
      </c>
      <c r="B1607" t="s">
        <v>6998</v>
      </c>
      <c r="C1607" t="s">
        <v>6794</v>
      </c>
      <c r="D1607" t="s">
        <v>6999</v>
      </c>
      <c r="E1607" t="s">
        <v>6868</v>
      </c>
      <c r="F1607" t="s">
        <v>6869</v>
      </c>
      <c r="G1607" t="s">
        <v>44</v>
      </c>
      <c r="H1607" t="s">
        <v>45</v>
      </c>
      <c r="I1607" t="s">
        <v>60</v>
      </c>
      <c r="J1607" t="s">
        <v>6460</v>
      </c>
      <c r="K1607" t="s">
        <v>48</v>
      </c>
      <c r="L1607" s="3">
        <v>8580000</v>
      </c>
      <c r="M1607" s="4">
        <v>6669000</v>
      </c>
      <c r="N1607" s="4">
        <v>1911000</v>
      </c>
      <c r="O1607" t="s">
        <v>746</v>
      </c>
      <c r="P1607" t="s">
        <v>90</v>
      </c>
      <c r="Q1607" t="s">
        <v>51</v>
      </c>
      <c r="R1607">
        <v>7</v>
      </c>
      <c r="S1607">
        <v>0</v>
      </c>
      <c r="T1607">
        <v>1</v>
      </c>
      <c r="U1607">
        <v>0</v>
      </c>
      <c r="V1607">
        <v>0</v>
      </c>
      <c r="W1607">
        <v>0</v>
      </c>
      <c r="X1607">
        <v>443</v>
      </c>
      <c r="Y1607">
        <v>-1</v>
      </c>
      <c r="Z1607" t="s">
        <v>52</v>
      </c>
      <c r="AA1607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8580000</v>
      </c>
      <c r="AB1607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6669000</v>
      </c>
      <c r="AC1607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1911000</v>
      </c>
      <c r="AD1607" s="5">
        <f>VALUE(FIXED((SLEP[[#This Row],[EjecutadoCLP]]/SLEP[[#This Row],[MontoCLP]]),4,TRUE))</f>
        <v>0.77729999999999999</v>
      </c>
      <c r="AE1607" s="1">
        <f>IF(SLEP[[#This Row],[Termino]]=0,DATE(1992,10,11),SLEP[[#This Row],[Termino]]-SLEP[[#This Row],[Días de vigencia]])</f>
        <v>33445</v>
      </c>
      <c r="AF1607" s="1">
        <f>IF(SLEP[[#This Row],[Días restantes]]&lt;1,DATE(1992,10,11),DATE(2025,8,8)+SLEP[[#This Row],[Días restantes]])</f>
        <v>33888</v>
      </c>
      <c r="AG1607">
        <f ca="1">IF(SLEP[[#This Row],[Termino]]=0,0,SLEP[[#This Row],[Termino]]-TODAY())</f>
        <v>-12071</v>
      </c>
      <c r="AH1607" s="7" t="str">
        <f ca="1">IF(SLEP[[#This Row],[Dias]]&gt;0,"Vigente","Vencido")</f>
        <v>Vencido</v>
      </c>
      <c r="AI1607" t="str">
        <f>_xlfn.XLOOKUP(SLEP[[#This Row],[Source.Name]],Tabla3[Nombre archivo],Tabla3[BASESLEP],"N/A",0,1)</f>
        <v>Punilla Cordillera</v>
      </c>
      <c r="AJ1607" t="s">
        <v>7496</v>
      </c>
    </row>
    <row r="1608" spans="1:36" x14ac:dyDescent="0.3">
      <c r="A1608" t="s">
        <v>6454</v>
      </c>
      <c r="B1608" t="s">
        <v>7012</v>
      </c>
      <c r="C1608" t="s">
        <v>6794</v>
      </c>
      <c r="D1608" t="s">
        <v>7013</v>
      </c>
      <c r="E1608" t="s">
        <v>6812</v>
      </c>
      <c r="F1608" t="s">
        <v>6813</v>
      </c>
      <c r="G1608" t="s">
        <v>44</v>
      </c>
      <c r="H1608" t="s">
        <v>45</v>
      </c>
      <c r="I1608" t="s">
        <v>60</v>
      </c>
      <c r="J1608" t="s">
        <v>6460</v>
      </c>
      <c r="K1608" t="s">
        <v>48</v>
      </c>
      <c r="L1608" s="3">
        <v>18040000</v>
      </c>
      <c r="M1608" s="4">
        <v>16564000</v>
      </c>
      <c r="N1608" s="4">
        <v>1476000</v>
      </c>
      <c r="O1608" t="s">
        <v>746</v>
      </c>
      <c r="P1608" t="s">
        <v>90</v>
      </c>
      <c r="Q1608" t="s">
        <v>51</v>
      </c>
      <c r="R1608">
        <v>6</v>
      </c>
      <c r="S1608">
        <v>0</v>
      </c>
      <c r="T1608">
        <v>1</v>
      </c>
      <c r="U1608">
        <v>0</v>
      </c>
      <c r="V1608">
        <v>0</v>
      </c>
      <c r="W1608">
        <v>0</v>
      </c>
      <c r="X1608">
        <v>443</v>
      </c>
      <c r="Y1608">
        <v>-1</v>
      </c>
      <c r="Z1608" t="s">
        <v>52</v>
      </c>
      <c r="AA1608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18040000</v>
      </c>
      <c r="AB1608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16564000</v>
      </c>
      <c r="AC1608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1476000</v>
      </c>
      <c r="AD1608" s="5">
        <f>VALUE(FIXED((SLEP[[#This Row],[EjecutadoCLP]]/SLEP[[#This Row],[MontoCLP]]),4,TRUE))</f>
        <v>0.91820000000000002</v>
      </c>
      <c r="AE1608" s="1">
        <f>IF(SLEP[[#This Row],[Termino]]=0,DATE(1992,10,11),SLEP[[#This Row],[Termino]]-SLEP[[#This Row],[Días de vigencia]])</f>
        <v>33445</v>
      </c>
      <c r="AF1608" s="1">
        <f>IF(SLEP[[#This Row],[Días restantes]]&lt;1,DATE(1992,10,11),DATE(2025,8,8)+SLEP[[#This Row],[Días restantes]])</f>
        <v>33888</v>
      </c>
      <c r="AG1608">
        <f ca="1">IF(SLEP[[#This Row],[Termino]]=0,0,SLEP[[#This Row],[Termino]]-TODAY())</f>
        <v>-12071</v>
      </c>
      <c r="AH1608" s="7" t="str">
        <f ca="1">IF(SLEP[[#This Row],[Dias]]&gt;0,"Vigente","Vencido")</f>
        <v>Vencido</v>
      </c>
      <c r="AI1608" t="str">
        <f>_xlfn.XLOOKUP(SLEP[[#This Row],[Source.Name]],Tabla3[Nombre archivo],Tabla3[BASESLEP],"N/A",0,1)</f>
        <v>Punilla Cordillera</v>
      </c>
      <c r="AJ1608" t="s">
        <v>7498</v>
      </c>
    </row>
    <row r="1609" spans="1:36" x14ac:dyDescent="0.3">
      <c r="A1609" t="s">
        <v>6454</v>
      </c>
      <c r="B1609" t="s">
        <v>7004</v>
      </c>
      <c r="C1609" t="s">
        <v>6794</v>
      </c>
      <c r="D1609" t="s">
        <v>7005</v>
      </c>
      <c r="E1609" t="s">
        <v>6796</v>
      </c>
      <c r="F1609" t="s">
        <v>6797</v>
      </c>
      <c r="G1609" t="s">
        <v>44</v>
      </c>
      <c r="H1609" t="s">
        <v>45</v>
      </c>
      <c r="I1609" t="s">
        <v>60</v>
      </c>
      <c r="J1609" t="s">
        <v>6460</v>
      </c>
      <c r="K1609" t="s">
        <v>48</v>
      </c>
      <c r="L1609" s="3">
        <v>7040000</v>
      </c>
      <c r="M1609" s="4">
        <v>6304000</v>
      </c>
      <c r="N1609" s="4">
        <v>736000</v>
      </c>
      <c r="O1609" t="s">
        <v>746</v>
      </c>
      <c r="P1609" t="s">
        <v>90</v>
      </c>
      <c r="Q1609" t="s">
        <v>51</v>
      </c>
      <c r="R1609">
        <v>7</v>
      </c>
      <c r="S1609">
        <v>0</v>
      </c>
      <c r="T1609">
        <v>1</v>
      </c>
      <c r="U1609">
        <v>0</v>
      </c>
      <c r="V1609">
        <v>0</v>
      </c>
      <c r="W1609">
        <v>0</v>
      </c>
      <c r="X1609">
        <v>443</v>
      </c>
      <c r="Y1609">
        <v>-1</v>
      </c>
      <c r="Z1609" t="s">
        <v>52</v>
      </c>
      <c r="AA1609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7040000</v>
      </c>
      <c r="AB1609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6304000</v>
      </c>
      <c r="AC1609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736000</v>
      </c>
      <c r="AD1609" s="5">
        <f>VALUE(FIXED((SLEP[[#This Row],[EjecutadoCLP]]/SLEP[[#This Row],[MontoCLP]]),4,TRUE))</f>
        <v>0.89549999999999996</v>
      </c>
      <c r="AE1609" s="1">
        <f>IF(SLEP[[#This Row],[Termino]]=0,DATE(1992,10,11),SLEP[[#This Row],[Termino]]-SLEP[[#This Row],[Días de vigencia]])</f>
        <v>33445</v>
      </c>
      <c r="AF1609" s="1">
        <f>IF(SLEP[[#This Row],[Días restantes]]&lt;1,DATE(1992,10,11),DATE(2025,8,8)+SLEP[[#This Row],[Días restantes]])</f>
        <v>33888</v>
      </c>
      <c r="AG1609">
        <f ca="1">IF(SLEP[[#This Row],[Termino]]=0,0,SLEP[[#This Row],[Termino]]-TODAY())</f>
        <v>-12071</v>
      </c>
      <c r="AH1609" s="7" t="str">
        <f ca="1">IF(SLEP[[#This Row],[Dias]]&gt;0,"Vigente","Vencido")</f>
        <v>Vencido</v>
      </c>
      <c r="AI1609" t="str">
        <f>_xlfn.XLOOKUP(SLEP[[#This Row],[Source.Name]],Tabla3[Nombre archivo],Tabla3[BASESLEP],"N/A",0,1)</f>
        <v>Punilla Cordillera</v>
      </c>
      <c r="AJ1609" t="s">
        <v>7500</v>
      </c>
    </row>
    <row r="1610" spans="1:36" x14ac:dyDescent="0.3">
      <c r="A1610" t="s">
        <v>6454</v>
      </c>
      <c r="B1610" t="s">
        <v>6909</v>
      </c>
      <c r="C1610" t="s">
        <v>6910</v>
      </c>
      <c r="D1610" t="s">
        <v>6911</v>
      </c>
      <c r="E1610" t="s">
        <v>6912</v>
      </c>
      <c r="F1610" t="s">
        <v>6913</v>
      </c>
      <c r="G1610" t="s">
        <v>44</v>
      </c>
      <c r="H1610" t="s">
        <v>45</v>
      </c>
      <c r="I1610" t="s">
        <v>60</v>
      </c>
      <c r="J1610" t="s">
        <v>6460</v>
      </c>
      <c r="K1610" t="s">
        <v>48</v>
      </c>
      <c r="L1610" s="3">
        <v>4287800</v>
      </c>
      <c r="M1610" s="4">
        <v>3371770</v>
      </c>
      <c r="N1610" s="4">
        <v>916030</v>
      </c>
      <c r="O1610" t="s">
        <v>746</v>
      </c>
      <c r="P1610" t="s">
        <v>90</v>
      </c>
      <c r="Q1610" t="s">
        <v>51</v>
      </c>
      <c r="R1610">
        <v>6</v>
      </c>
      <c r="S1610">
        <v>0</v>
      </c>
      <c r="T1610">
        <v>1</v>
      </c>
      <c r="U1610">
        <v>0</v>
      </c>
      <c r="V1610">
        <v>0</v>
      </c>
      <c r="W1610">
        <v>0</v>
      </c>
      <c r="X1610">
        <v>443</v>
      </c>
      <c r="Y1610">
        <v>-1</v>
      </c>
      <c r="Z1610" t="s">
        <v>52</v>
      </c>
      <c r="AA1610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4287800</v>
      </c>
      <c r="AB1610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3371770</v>
      </c>
      <c r="AC1610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916030</v>
      </c>
      <c r="AD1610" s="5">
        <f>VALUE(FIXED((SLEP[[#This Row],[EjecutadoCLP]]/SLEP[[#This Row],[MontoCLP]]),4,TRUE))</f>
        <v>0.78639999999999999</v>
      </c>
      <c r="AE1610" s="1">
        <f>IF(SLEP[[#This Row],[Termino]]=0,DATE(1992,10,11),SLEP[[#This Row],[Termino]]-SLEP[[#This Row],[Días de vigencia]])</f>
        <v>33445</v>
      </c>
      <c r="AF1610" s="1">
        <f>IF(SLEP[[#This Row],[Días restantes]]&lt;1,DATE(1992,10,11),DATE(2025,8,8)+SLEP[[#This Row],[Días restantes]])</f>
        <v>33888</v>
      </c>
      <c r="AG1610">
        <f ca="1">IF(SLEP[[#This Row],[Termino]]=0,0,SLEP[[#This Row],[Termino]]-TODAY())</f>
        <v>-12071</v>
      </c>
      <c r="AH1610" s="7" t="str">
        <f ca="1">IF(SLEP[[#This Row],[Dias]]&gt;0,"Vigente","Vencido")</f>
        <v>Vencido</v>
      </c>
      <c r="AI1610" t="str">
        <f>_xlfn.XLOOKUP(SLEP[[#This Row],[Source.Name]],Tabla3[Nombre archivo],Tabla3[BASESLEP],"N/A",0,1)</f>
        <v>Punilla Cordillera</v>
      </c>
      <c r="AJ1610" t="s">
        <v>7504</v>
      </c>
    </row>
    <row r="1611" spans="1:36" x14ac:dyDescent="0.3">
      <c r="A1611" t="s">
        <v>6454</v>
      </c>
      <c r="B1611" t="s">
        <v>6915</v>
      </c>
      <c r="C1611" t="s">
        <v>6910</v>
      </c>
      <c r="D1611" t="s">
        <v>6916</v>
      </c>
      <c r="E1611" t="s">
        <v>6917</v>
      </c>
      <c r="F1611" t="s">
        <v>6918</v>
      </c>
      <c r="G1611" t="s">
        <v>44</v>
      </c>
      <c r="H1611" t="s">
        <v>45</v>
      </c>
      <c r="I1611" t="s">
        <v>60</v>
      </c>
      <c r="J1611" t="s">
        <v>6460</v>
      </c>
      <c r="K1611" t="s">
        <v>48</v>
      </c>
      <c r="L1611" s="3">
        <v>3432000</v>
      </c>
      <c r="M1611" s="4">
        <v>2714400</v>
      </c>
      <c r="N1611" s="4">
        <v>717600</v>
      </c>
      <c r="O1611" t="s">
        <v>746</v>
      </c>
      <c r="P1611" t="s">
        <v>90</v>
      </c>
      <c r="Q1611" t="s">
        <v>51</v>
      </c>
      <c r="R1611">
        <v>7</v>
      </c>
      <c r="S1611">
        <v>0</v>
      </c>
      <c r="T1611">
        <v>1</v>
      </c>
      <c r="U1611">
        <v>0</v>
      </c>
      <c r="V1611">
        <v>0</v>
      </c>
      <c r="W1611">
        <v>0</v>
      </c>
      <c r="X1611">
        <v>443</v>
      </c>
      <c r="Y1611">
        <v>-1</v>
      </c>
      <c r="Z1611" t="s">
        <v>52</v>
      </c>
      <c r="AA1611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3432000</v>
      </c>
      <c r="AB1611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2714400</v>
      </c>
      <c r="AC1611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717600</v>
      </c>
      <c r="AD1611" s="5">
        <f>VALUE(FIXED((SLEP[[#This Row],[EjecutadoCLP]]/SLEP[[#This Row],[MontoCLP]]),4,TRUE))</f>
        <v>0.79090000000000005</v>
      </c>
      <c r="AE1611" s="1">
        <f>IF(SLEP[[#This Row],[Termino]]=0,DATE(1992,10,11),SLEP[[#This Row],[Termino]]-SLEP[[#This Row],[Días de vigencia]])</f>
        <v>33445</v>
      </c>
      <c r="AF1611" s="1">
        <f>IF(SLEP[[#This Row],[Días restantes]]&lt;1,DATE(1992,10,11),DATE(2025,8,8)+SLEP[[#This Row],[Días restantes]])</f>
        <v>33888</v>
      </c>
      <c r="AG1611">
        <f ca="1">IF(SLEP[[#This Row],[Termino]]=0,0,SLEP[[#This Row],[Termino]]-TODAY())</f>
        <v>-12071</v>
      </c>
      <c r="AH1611" s="7" t="str">
        <f ca="1">IF(SLEP[[#This Row],[Dias]]&gt;0,"Vigente","Vencido")</f>
        <v>Vencido</v>
      </c>
      <c r="AI1611" t="str">
        <f>_xlfn.XLOOKUP(SLEP[[#This Row],[Source.Name]],Tabla3[Nombre archivo],Tabla3[BASESLEP],"N/A",0,1)</f>
        <v>Punilla Cordillera</v>
      </c>
      <c r="AJ1611" t="s">
        <v>7508</v>
      </c>
    </row>
    <row r="1612" spans="1:36" x14ac:dyDescent="0.3">
      <c r="A1612" t="s">
        <v>6454</v>
      </c>
      <c r="B1612" t="s">
        <v>6920</v>
      </c>
      <c r="C1612" t="s">
        <v>6910</v>
      </c>
      <c r="D1612" t="s">
        <v>6921</v>
      </c>
      <c r="E1612" t="s">
        <v>6917</v>
      </c>
      <c r="F1612" t="s">
        <v>6918</v>
      </c>
      <c r="G1612" t="s">
        <v>44</v>
      </c>
      <c r="H1612" t="s">
        <v>45</v>
      </c>
      <c r="I1612" t="s">
        <v>60</v>
      </c>
      <c r="J1612" t="s">
        <v>6460</v>
      </c>
      <c r="K1612" t="s">
        <v>48</v>
      </c>
      <c r="L1612" s="3">
        <v>3432000</v>
      </c>
      <c r="M1612" s="4">
        <v>2698800</v>
      </c>
      <c r="N1612" s="4">
        <v>733200</v>
      </c>
      <c r="O1612" t="s">
        <v>746</v>
      </c>
      <c r="P1612" t="s">
        <v>90</v>
      </c>
      <c r="Q1612" t="s">
        <v>51</v>
      </c>
      <c r="R1612">
        <v>6</v>
      </c>
      <c r="S1612">
        <v>0</v>
      </c>
      <c r="T1612">
        <v>1</v>
      </c>
      <c r="U1612">
        <v>0</v>
      </c>
      <c r="V1612">
        <v>0</v>
      </c>
      <c r="W1612">
        <v>0</v>
      </c>
      <c r="X1612">
        <v>443</v>
      </c>
      <c r="Y1612">
        <v>-1</v>
      </c>
      <c r="Z1612" t="s">
        <v>52</v>
      </c>
      <c r="AA1612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3432000</v>
      </c>
      <c r="AB1612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2698800</v>
      </c>
      <c r="AC1612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733200</v>
      </c>
      <c r="AD1612" s="5">
        <f>VALUE(FIXED((SLEP[[#This Row],[EjecutadoCLP]]/SLEP[[#This Row],[MontoCLP]]),4,TRUE))</f>
        <v>0.78639999999999999</v>
      </c>
      <c r="AE1612" s="1">
        <f>IF(SLEP[[#This Row],[Termino]]=0,DATE(1992,10,11),SLEP[[#This Row],[Termino]]-SLEP[[#This Row],[Días de vigencia]])</f>
        <v>33445</v>
      </c>
      <c r="AF1612" s="1">
        <f>IF(SLEP[[#This Row],[Días restantes]]&lt;1,DATE(1992,10,11),DATE(2025,8,8)+SLEP[[#This Row],[Días restantes]])</f>
        <v>33888</v>
      </c>
      <c r="AG1612">
        <f ca="1">IF(SLEP[[#This Row],[Termino]]=0,0,SLEP[[#This Row],[Termino]]-TODAY())</f>
        <v>-12071</v>
      </c>
      <c r="AH1612" s="7" t="str">
        <f ca="1">IF(SLEP[[#This Row],[Dias]]&gt;0,"Vigente","Vencido")</f>
        <v>Vencido</v>
      </c>
      <c r="AI1612" t="str">
        <f>_xlfn.XLOOKUP(SLEP[[#This Row],[Source.Name]],Tabla3[Nombre archivo],Tabla3[BASESLEP],"N/A",0,1)</f>
        <v>Punilla Cordillera</v>
      </c>
      <c r="AJ1612" t="s">
        <v>7510</v>
      </c>
    </row>
    <row r="1613" spans="1:36" x14ac:dyDescent="0.3">
      <c r="A1613" t="s">
        <v>6454</v>
      </c>
      <c r="B1613" t="s">
        <v>6923</v>
      </c>
      <c r="C1613" t="s">
        <v>6794</v>
      </c>
      <c r="D1613" t="s">
        <v>6924</v>
      </c>
      <c r="E1613" t="s">
        <v>6925</v>
      </c>
      <c r="F1613" t="s">
        <v>6926</v>
      </c>
      <c r="G1613" t="s">
        <v>44</v>
      </c>
      <c r="H1613" t="s">
        <v>45</v>
      </c>
      <c r="I1613" t="s">
        <v>60</v>
      </c>
      <c r="J1613" t="s">
        <v>6460</v>
      </c>
      <c r="K1613" t="s">
        <v>48</v>
      </c>
      <c r="L1613" s="3">
        <v>7920000</v>
      </c>
      <c r="M1613" s="4">
        <v>7308000</v>
      </c>
      <c r="N1613" s="4">
        <v>612000</v>
      </c>
      <c r="O1613" t="s">
        <v>746</v>
      </c>
      <c r="P1613" t="s">
        <v>90</v>
      </c>
      <c r="Q1613" t="s">
        <v>51</v>
      </c>
      <c r="R1613">
        <v>6</v>
      </c>
      <c r="S1613">
        <v>0</v>
      </c>
      <c r="T1613">
        <v>1</v>
      </c>
      <c r="U1613">
        <v>0</v>
      </c>
      <c r="V1613">
        <v>0</v>
      </c>
      <c r="W1613">
        <v>0</v>
      </c>
      <c r="X1613">
        <v>443</v>
      </c>
      <c r="Y1613">
        <v>-1</v>
      </c>
      <c r="Z1613" t="s">
        <v>52</v>
      </c>
      <c r="AA1613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7920000</v>
      </c>
      <c r="AB1613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7308000</v>
      </c>
      <c r="AC1613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612000</v>
      </c>
      <c r="AD1613" s="5">
        <f>VALUE(FIXED((SLEP[[#This Row],[EjecutadoCLP]]/SLEP[[#This Row],[MontoCLP]]),4,TRUE))</f>
        <v>0.92269999999999996</v>
      </c>
      <c r="AE1613" s="1">
        <f>IF(SLEP[[#This Row],[Termino]]=0,DATE(1992,10,11),SLEP[[#This Row],[Termino]]-SLEP[[#This Row],[Días de vigencia]])</f>
        <v>33445</v>
      </c>
      <c r="AF1613" s="1">
        <f>IF(SLEP[[#This Row],[Días restantes]]&lt;1,DATE(1992,10,11),DATE(2025,8,8)+SLEP[[#This Row],[Días restantes]])</f>
        <v>33888</v>
      </c>
      <c r="AG1613">
        <f ca="1">IF(SLEP[[#This Row],[Termino]]=0,0,SLEP[[#This Row],[Termino]]-TODAY())</f>
        <v>-12071</v>
      </c>
      <c r="AH1613" s="7" t="str">
        <f ca="1">IF(SLEP[[#This Row],[Dias]]&gt;0,"Vigente","Vencido")</f>
        <v>Vencido</v>
      </c>
      <c r="AI1613" t="str">
        <f>_xlfn.XLOOKUP(SLEP[[#This Row],[Source.Name]],Tabla3[Nombre archivo],Tabla3[BASESLEP],"N/A",0,1)</f>
        <v>Punilla Cordillera</v>
      </c>
      <c r="AJ1613" t="s">
        <v>7512</v>
      </c>
    </row>
    <row r="1614" spans="1:36" x14ac:dyDescent="0.3">
      <c r="A1614" t="s">
        <v>6454</v>
      </c>
      <c r="B1614" t="s">
        <v>7066</v>
      </c>
      <c r="C1614" t="s">
        <v>6910</v>
      </c>
      <c r="D1614" t="s">
        <v>7067</v>
      </c>
      <c r="E1614" t="s">
        <v>6896</v>
      </c>
      <c r="F1614" t="s">
        <v>6897</v>
      </c>
      <c r="G1614" t="s">
        <v>44</v>
      </c>
      <c r="H1614" t="s">
        <v>45</v>
      </c>
      <c r="I1614" t="s">
        <v>60</v>
      </c>
      <c r="J1614" t="s">
        <v>6460</v>
      </c>
      <c r="K1614" t="s">
        <v>48</v>
      </c>
      <c r="L1614" s="3">
        <v>12100000</v>
      </c>
      <c r="M1614" s="4">
        <v>10780000</v>
      </c>
      <c r="N1614" s="4">
        <v>1320000</v>
      </c>
      <c r="O1614" t="s">
        <v>746</v>
      </c>
      <c r="P1614" t="s">
        <v>90</v>
      </c>
      <c r="Q1614" t="s">
        <v>51</v>
      </c>
      <c r="R1614">
        <v>5</v>
      </c>
      <c r="S1614">
        <v>0</v>
      </c>
      <c r="T1614">
        <v>1</v>
      </c>
      <c r="U1614">
        <v>0</v>
      </c>
      <c r="V1614">
        <v>0</v>
      </c>
      <c r="W1614">
        <v>0</v>
      </c>
      <c r="X1614">
        <v>443</v>
      </c>
      <c r="Y1614">
        <v>-1</v>
      </c>
      <c r="Z1614" t="s">
        <v>52</v>
      </c>
      <c r="AA1614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12100000</v>
      </c>
      <c r="AB1614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10780000</v>
      </c>
      <c r="AC1614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1320000</v>
      </c>
      <c r="AD1614" s="5">
        <f>VALUE(FIXED((SLEP[[#This Row],[EjecutadoCLP]]/SLEP[[#This Row],[MontoCLP]]),4,TRUE))</f>
        <v>0.89090000000000003</v>
      </c>
      <c r="AE1614" s="1">
        <f>IF(SLEP[[#This Row],[Termino]]=0,DATE(1992,10,11),SLEP[[#This Row],[Termino]]-SLEP[[#This Row],[Días de vigencia]])</f>
        <v>33445</v>
      </c>
      <c r="AF1614" s="1">
        <f>IF(SLEP[[#This Row],[Días restantes]]&lt;1,DATE(1992,10,11),DATE(2025,8,8)+SLEP[[#This Row],[Días restantes]])</f>
        <v>33888</v>
      </c>
      <c r="AG1614">
        <f ca="1">IF(SLEP[[#This Row],[Termino]]=0,0,SLEP[[#This Row],[Termino]]-TODAY())</f>
        <v>-12071</v>
      </c>
      <c r="AH1614" s="7" t="str">
        <f ca="1">IF(SLEP[[#This Row],[Dias]]&gt;0,"Vigente","Vencido")</f>
        <v>Vencido</v>
      </c>
      <c r="AI1614" t="str">
        <f>_xlfn.XLOOKUP(SLEP[[#This Row],[Source.Name]],Tabla3[Nombre archivo],Tabla3[BASESLEP],"N/A",0,1)</f>
        <v>Punilla Cordillera</v>
      </c>
      <c r="AJ1614" t="s">
        <v>7514</v>
      </c>
    </row>
    <row r="1615" spans="1:36" x14ac:dyDescent="0.3">
      <c r="A1615" t="s">
        <v>6454</v>
      </c>
      <c r="B1615" t="s">
        <v>7069</v>
      </c>
      <c r="C1615" t="s">
        <v>6910</v>
      </c>
      <c r="D1615" t="s">
        <v>7070</v>
      </c>
      <c r="E1615" t="s">
        <v>6873</v>
      </c>
      <c r="F1615" t="s">
        <v>6874</v>
      </c>
      <c r="G1615" t="s">
        <v>44</v>
      </c>
      <c r="H1615" t="s">
        <v>45</v>
      </c>
      <c r="I1615" t="s">
        <v>60</v>
      </c>
      <c r="J1615" t="s">
        <v>6460</v>
      </c>
      <c r="K1615" t="s">
        <v>48</v>
      </c>
      <c r="L1615" s="3">
        <v>6815600</v>
      </c>
      <c r="M1615" s="4">
        <v>5483460</v>
      </c>
      <c r="N1615" s="4">
        <v>1332140</v>
      </c>
      <c r="O1615" t="s">
        <v>746</v>
      </c>
      <c r="P1615" t="s">
        <v>90</v>
      </c>
      <c r="Q1615" t="s">
        <v>51</v>
      </c>
      <c r="R1615">
        <v>7</v>
      </c>
      <c r="S1615">
        <v>0</v>
      </c>
      <c r="T1615">
        <v>1</v>
      </c>
      <c r="U1615">
        <v>0</v>
      </c>
      <c r="V1615">
        <v>0</v>
      </c>
      <c r="W1615">
        <v>0</v>
      </c>
      <c r="X1615">
        <v>443</v>
      </c>
      <c r="Y1615">
        <v>-1</v>
      </c>
      <c r="Z1615" t="s">
        <v>52</v>
      </c>
      <c r="AA1615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6815600</v>
      </c>
      <c r="AB1615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5483460</v>
      </c>
      <c r="AC1615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1332140</v>
      </c>
      <c r="AD1615" s="5">
        <f>VALUE(FIXED((SLEP[[#This Row],[EjecutadoCLP]]/SLEP[[#This Row],[MontoCLP]]),4,TRUE))</f>
        <v>0.80449999999999999</v>
      </c>
      <c r="AE1615" s="1">
        <f>IF(SLEP[[#This Row],[Termino]]=0,DATE(1992,10,11),SLEP[[#This Row],[Termino]]-SLEP[[#This Row],[Días de vigencia]])</f>
        <v>33445</v>
      </c>
      <c r="AF1615" s="1">
        <f>IF(SLEP[[#This Row],[Días restantes]]&lt;1,DATE(1992,10,11),DATE(2025,8,8)+SLEP[[#This Row],[Días restantes]])</f>
        <v>33888</v>
      </c>
      <c r="AG1615">
        <f ca="1">IF(SLEP[[#This Row],[Termino]]=0,0,SLEP[[#This Row],[Termino]]-TODAY())</f>
        <v>-12071</v>
      </c>
      <c r="AH1615" s="7" t="str">
        <f ca="1">IF(SLEP[[#This Row],[Dias]]&gt;0,"Vigente","Vencido")</f>
        <v>Vencido</v>
      </c>
      <c r="AI1615" t="str">
        <f>_xlfn.XLOOKUP(SLEP[[#This Row],[Source.Name]],Tabla3[Nombre archivo],Tabla3[BASESLEP],"N/A",0,1)</f>
        <v>Punilla Cordillera</v>
      </c>
      <c r="AJ1615" t="s">
        <v>7516</v>
      </c>
    </row>
    <row r="1616" spans="1:36" x14ac:dyDescent="0.3">
      <c r="A1616" t="s">
        <v>6454</v>
      </c>
      <c r="B1616" t="s">
        <v>7072</v>
      </c>
      <c r="C1616" t="s">
        <v>6794</v>
      </c>
      <c r="D1616" t="s">
        <v>7073</v>
      </c>
      <c r="E1616" t="s">
        <v>6868</v>
      </c>
      <c r="F1616" t="s">
        <v>6869</v>
      </c>
      <c r="G1616" t="s">
        <v>44</v>
      </c>
      <c r="H1616" t="s">
        <v>45</v>
      </c>
      <c r="I1616" t="s">
        <v>60</v>
      </c>
      <c r="J1616" t="s">
        <v>6460</v>
      </c>
      <c r="K1616" t="s">
        <v>48</v>
      </c>
      <c r="L1616" s="3">
        <v>9240000</v>
      </c>
      <c r="M1616" s="4">
        <v>7182000</v>
      </c>
      <c r="N1616" s="4">
        <v>2058000</v>
      </c>
      <c r="O1616" t="s">
        <v>746</v>
      </c>
      <c r="P1616" t="s">
        <v>90</v>
      </c>
      <c r="Q1616" t="s">
        <v>51</v>
      </c>
      <c r="R1616">
        <v>7</v>
      </c>
      <c r="S1616">
        <v>0</v>
      </c>
      <c r="T1616">
        <v>1</v>
      </c>
      <c r="U1616">
        <v>0</v>
      </c>
      <c r="V1616">
        <v>0</v>
      </c>
      <c r="W1616">
        <v>0</v>
      </c>
      <c r="X1616">
        <v>443</v>
      </c>
      <c r="Y1616">
        <v>-1</v>
      </c>
      <c r="Z1616" t="s">
        <v>52</v>
      </c>
      <c r="AA1616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9240000</v>
      </c>
      <c r="AB1616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7182000</v>
      </c>
      <c r="AC1616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2058000</v>
      </c>
      <c r="AD1616" s="5">
        <f>VALUE(FIXED((SLEP[[#This Row],[EjecutadoCLP]]/SLEP[[#This Row],[MontoCLP]]),4,TRUE))</f>
        <v>0.77729999999999999</v>
      </c>
      <c r="AE1616" s="1">
        <f>IF(SLEP[[#This Row],[Termino]]=0,DATE(1992,10,11),SLEP[[#This Row],[Termino]]-SLEP[[#This Row],[Días de vigencia]])</f>
        <v>33445</v>
      </c>
      <c r="AF1616" s="1">
        <f>IF(SLEP[[#This Row],[Días restantes]]&lt;1,DATE(1992,10,11),DATE(2025,8,8)+SLEP[[#This Row],[Días restantes]])</f>
        <v>33888</v>
      </c>
      <c r="AG1616">
        <f ca="1">IF(SLEP[[#This Row],[Termino]]=0,0,SLEP[[#This Row],[Termino]]-TODAY())</f>
        <v>-12071</v>
      </c>
      <c r="AH1616" s="7" t="str">
        <f ca="1">IF(SLEP[[#This Row],[Dias]]&gt;0,"Vigente","Vencido")</f>
        <v>Vencido</v>
      </c>
      <c r="AI1616" t="str">
        <f>_xlfn.XLOOKUP(SLEP[[#This Row],[Source.Name]],Tabla3[Nombre archivo],Tabla3[BASESLEP],"N/A",0,1)</f>
        <v>Punilla Cordillera</v>
      </c>
      <c r="AJ1616" t="s">
        <v>7520</v>
      </c>
    </row>
    <row r="1617" spans="1:36" x14ac:dyDescent="0.3">
      <c r="A1617" t="s">
        <v>6454</v>
      </c>
      <c r="B1617" t="s">
        <v>7075</v>
      </c>
      <c r="C1617" t="s">
        <v>6794</v>
      </c>
      <c r="D1617" t="s">
        <v>7076</v>
      </c>
      <c r="E1617" t="s">
        <v>6990</v>
      </c>
      <c r="F1617" t="s">
        <v>6991</v>
      </c>
      <c r="G1617" t="s">
        <v>44</v>
      </c>
      <c r="H1617" t="s">
        <v>45</v>
      </c>
      <c r="I1617" t="s">
        <v>60</v>
      </c>
      <c r="J1617" t="s">
        <v>6460</v>
      </c>
      <c r="K1617" t="s">
        <v>48</v>
      </c>
      <c r="L1617" s="3">
        <v>12100000</v>
      </c>
      <c r="M1617" s="4">
        <v>9460000</v>
      </c>
      <c r="N1617" s="4">
        <v>2640000</v>
      </c>
      <c r="O1617" t="s">
        <v>746</v>
      </c>
      <c r="P1617" t="s">
        <v>90</v>
      </c>
      <c r="Q1617" t="s">
        <v>51</v>
      </c>
      <c r="R1617">
        <v>7</v>
      </c>
      <c r="S1617">
        <v>0</v>
      </c>
      <c r="T1617">
        <v>1</v>
      </c>
      <c r="U1617">
        <v>0</v>
      </c>
      <c r="V1617">
        <v>0</v>
      </c>
      <c r="W1617">
        <v>0</v>
      </c>
      <c r="X1617">
        <v>443</v>
      </c>
      <c r="Y1617">
        <v>-1</v>
      </c>
      <c r="Z1617" t="s">
        <v>52</v>
      </c>
      <c r="AA1617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12100000</v>
      </c>
      <c r="AB1617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9460000</v>
      </c>
      <c r="AC1617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2640000</v>
      </c>
      <c r="AD1617" s="5">
        <f>VALUE(FIXED((SLEP[[#This Row],[EjecutadoCLP]]/SLEP[[#This Row],[MontoCLP]]),4,TRUE))</f>
        <v>0.78180000000000005</v>
      </c>
      <c r="AE1617" s="1">
        <f>IF(SLEP[[#This Row],[Termino]]=0,DATE(1992,10,11),SLEP[[#This Row],[Termino]]-SLEP[[#This Row],[Días de vigencia]])</f>
        <v>33445</v>
      </c>
      <c r="AF1617" s="1">
        <f>IF(SLEP[[#This Row],[Días restantes]]&lt;1,DATE(1992,10,11),DATE(2025,8,8)+SLEP[[#This Row],[Días restantes]])</f>
        <v>33888</v>
      </c>
      <c r="AG1617">
        <f ca="1">IF(SLEP[[#This Row],[Termino]]=0,0,SLEP[[#This Row],[Termino]]-TODAY())</f>
        <v>-12071</v>
      </c>
      <c r="AH1617" s="7" t="str">
        <f ca="1">IF(SLEP[[#This Row],[Dias]]&gt;0,"Vigente","Vencido")</f>
        <v>Vencido</v>
      </c>
      <c r="AI1617" t="str">
        <f>_xlfn.XLOOKUP(SLEP[[#This Row],[Source.Name]],Tabla3[Nombre archivo],Tabla3[BASESLEP],"N/A",0,1)</f>
        <v>Punilla Cordillera</v>
      </c>
      <c r="AJ1617" t="s">
        <v>7522</v>
      </c>
    </row>
    <row r="1618" spans="1:36" x14ac:dyDescent="0.3">
      <c r="A1618" t="s">
        <v>6454</v>
      </c>
      <c r="B1618" t="s">
        <v>7078</v>
      </c>
      <c r="C1618" t="s">
        <v>6794</v>
      </c>
      <c r="D1618" t="s">
        <v>7079</v>
      </c>
      <c r="E1618" t="s">
        <v>7080</v>
      </c>
      <c r="F1618" t="s">
        <v>7081</v>
      </c>
      <c r="G1618" t="s">
        <v>44</v>
      </c>
      <c r="H1618" t="s">
        <v>45</v>
      </c>
      <c r="I1618" t="s">
        <v>60</v>
      </c>
      <c r="J1618" t="s">
        <v>6460</v>
      </c>
      <c r="K1618" t="s">
        <v>48</v>
      </c>
      <c r="L1618" s="3">
        <v>5280000</v>
      </c>
      <c r="M1618" s="4">
        <v>4198000</v>
      </c>
      <c r="N1618" s="4">
        <v>1082000</v>
      </c>
      <c r="O1618" t="s">
        <v>746</v>
      </c>
      <c r="P1618" t="s">
        <v>90</v>
      </c>
      <c r="Q1618" t="s">
        <v>51</v>
      </c>
      <c r="R1618">
        <v>5</v>
      </c>
      <c r="S1618">
        <v>0</v>
      </c>
      <c r="T1618">
        <v>1</v>
      </c>
      <c r="U1618">
        <v>0</v>
      </c>
      <c r="V1618">
        <v>0</v>
      </c>
      <c r="W1618">
        <v>0</v>
      </c>
      <c r="X1618">
        <v>443</v>
      </c>
      <c r="Y1618">
        <v>-1</v>
      </c>
      <c r="Z1618" t="s">
        <v>52</v>
      </c>
      <c r="AA1618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5280000</v>
      </c>
      <c r="AB1618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4198000</v>
      </c>
      <c r="AC1618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1082000</v>
      </c>
      <c r="AD1618" s="5">
        <f>VALUE(FIXED((SLEP[[#This Row],[EjecutadoCLP]]/SLEP[[#This Row],[MontoCLP]]),4,TRUE))</f>
        <v>0.79510000000000003</v>
      </c>
      <c r="AE1618" s="1">
        <f>IF(SLEP[[#This Row],[Termino]]=0,DATE(1992,10,11),SLEP[[#This Row],[Termino]]-SLEP[[#This Row],[Días de vigencia]])</f>
        <v>33445</v>
      </c>
      <c r="AF1618" s="1">
        <f>IF(SLEP[[#This Row],[Días restantes]]&lt;1,DATE(1992,10,11),DATE(2025,8,8)+SLEP[[#This Row],[Días restantes]])</f>
        <v>33888</v>
      </c>
      <c r="AG1618">
        <f ca="1">IF(SLEP[[#This Row],[Termino]]=0,0,SLEP[[#This Row],[Termino]]-TODAY())</f>
        <v>-12071</v>
      </c>
      <c r="AH1618" s="7" t="str">
        <f ca="1">IF(SLEP[[#This Row],[Dias]]&gt;0,"Vigente","Vencido")</f>
        <v>Vencido</v>
      </c>
      <c r="AI1618" t="str">
        <f>_xlfn.XLOOKUP(SLEP[[#This Row],[Source.Name]],Tabla3[Nombre archivo],Tabla3[BASESLEP],"N/A",0,1)</f>
        <v>Punilla Cordillera</v>
      </c>
      <c r="AJ1618" t="s">
        <v>7526</v>
      </c>
    </row>
    <row r="1619" spans="1:36" x14ac:dyDescent="0.3">
      <c r="A1619" t="s">
        <v>6454</v>
      </c>
      <c r="B1619" t="s">
        <v>7083</v>
      </c>
      <c r="C1619" t="s">
        <v>6794</v>
      </c>
      <c r="D1619" t="s">
        <v>7084</v>
      </c>
      <c r="E1619" t="s">
        <v>7085</v>
      </c>
      <c r="F1619" t="s">
        <v>7086</v>
      </c>
      <c r="G1619" t="s">
        <v>44</v>
      </c>
      <c r="H1619" t="s">
        <v>45</v>
      </c>
      <c r="I1619" t="s">
        <v>60</v>
      </c>
      <c r="J1619" t="s">
        <v>6460</v>
      </c>
      <c r="K1619" t="s">
        <v>48</v>
      </c>
      <c r="L1619" s="3">
        <v>6600000</v>
      </c>
      <c r="M1619" s="4">
        <v>4530000</v>
      </c>
      <c r="N1619" s="4">
        <v>2070000</v>
      </c>
      <c r="O1619" t="s">
        <v>746</v>
      </c>
      <c r="P1619" t="s">
        <v>90</v>
      </c>
      <c r="Q1619" t="s">
        <v>51</v>
      </c>
      <c r="R1619">
        <v>5</v>
      </c>
      <c r="S1619">
        <v>0</v>
      </c>
      <c r="T1619">
        <v>1</v>
      </c>
      <c r="U1619">
        <v>0</v>
      </c>
      <c r="V1619">
        <v>0</v>
      </c>
      <c r="W1619">
        <v>0</v>
      </c>
      <c r="X1619">
        <v>443</v>
      </c>
      <c r="Y1619">
        <v>-1</v>
      </c>
      <c r="Z1619" t="s">
        <v>52</v>
      </c>
      <c r="AA1619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6600000</v>
      </c>
      <c r="AB1619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4530000</v>
      </c>
      <c r="AC1619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2070000</v>
      </c>
      <c r="AD1619" s="5">
        <f>VALUE(FIXED((SLEP[[#This Row],[EjecutadoCLP]]/SLEP[[#This Row],[MontoCLP]]),4,TRUE))</f>
        <v>0.68640000000000001</v>
      </c>
      <c r="AE1619" s="1">
        <f>IF(SLEP[[#This Row],[Termino]]=0,DATE(1992,10,11),SLEP[[#This Row],[Termino]]-SLEP[[#This Row],[Días de vigencia]])</f>
        <v>33445</v>
      </c>
      <c r="AF1619" s="1">
        <f>IF(SLEP[[#This Row],[Días restantes]]&lt;1,DATE(1992,10,11),DATE(2025,8,8)+SLEP[[#This Row],[Días restantes]])</f>
        <v>33888</v>
      </c>
      <c r="AG1619">
        <f ca="1">IF(SLEP[[#This Row],[Termino]]=0,0,SLEP[[#This Row],[Termino]]-TODAY())</f>
        <v>-12071</v>
      </c>
      <c r="AH1619" s="7" t="str">
        <f ca="1">IF(SLEP[[#This Row],[Dias]]&gt;0,"Vigente","Vencido")</f>
        <v>Vencido</v>
      </c>
      <c r="AI1619" t="str">
        <f>_xlfn.XLOOKUP(SLEP[[#This Row],[Source.Name]],Tabla3[Nombre archivo],Tabla3[BASESLEP],"N/A",0,1)</f>
        <v>Punilla Cordillera</v>
      </c>
      <c r="AJ1619" t="s">
        <v>7528</v>
      </c>
    </row>
    <row r="1620" spans="1:36" x14ac:dyDescent="0.3">
      <c r="A1620" t="s">
        <v>6454</v>
      </c>
      <c r="B1620" t="s">
        <v>7088</v>
      </c>
      <c r="C1620" t="s">
        <v>6794</v>
      </c>
      <c r="D1620" t="s">
        <v>7089</v>
      </c>
      <c r="E1620" t="s">
        <v>7090</v>
      </c>
      <c r="F1620" t="s">
        <v>7091</v>
      </c>
      <c r="G1620" t="s">
        <v>44</v>
      </c>
      <c r="H1620" t="s">
        <v>45</v>
      </c>
      <c r="I1620" t="s">
        <v>60</v>
      </c>
      <c r="J1620" t="s">
        <v>6460</v>
      </c>
      <c r="K1620" t="s">
        <v>48</v>
      </c>
      <c r="L1620" s="3">
        <v>8580000</v>
      </c>
      <c r="M1620" s="4">
        <v>6669000</v>
      </c>
      <c r="N1620" s="4">
        <v>1911000</v>
      </c>
      <c r="O1620" t="s">
        <v>746</v>
      </c>
      <c r="P1620" t="s">
        <v>90</v>
      </c>
      <c r="Q1620" t="s">
        <v>51</v>
      </c>
      <c r="R1620">
        <v>5</v>
      </c>
      <c r="S1620">
        <v>0</v>
      </c>
      <c r="T1620">
        <v>1</v>
      </c>
      <c r="U1620">
        <v>0</v>
      </c>
      <c r="V1620">
        <v>0</v>
      </c>
      <c r="W1620">
        <v>0</v>
      </c>
      <c r="X1620">
        <v>443</v>
      </c>
      <c r="Y1620">
        <v>-1</v>
      </c>
      <c r="Z1620" t="s">
        <v>52</v>
      </c>
      <c r="AA1620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8580000</v>
      </c>
      <c r="AB1620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6669000</v>
      </c>
      <c r="AC1620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1911000</v>
      </c>
      <c r="AD1620" s="5">
        <f>VALUE(FIXED((SLEP[[#This Row],[EjecutadoCLP]]/SLEP[[#This Row],[MontoCLP]]),4,TRUE))</f>
        <v>0.77729999999999999</v>
      </c>
      <c r="AE1620" s="1">
        <f>IF(SLEP[[#This Row],[Termino]]=0,DATE(1992,10,11),SLEP[[#This Row],[Termino]]-SLEP[[#This Row],[Días de vigencia]])</f>
        <v>33445</v>
      </c>
      <c r="AF1620" s="1">
        <f>IF(SLEP[[#This Row],[Días restantes]]&lt;1,DATE(1992,10,11),DATE(2025,8,8)+SLEP[[#This Row],[Días restantes]])</f>
        <v>33888</v>
      </c>
      <c r="AG1620">
        <f ca="1">IF(SLEP[[#This Row],[Termino]]=0,0,SLEP[[#This Row],[Termino]]-TODAY())</f>
        <v>-12071</v>
      </c>
      <c r="AH1620" s="7" t="str">
        <f ca="1">IF(SLEP[[#This Row],[Dias]]&gt;0,"Vigente","Vencido")</f>
        <v>Vencido</v>
      </c>
      <c r="AI1620" t="str">
        <f>_xlfn.XLOOKUP(SLEP[[#This Row],[Source.Name]],Tabla3[Nombre archivo],Tabla3[BASESLEP],"N/A",0,1)</f>
        <v>Punilla Cordillera</v>
      </c>
      <c r="AJ1620" t="s">
        <v>7530</v>
      </c>
    </row>
    <row r="1621" spans="1:36" x14ac:dyDescent="0.3">
      <c r="A1621" t="s">
        <v>6454</v>
      </c>
      <c r="B1621" t="s">
        <v>7056</v>
      </c>
      <c r="C1621" t="s">
        <v>6910</v>
      </c>
      <c r="D1621" t="s">
        <v>7057</v>
      </c>
      <c r="E1621" t="s">
        <v>7058</v>
      </c>
      <c r="F1621" t="s">
        <v>7059</v>
      </c>
      <c r="G1621" t="s">
        <v>44</v>
      </c>
      <c r="H1621" t="s">
        <v>45</v>
      </c>
      <c r="I1621" t="s">
        <v>60</v>
      </c>
      <c r="J1621" t="s">
        <v>6460</v>
      </c>
      <c r="K1621" t="s">
        <v>48</v>
      </c>
      <c r="L1621" s="3">
        <v>18700000</v>
      </c>
      <c r="M1621" s="4">
        <v>17068000</v>
      </c>
      <c r="N1621" s="4">
        <v>1632000</v>
      </c>
      <c r="O1621" t="s">
        <v>746</v>
      </c>
      <c r="P1621" t="s">
        <v>90</v>
      </c>
      <c r="Q1621" t="s">
        <v>51</v>
      </c>
      <c r="R1621">
        <v>8</v>
      </c>
      <c r="S1621">
        <v>0</v>
      </c>
      <c r="T1621">
        <v>1</v>
      </c>
      <c r="U1621">
        <v>0</v>
      </c>
      <c r="V1621">
        <v>0</v>
      </c>
      <c r="W1621">
        <v>0</v>
      </c>
      <c r="X1621">
        <v>443</v>
      </c>
      <c r="Y1621">
        <v>-1</v>
      </c>
      <c r="Z1621" t="s">
        <v>52</v>
      </c>
      <c r="AA1621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18700000</v>
      </c>
      <c r="AB1621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17068000</v>
      </c>
      <c r="AC1621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1632000</v>
      </c>
      <c r="AD1621" s="5">
        <f>VALUE(FIXED((SLEP[[#This Row],[EjecutadoCLP]]/SLEP[[#This Row],[MontoCLP]]),4,TRUE))</f>
        <v>0.91269999999999996</v>
      </c>
      <c r="AE1621" s="1">
        <f>IF(SLEP[[#This Row],[Termino]]=0,DATE(1992,10,11),SLEP[[#This Row],[Termino]]-SLEP[[#This Row],[Días de vigencia]])</f>
        <v>33445</v>
      </c>
      <c r="AF1621" s="1">
        <f>IF(SLEP[[#This Row],[Días restantes]]&lt;1,DATE(1992,10,11),DATE(2025,8,8)+SLEP[[#This Row],[Días restantes]])</f>
        <v>33888</v>
      </c>
      <c r="AG1621">
        <f ca="1">IF(SLEP[[#This Row],[Termino]]=0,0,SLEP[[#This Row],[Termino]]-TODAY())</f>
        <v>-12071</v>
      </c>
      <c r="AH1621" s="7" t="str">
        <f ca="1">IF(SLEP[[#This Row],[Dias]]&gt;0,"Vigente","Vencido")</f>
        <v>Vencido</v>
      </c>
      <c r="AI1621" t="str">
        <f>_xlfn.XLOOKUP(SLEP[[#This Row],[Source.Name]],Tabla3[Nombre archivo],Tabla3[BASESLEP],"N/A",0,1)</f>
        <v>Punilla Cordillera</v>
      </c>
      <c r="AJ1621" t="s">
        <v>7532</v>
      </c>
    </row>
    <row r="1622" spans="1:36" x14ac:dyDescent="0.3">
      <c r="A1622" t="s">
        <v>6454</v>
      </c>
      <c r="B1622" t="s">
        <v>7046</v>
      </c>
      <c r="C1622" t="s">
        <v>6910</v>
      </c>
      <c r="D1622" t="s">
        <v>7047</v>
      </c>
      <c r="E1622" t="s">
        <v>7048</v>
      </c>
      <c r="F1622" t="s">
        <v>7049</v>
      </c>
      <c r="G1622" t="s">
        <v>44</v>
      </c>
      <c r="H1622" t="s">
        <v>45</v>
      </c>
      <c r="I1622" t="s">
        <v>60</v>
      </c>
      <c r="J1622" t="s">
        <v>6460</v>
      </c>
      <c r="K1622" t="s">
        <v>48</v>
      </c>
      <c r="L1622" s="3">
        <v>14300000</v>
      </c>
      <c r="M1622" s="4">
        <v>11050000</v>
      </c>
      <c r="N1622" s="4">
        <v>3250000</v>
      </c>
      <c r="O1622" t="s">
        <v>746</v>
      </c>
      <c r="P1622" t="s">
        <v>90</v>
      </c>
      <c r="Q1622" t="s">
        <v>51</v>
      </c>
      <c r="R1622">
        <v>8</v>
      </c>
      <c r="S1622">
        <v>0</v>
      </c>
      <c r="T1622">
        <v>1</v>
      </c>
      <c r="U1622">
        <v>0</v>
      </c>
      <c r="V1622">
        <v>0</v>
      </c>
      <c r="W1622">
        <v>0</v>
      </c>
      <c r="X1622">
        <v>443</v>
      </c>
      <c r="Y1622">
        <v>-1</v>
      </c>
      <c r="Z1622" t="s">
        <v>52</v>
      </c>
      <c r="AA1622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14300000</v>
      </c>
      <c r="AB1622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11050000</v>
      </c>
      <c r="AC1622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3250000</v>
      </c>
      <c r="AD1622" s="5">
        <f>VALUE(FIXED((SLEP[[#This Row],[EjecutadoCLP]]/SLEP[[#This Row],[MontoCLP]]),4,TRUE))</f>
        <v>0.77270000000000005</v>
      </c>
      <c r="AE1622" s="1">
        <f>IF(SLEP[[#This Row],[Termino]]=0,DATE(1992,10,11),SLEP[[#This Row],[Termino]]-SLEP[[#This Row],[Días de vigencia]])</f>
        <v>33445</v>
      </c>
      <c r="AF1622" s="1">
        <f>IF(SLEP[[#This Row],[Días restantes]]&lt;1,DATE(1992,10,11),DATE(2025,8,8)+SLEP[[#This Row],[Días restantes]])</f>
        <v>33888</v>
      </c>
      <c r="AG1622">
        <f ca="1">IF(SLEP[[#This Row],[Termino]]=0,0,SLEP[[#This Row],[Termino]]-TODAY())</f>
        <v>-12071</v>
      </c>
      <c r="AH1622" s="7" t="str">
        <f ca="1">IF(SLEP[[#This Row],[Dias]]&gt;0,"Vigente","Vencido")</f>
        <v>Vencido</v>
      </c>
      <c r="AI1622" t="str">
        <f>_xlfn.XLOOKUP(SLEP[[#This Row],[Source.Name]],Tabla3[Nombre archivo],Tabla3[BASESLEP],"N/A",0,1)</f>
        <v>Punilla Cordillera</v>
      </c>
      <c r="AJ1622" t="s">
        <v>7534</v>
      </c>
    </row>
    <row r="1623" spans="1:36" x14ac:dyDescent="0.3">
      <c r="A1623" t="s">
        <v>6454</v>
      </c>
      <c r="B1623" t="s">
        <v>7051</v>
      </c>
      <c r="C1623" t="s">
        <v>6794</v>
      </c>
      <c r="D1623" t="s">
        <v>7052</v>
      </c>
      <c r="E1623" t="s">
        <v>7053</v>
      </c>
      <c r="F1623" t="s">
        <v>7054</v>
      </c>
      <c r="G1623" t="s">
        <v>44</v>
      </c>
      <c r="H1623" t="s">
        <v>45</v>
      </c>
      <c r="I1623" t="s">
        <v>60</v>
      </c>
      <c r="J1623" t="s">
        <v>6460</v>
      </c>
      <c r="K1623" t="s">
        <v>48</v>
      </c>
      <c r="L1623" s="3">
        <v>19800000</v>
      </c>
      <c r="M1623" s="4">
        <v>17280000</v>
      </c>
      <c r="N1623" s="4">
        <v>2520000</v>
      </c>
      <c r="O1623" t="s">
        <v>746</v>
      </c>
      <c r="P1623" t="s">
        <v>90</v>
      </c>
      <c r="Q1623" t="s">
        <v>51</v>
      </c>
      <c r="R1623">
        <v>8</v>
      </c>
      <c r="S1623">
        <v>0</v>
      </c>
      <c r="T1623">
        <v>1</v>
      </c>
      <c r="U1623">
        <v>0</v>
      </c>
      <c r="V1623">
        <v>0</v>
      </c>
      <c r="W1623">
        <v>0</v>
      </c>
      <c r="X1623">
        <v>443</v>
      </c>
      <c r="Y1623">
        <v>-1</v>
      </c>
      <c r="Z1623" t="s">
        <v>52</v>
      </c>
      <c r="AA1623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19800000</v>
      </c>
      <c r="AB1623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17280000</v>
      </c>
      <c r="AC1623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2520000</v>
      </c>
      <c r="AD1623" s="5">
        <f>VALUE(FIXED((SLEP[[#This Row],[EjecutadoCLP]]/SLEP[[#This Row],[MontoCLP]]),4,TRUE))</f>
        <v>0.87270000000000003</v>
      </c>
      <c r="AE1623" s="1">
        <f>IF(SLEP[[#This Row],[Termino]]=0,DATE(1992,10,11),SLEP[[#This Row],[Termino]]-SLEP[[#This Row],[Días de vigencia]])</f>
        <v>33445</v>
      </c>
      <c r="AF1623" s="1">
        <f>IF(SLEP[[#This Row],[Días restantes]]&lt;1,DATE(1992,10,11),DATE(2025,8,8)+SLEP[[#This Row],[Días restantes]])</f>
        <v>33888</v>
      </c>
      <c r="AG1623">
        <f ca="1">IF(SLEP[[#This Row],[Termino]]=0,0,SLEP[[#This Row],[Termino]]-TODAY())</f>
        <v>-12071</v>
      </c>
      <c r="AH1623" s="7" t="str">
        <f ca="1">IF(SLEP[[#This Row],[Dias]]&gt;0,"Vigente","Vencido")</f>
        <v>Vencido</v>
      </c>
      <c r="AI1623" t="str">
        <f>_xlfn.XLOOKUP(SLEP[[#This Row],[Source.Name]],Tabla3[Nombre archivo],Tabla3[BASESLEP],"N/A",0,1)</f>
        <v>Punilla Cordillera</v>
      </c>
      <c r="AJ1623" t="s">
        <v>7538</v>
      </c>
    </row>
    <row r="1624" spans="1:36" x14ac:dyDescent="0.3">
      <c r="A1624" t="s">
        <v>6454</v>
      </c>
      <c r="B1624" t="s">
        <v>7023</v>
      </c>
      <c r="C1624" t="s">
        <v>6794</v>
      </c>
      <c r="D1624" t="s">
        <v>7024</v>
      </c>
      <c r="E1624" t="s">
        <v>7025</v>
      </c>
      <c r="F1624" t="s">
        <v>7026</v>
      </c>
      <c r="G1624" t="s">
        <v>44</v>
      </c>
      <c r="H1624" t="s">
        <v>45</v>
      </c>
      <c r="I1624" t="s">
        <v>60</v>
      </c>
      <c r="J1624" t="s">
        <v>6460</v>
      </c>
      <c r="K1624" t="s">
        <v>48</v>
      </c>
      <c r="L1624" s="3">
        <v>12100000</v>
      </c>
      <c r="M1624" s="4">
        <v>10740000</v>
      </c>
      <c r="N1624" s="4">
        <v>1360000</v>
      </c>
      <c r="O1624" t="s">
        <v>746</v>
      </c>
      <c r="P1624" t="s">
        <v>90</v>
      </c>
      <c r="Q1624" t="s">
        <v>51</v>
      </c>
      <c r="R1624">
        <v>7</v>
      </c>
      <c r="S1624">
        <v>0</v>
      </c>
      <c r="T1624">
        <v>1</v>
      </c>
      <c r="U1624">
        <v>0</v>
      </c>
      <c r="V1624">
        <v>0</v>
      </c>
      <c r="W1624">
        <v>0</v>
      </c>
      <c r="X1624">
        <v>443</v>
      </c>
      <c r="Y1624">
        <v>-1</v>
      </c>
      <c r="Z1624" t="s">
        <v>52</v>
      </c>
      <c r="AA1624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12100000</v>
      </c>
      <c r="AB1624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10740000</v>
      </c>
      <c r="AC1624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1360000</v>
      </c>
      <c r="AD1624" s="5">
        <f>VALUE(FIXED((SLEP[[#This Row],[EjecutadoCLP]]/SLEP[[#This Row],[MontoCLP]]),4,TRUE))</f>
        <v>0.88759999999999994</v>
      </c>
      <c r="AE1624" s="1">
        <f>IF(SLEP[[#This Row],[Termino]]=0,DATE(1992,10,11),SLEP[[#This Row],[Termino]]-SLEP[[#This Row],[Días de vigencia]])</f>
        <v>33445</v>
      </c>
      <c r="AF1624" s="1">
        <f>IF(SLEP[[#This Row],[Días restantes]]&lt;1,DATE(1992,10,11),DATE(2025,8,8)+SLEP[[#This Row],[Días restantes]])</f>
        <v>33888</v>
      </c>
      <c r="AG1624">
        <f ca="1">IF(SLEP[[#This Row],[Termino]]=0,0,SLEP[[#This Row],[Termino]]-TODAY())</f>
        <v>-12071</v>
      </c>
      <c r="AH1624" s="7" t="str">
        <f ca="1">IF(SLEP[[#This Row],[Dias]]&gt;0,"Vigente","Vencido")</f>
        <v>Vencido</v>
      </c>
      <c r="AI1624" t="str">
        <f>_xlfn.XLOOKUP(SLEP[[#This Row],[Source.Name]],Tabla3[Nombre archivo],Tabla3[BASESLEP],"N/A",0,1)</f>
        <v>Punilla Cordillera</v>
      </c>
      <c r="AJ1624" t="s">
        <v>7540</v>
      </c>
    </row>
    <row r="1625" spans="1:36" x14ac:dyDescent="0.3">
      <c r="A1625" t="s">
        <v>6454</v>
      </c>
      <c r="B1625" t="s">
        <v>7093</v>
      </c>
      <c r="C1625" t="s">
        <v>6794</v>
      </c>
      <c r="D1625" t="s">
        <v>7094</v>
      </c>
      <c r="E1625" t="s">
        <v>7080</v>
      </c>
      <c r="F1625" t="s">
        <v>7081</v>
      </c>
      <c r="G1625" t="s">
        <v>44</v>
      </c>
      <c r="H1625" t="s">
        <v>45</v>
      </c>
      <c r="I1625" t="s">
        <v>60</v>
      </c>
      <c r="J1625" t="s">
        <v>6460</v>
      </c>
      <c r="K1625" t="s">
        <v>48</v>
      </c>
      <c r="L1625" s="3">
        <v>5280000</v>
      </c>
      <c r="M1625" s="4">
        <v>4464000</v>
      </c>
      <c r="N1625" s="4">
        <v>816000</v>
      </c>
      <c r="O1625" t="s">
        <v>746</v>
      </c>
      <c r="P1625" t="s">
        <v>90</v>
      </c>
      <c r="Q1625" t="s">
        <v>51</v>
      </c>
      <c r="R1625">
        <v>7</v>
      </c>
      <c r="S1625">
        <v>0</v>
      </c>
      <c r="T1625">
        <v>1</v>
      </c>
      <c r="U1625">
        <v>0</v>
      </c>
      <c r="V1625">
        <v>0</v>
      </c>
      <c r="W1625">
        <v>0</v>
      </c>
      <c r="X1625">
        <v>443</v>
      </c>
      <c r="Y1625">
        <v>-1</v>
      </c>
      <c r="Z1625" t="s">
        <v>52</v>
      </c>
      <c r="AA1625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5280000</v>
      </c>
      <c r="AB1625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4464000</v>
      </c>
      <c r="AC1625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816000</v>
      </c>
      <c r="AD1625" s="5">
        <f>VALUE(FIXED((SLEP[[#This Row],[EjecutadoCLP]]/SLEP[[#This Row],[MontoCLP]]),4,TRUE))</f>
        <v>0.84550000000000003</v>
      </c>
      <c r="AE1625" s="1">
        <f>IF(SLEP[[#This Row],[Termino]]=0,DATE(1992,10,11),SLEP[[#This Row],[Termino]]-SLEP[[#This Row],[Días de vigencia]])</f>
        <v>33445</v>
      </c>
      <c r="AF1625" s="1">
        <f>IF(SLEP[[#This Row],[Días restantes]]&lt;1,DATE(1992,10,11),DATE(2025,8,8)+SLEP[[#This Row],[Días restantes]])</f>
        <v>33888</v>
      </c>
      <c r="AG1625">
        <f ca="1">IF(SLEP[[#This Row],[Termino]]=0,0,SLEP[[#This Row],[Termino]]-TODAY())</f>
        <v>-12071</v>
      </c>
      <c r="AH1625" s="7" t="str">
        <f ca="1">IF(SLEP[[#This Row],[Dias]]&gt;0,"Vigente","Vencido")</f>
        <v>Vencido</v>
      </c>
      <c r="AI1625" t="str">
        <f>_xlfn.XLOOKUP(SLEP[[#This Row],[Source.Name]],Tabla3[Nombre archivo],Tabla3[BASESLEP],"N/A",0,1)</f>
        <v>Punilla Cordillera</v>
      </c>
      <c r="AJ1625" t="s">
        <v>7544</v>
      </c>
    </row>
    <row r="1626" spans="1:36" x14ac:dyDescent="0.3">
      <c r="A1626" t="s">
        <v>6454</v>
      </c>
      <c r="B1626" t="s">
        <v>7096</v>
      </c>
      <c r="C1626" t="s">
        <v>6794</v>
      </c>
      <c r="D1626" t="s">
        <v>7097</v>
      </c>
      <c r="E1626" t="s">
        <v>7098</v>
      </c>
      <c r="F1626" t="s">
        <v>7099</v>
      </c>
      <c r="G1626" t="s">
        <v>44</v>
      </c>
      <c r="H1626" t="s">
        <v>45</v>
      </c>
      <c r="I1626" t="s">
        <v>60</v>
      </c>
      <c r="J1626" t="s">
        <v>6460</v>
      </c>
      <c r="K1626" t="s">
        <v>48</v>
      </c>
      <c r="L1626" s="3">
        <v>17600000</v>
      </c>
      <c r="M1626" s="4">
        <v>15360000</v>
      </c>
      <c r="N1626" s="4">
        <v>2240000</v>
      </c>
      <c r="O1626" t="s">
        <v>746</v>
      </c>
      <c r="P1626" t="s">
        <v>90</v>
      </c>
      <c r="Q1626" t="s">
        <v>51</v>
      </c>
      <c r="R1626">
        <v>9</v>
      </c>
      <c r="S1626">
        <v>0</v>
      </c>
      <c r="T1626">
        <v>1</v>
      </c>
      <c r="U1626">
        <v>0</v>
      </c>
      <c r="V1626">
        <v>0</v>
      </c>
      <c r="W1626">
        <v>0</v>
      </c>
      <c r="X1626">
        <v>443</v>
      </c>
      <c r="Y1626">
        <v>-1</v>
      </c>
      <c r="Z1626" t="s">
        <v>52</v>
      </c>
      <c r="AA1626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17600000</v>
      </c>
      <c r="AB1626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15360000</v>
      </c>
      <c r="AC1626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2240000</v>
      </c>
      <c r="AD1626" s="5">
        <f>VALUE(FIXED((SLEP[[#This Row],[EjecutadoCLP]]/SLEP[[#This Row],[MontoCLP]]),4,TRUE))</f>
        <v>0.87270000000000003</v>
      </c>
      <c r="AE1626" s="1">
        <f>IF(SLEP[[#This Row],[Termino]]=0,DATE(1992,10,11),SLEP[[#This Row],[Termino]]-SLEP[[#This Row],[Días de vigencia]])</f>
        <v>33445</v>
      </c>
      <c r="AF1626" s="1">
        <f>IF(SLEP[[#This Row],[Días restantes]]&lt;1,DATE(1992,10,11),DATE(2025,8,8)+SLEP[[#This Row],[Días restantes]])</f>
        <v>33888</v>
      </c>
      <c r="AG1626">
        <f ca="1">IF(SLEP[[#This Row],[Termino]]=0,0,SLEP[[#This Row],[Termino]]-TODAY())</f>
        <v>-12071</v>
      </c>
      <c r="AH1626" s="7" t="str">
        <f ca="1">IF(SLEP[[#This Row],[Dias]]&gt;0,"Vigente","Vencido")</f>
        <v>Vencido</v>
      </c>
      <c r="AI1626" t="str">
        <f>_xlfn.XLOOKUP(SLEP[[#This Row],[Source.Name]],Tabla3[Nombre archivo],Tabla3[BASESLEP],"N/A",0,1)</f>
        <v>Punilla Cordillera</v>
      </c>
      <c r="AJ1626" t="s">
        <v>7546</v>
      </c>
    </row>
    <row r="1627" spans="1:36" x14ac:dyDescent="0.3">
      <c r="A1627" t="s">
        <v>6454</v>
      </c>
      <c r="B1627" t="s">
        <v>7101</v>
      </c>
      <c r="C1627" t="s">
        <v>6794</v>
      </c>
      <c r="D1627" t="s">
        <v>7102</v>
      </c>
      <c r="E1627" t="s">
        <v>7085</v>
      </c>
      <c r="F1627" t="s">
        <v>7086</v>
      </c>
      <c r="G1627" t="s">
        <v>44</v>
      </c>
      <c r="H1627" t="s">
        <v>45</v>
      </c>
      <c r="I1627" t="s">
        <v>60</v>
      </c>
      <c r="J1627" t="s">
        <v>6460</v>
      </c>
      <c r="K1627" t="s">
        <v>48</v>
      </c>
      <c r="L1627" s="3">
        <v>6600000</v>
      </c>
      <c r="M1627" s="4">
        <v>5100000</v>
      </c>
      <c r="N1627" s="4">
        <v>1500000</v>
      </c>
      <c r="O1627" t="s">
        <v>746</v>
      </c>
      <c r="P1627" t="s">
        <v>90</v>
      </c>
      <c r="Q1627" t="s">
        <v>51</v>
      </c>
      <c r="R1627">
        <v>6</v>
      </c>
      <c r="S1627">
        <v>0</v>
      </c>
      <c r="T1627">
        <v>1</v>
      </c>
      <c r="U1627">
        <v>0</v>
      </c>
      <c r="V1627">
        <v>0</v>
      </c>
      <c r="W1627">
        <v>0</v>
      </c>
      <c r="X1627">
        <v>443</v>
      </c>
      <c r="Y1627">
        <v>-1</v>
      </c>
      <c r="Z1627" t="s">
        <v>52</v>
      </c>
      <c r="AA1627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6600000</v>
      </c>
      <c r="AB1627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5100000</v>
      </c>
      <c r="AC1627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1500000</v>
      </c>
      <c r="AD1627" s="5">
        <f>VALUE(FIXED((SLEP[[#This Row],[EjecutadoCLP]]/SLEP[[#This Row],[MontoCLP]]),4,TRUE))</f>
        <v>0.77270000000000005</v>
      </c>
      <c r="AE1627" s="1">
        <f>IF(SLEP[[#This Row],[Termino]]=0,DATE(1992,10,11),SLEP[[#This Row],[Termino]]-SLEP[[#This Row],[Días de vigencia]])</f>
        <v>33445</v>
      </c>
      <c r="AF1627" s="1">
        <f>IF(SLEP[[#This Row],[Días restantes]]&lt;1,DATE(1992,10,11),DATE(2025,8,8)+SLEP[[#This Row],[Días restantes]])</f>
        <v>33888</v>
      </c>
      <c r="AG1627">
        <f ca="1">IF(SLEP[[#This Row],[Termino]]=0,0,SLEP[[#This Row],[Termino]]-TODAY())</f>
        <v>-12071</v>
      </c>
      <c r="AH1627" s="7" t="str">
        <f ca="1">IF(SLEP[[#This Row],[Dias]]&gt;0,"Vigente","Vencido")</f>
        <v>Vencido</v>
      </c>
      <c r="AI1627" t="str">
        <f>_xlfn.XLOOKUP(SLEP[[#This Row],[Source.Name]],Tabla3[Nombre archivo],Tabla3[BASESLEP],"N/A",0,1)</f>
        <v>Punilla Cordillera</v>
      </c>
      <c r="AJ1627" t="s">
        <v>7548</v>
      </c>
    </row>
    <row r="1628" spans="1:36" x14ac:dyDescent="0.3">
      <c r="A1628" t="s">
        <v>6454</v>
      </c>
      <c r="B1628" t="s">
        <v>7104</v>
      </c>
      <c r="C1628" t="s">
        <v>6794</v>
      </c>
      <c r="D1628" t="s">
        <v>7105</v>
      </c>
      <c r="E1628" t="s">
        <v>7090</v>
      </c>
      <c r="F1628" t="s">
        <v>7091</v>
      </c>
      <c r="G1628" t="s">
        <v>44</v>
      </c>
      <c r="H1628" t="s">
        <v>45</v>
      </c>
      <c r="I1628" t="s">
        <v>60</v>
      </c>
      <c r="J1628" t="s">
        <v>6460</v>
      </c>
      <c r="K1628" t="s">
        <v>48</v>
      </c>
      <c r="L1628" s="3">
        <v>7040000</v>
      </c>
      <c r="M1628" s="4">
        <v>5504000</v>
      </c>
      <c r="N1628" s="4">
        <v>1536000</v>
      </c>
      <c r="O1628" t="s">
        <v>746</v>
      </c>
      <c r="P1628" t="s">
        <v>90</v>
      </c>
      <c r="Q1628" t="s">
        <v>51</v>
      </c>
      <c r="R1628">
        <v>7</v>
      </c>
      <c r="S1628">
        <v>0</v>
      </c>
      <c r="T1628">
        <v>1</v>
      </c>
      <c r="U1628">
        <v>0</v>
      </c>
      <c r="V1628">
        <v>0</v>
      </c>
      <c r="W1628">
        <v>0</v>
      </c>
      <c r="X1628">
        <v>443</v>
      </c>
      <c r="Y1628">
        <v>-1</v>
      </c>
      <c r="Z1628" t="s">
        <v>52</v>
      </c>
      <c r="AA1628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7040000</v>
      </c>
      <c r="AB1628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5504000</v>
      </c>
      <c r="AC1628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1536000</v>
      </c>
      <c r="AD1628" s="5">
        <f>VALUE(FIXED((SLEP[[#This Row],[EjecutadoCLP]]/SLEP[[#This Row],[MontoCLP]]),4,TRUE))</f>
        <v>0.78180000000000005</v>
      </c>
      <c r="AE1628" s="1">
        <f>IF(SLEP[[#This Row],[Termino]]=0,DATE(1992,10,11),SLEP[[#This Row],[Termino]]-SLEP[[#This Row],[Días de vigencia]])</f>
        <v>33445</v>
      </c>
      <c r="AF1628" s="1">
        <f>IF(SLEP[[#This Row],[Días restantes]]&lt;1,DATE(1992,10,11),DATE(2025,8,8)+SLEP[[#This Row],[Días restantes]])</f>
        <v>33888</v>
      </c>
      <c r="AG1628">
        <f ca="1">IF(SLEP[[#This Row],[Termino]]=0,0,SLEP[[#This Row],[Termino]]-TODAY())</f>
        <v>-12071</v>
      </c>
      <c r="AH1628" s="7" t="str">
        <f ca="1">IF(SLEP[[#This Row],[Dias]]&gt;0,"Vigente","Vencido")</f>
        <v>Vencido</v>
      </c>
      <c r="AI1628" t="str">
        <f>_xlfn.XLOOKUP(SLEP[[#This Row],[Source.Name]],Tabla3[Nombre archivo],Tabla3[BASESLEP],"N/A",0,1)</f>
        <v>Punilla Cordillera</v>
      </c>
      <c r="AJ1628" t="s">
        <v>7550</v>
      </c>
    </row>
    <row r="1629" spans="1:36" x14ac:dyDescent="0.3">
      <c r="A1629" t="s">
        <v>6454</v>
      </c>
      <c r="B1629" t="s">
        <v>7107</v>
      </c>
      <c r="C1629" t="s">
        <v>6794</v>
      </c>
      <c r="D1629" t="s">
        <v>7108</v>
      </c>
      <c r="E1629" t="s">
        <v>6868</v>
      </c>
      <c r="F1629" t="s">
        <v>6869</v>
      </c>
      <c r="G1629" t="s">
        <v>44</v>
      </c>
      <c r="H1629" t="s">
        <v>45</v>
      </c>
      <c r="I1629" t="s">
        <v>60</v>
      </c>
      <c r="J1629" t="s">
        <v>6460</v>
      </c>
      <c r="K1629" t="s">
        <v>48</v>
      </c>
      <c r="L1629" s="3">
        <v>8800000</v>
      </c>
      <c r="M1629" s="4">
        <v>7040000</v>
      </c>
      <c r="N1629" s="4">
        <v>1760000</v>
      </c>
      <c r="O1629" t="s">
        <v>746</v>
      </c>
      <c r="P1629" t="s">
        <v>90</v>
      </c>
      <c r="Q1629" t="s">
        <v>51</v>
      </c>
      <c r="R1629">
        <v>7</v>
      </c>
      <c r="S1629">
        <v>0</v>
      </c>
      <c r="T1629">
        <v>1</v>
      </c>
      <c r="U1629">
        <v>0</v>
      </c>
      <c r="V1629">
        <v>0</v>
      </c>
      <c r="W1629">
        <v>0</v>
      </c>
      <c r="X1629">
        <v>443</v>
      </c>
      <c r="Y1629">
        <v>-1</v>
      </c>
      <c r="Z1629" t="s">
        <v>52</v>
      </c>
      <c r="AA1629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8800000</v>
      </c>
      <c r="AB1629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7040000</v>
      </c>
      <c r="AC1629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1760000</v>
      </c>
      <c r="AD1629" s="5">
        <f>VALUE(FIXED((SLEP[[#This Row],[EjecutadoCLP]]/SLEP[[#This Row],[MontoCLP]]),4,TRUE))</f>
        <v>0.8</v>
      </c>
      <c r="AE1629" s="1">
        <f>IF(SLEP[[#This Row],[Termino]]=0,DATE(1992,10,11),SLEP[[#This Row],[Termino]]-SLEP[[#This Row],[Días de vigencia]])</f>
        <v>33445</v>
      </c>
      <c r="AF1629" s="1">
        <f>IF(SLEP[[#This Row],[Días restantes]]&lt;1,DATE(1992,10,11),DATE(2025,8,8)+SLEP[[#This Row],[Días restantes]])</f>
        <v>33888</v>
      </c>
      <c r="AG1629">
        <f ca="1">IF(SLEP[[#This Row],[Termino]]=0,0,SLEP[[#This Row],[Termino]]-TODAY())</f>
        <v>-12071</v>
      </c>
      <c r="AH1629" s="7" t="str">
        <f ca="1">IF(SLEP[[#This Row],[Dias]]&gt;0,"Vigente","Vencido")</f>
        <v>Vencido</v>
      </c>
      <c r="AI1629" t="str">
        <f>_xlfn.XLOOKUP(SLEP[[#This Row],[Source.Name]],Tabla3[Nombre archivo],Tabla3[BASESLEP],"N/A",0,1)</f>
        <v>Punilla Cordillera</v>
      </c>
      <c r="AJ1629" t="s">
        <v>7552</v>
      </c>
    </row>
    <row r="1630" spans="1:36" x14ac:dyDescent="0.3">
      <c r="A1630" t="s">
        <v>6454</v>
      </c>
      <c r="B1630" t="s">
        <v>7110</v>
      </c>
      <c r="C1630" t="s">
        <v>6794</v>
      </c>
      <c r="D1630" t="s">
        <v>7111</v>
      </c>
      <c r="E1630" t="s">
        <v>6841</v>
      </c>
      <c r="F1630" t="s">
        <v>6842</v>
      </c>
      <c r="G1630" t="s">
        <v>44</v>
      </c>
      <c r="H1630" t="s">
        <v>45</v>
      </c>
      <c r="I1630" t="s">
        <v>60</v>
      </c>
      <c r="J1630" t="s">
        <v>6460</v>
      </c>
      <c r="K1630" t="s">
        <v>48</v>
      </c>
      <c r="L1630" s="3">
        <v>22880000</v>
      </c>
      <c r="M1630" s="4">
        <v>19864000</v>
      </c>
      <c r="N1630" s="4">
        <v>3016000</v>
      </c>
      <c r="O1630" t="s">
        <v>746</v>
      </c>
      <c r="P1630" t="s">
        <v>90</v>
      </c>
      <c r="Q1630" t="s">
        <v>51</v>
      </c>
      <c r="R1630">
        <v>8</v>
      </c>
      <c r="S1630">
        <v>0</v>
      </c>
      <c r="T1630">
        <v>1</v>
      </c>
      <c r="U1630">
        <v>0</v>
      </c>
      <c r="V1630">
        <v>0</v>
      </c>
      <c r="W1630">
        <v>0</v>
      </c>
      <c r="X1630">
        <v>443</v>
      </c>
      <c r="Y1630">
        <v>-1</v>
      </c>
      <c r="Z1630" t="s">
        <v>52</v>
      </c>
      <c r="AA1630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22880000</v>
      </c>
      <c r="AB1630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19864000</v>
      </c>
      <c r="AC1630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3016000</v>
      </c>
      <c r="AD1630" s="5">
        <f>VALUE(FIXED((SLEP[[#This Row],[EjecutadoCLP]]/SLEP[[#This Row],[MontoCLP]]),4,TRUE))</f>
        <v>0.86819999999999997</v>
      </c>
      <c r="AE1630" s="1">
        <f>IF(SLEP[[#This Row],[Termino]]=0,DATE(1992,10,11),SLEP[[#This Row],[Termino]]-SLEP[[#This Row],[Días de vigencia]])</f>
        <v>33445</v>
      </c>
      <c r="AF1630" s="1">
        <f>IF(SLEP[[#This Row],[Días restantes]]&lt;1,DATE(1992,10,11),DATE(2025,8,8)+SLEP[[#This Row],[Días restantes]])</f>
        <v>33888</v>
      </c>
      <c r="AG1630">
        <f ca="1">IF(SLEP[[#This Row],[Termino]]=0,0,SLEP[[#This Row],[Termino]]-TODAY())</f>
        <v>-12071</v>
      </c>
      <c r="AH1630" s="7" t="str">
        <f ca="1">IF(SLEP[[#This Row],[Dias]]&gt;0,"Vigente","Vencido")</f>
        <v>Vencido</v>
      </c>
      <c r="AI1630" t="str">
        <f>_xlfn.XLOOKUP(SLEP[[#This Row],[Source.Name]],Tabla3[Nombre archivo],Tabla3[BASESLEP],"N/A",0,1)</f>
        <v>Punilla Cordillera</v>
      </c>
      <c r="AJ1630" t="s">
        <v>7554</v>
      </c>
    </row>
    <row r="1631" spans="1:36" x14ac:dyDescent="0.3">
      <c r="A1631" t="s">
        <v>6454</v>
      </c>
      <c r="B1631" t="s">
        <v>7113</v>
      </c>
      <c r="C1631" t="s">
        <v>6794</v>
      </c>
      <c r="D1631" t="s">
        <v>7114</v>
      </c>
      <c r="E1631" t="s">
        <v>7085</v>
      </c>
      <c r="F1631" t="s">
        <v>7086</v>
      </c>
      <c r="G1631" t="s">
        <v>44</v>
      </c>
      <c r="H1631" t="s">
        <v>45</v>
      </c>
      <c r="I1631" t="s">
        <v>60</v>
      </c>
      <c r="J1631" t="s">
        <v>6460</v>
      </c>
      <c r="K1631" t="s">
        <v>48</v>
      </c>
      <c r="L1631" s="3">
        <v>11000000</v>
      </c>
      <c r="M1631" s="4">
        <v>8750000</v>
      </c>
      <c r="N1631" s="4">
        <v>2250000</v>
      </c>
      <c r="O1631" t="s">
        <v>746</v>
      </c>
      <c r="P1631" t="s">
        <v>90</v>
      </c>
      <c r="Q1631" t="s">
        <v>51</v>
      </c>
      <c r="R1631">
        <v>6</v>
      </c>
      <c r="S1631">
        <v>0</v>
      </c>
      <c r="T1631">
        <v>1</v>
      </c>
      <c r="U1631">
        <v>0</v>
      </c>
      <c r="V1631">
        <v>0</v>
      </c>
      <c r="W1631">
        <v>0</v>
      </c>
      <c r="X1631">
        <v>443</v>
      </c>
      <c r="Y1631">
        <v>-1</v>
      </c>
      <c r="Z1631" t="s">
        <v>52</v>
      </c>
      <c r="AA1631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11000000</v>
      </c>
      <c r="AB1631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8750000</v>
      </c>
      <c r="AC1631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2250000</v>
      </c>
      <c r="AD1631" s="5">
        <f>VALUE(FIXED((SLEP[[#This Row],[EjecutadoCLP]]/SLEP[[#This Row],[MontoCLP]]),4,TRUE))</f>
        <v>0.79549999999999998</v>
      </c>
      <c r="AE1631" s="1">
        <f>IF(SLEP[[#This Row],[Termino]]=0,DATE(1992,10,11),SLEP[[#This Row],[Termino]]-SLEP[[#This Row],[Días de vigencia]])</f>
        <v>33445</v>
      </c>
      <c r="AF1631" s="1">
        <f>IF(SLEP[[#This Row],[Días restantes]]&lt;1,DATE(1992,10,11),DATE(2025,8,8)+SLEP[[#This Row],[Días restantes]])</f>
        <v>33888</v>
      </c>
      <c r="AG1631">
        <f ca="1">IF(SLEP[[#This Row],[Termino]]=0,0,SLEP[[#This Row],[Termino]]-TODAY())</f>
        <v>-12071</v>
      </c>
      <c r="AH1631" s="7" t="str">
        <f ca="1">IF(SLEP[[#This Row],[Dias]]&gt;0,"Vigente","Vencido")</f>
        <v>Vencido</v>
      </c>
      <c r="AI1631" t="str">
        <f>_xlfn.XLOOKUP(SLEP[[#This Row],[Source.Name]],Tabla3[Nombre archivo],Tabla3[BASESLEP],"N/A",0,1)</f>
        <v>Punilla Cordillera</v>
      </c>
      <c r="AJ1631" t="s">
        <v>7556</v>
      </c>
    </row>
    <row r="1632" spans="1:36" x14ac:dyDescent="0.3">
      <c r="A1632" t="s">
        <v>6454</v>
      </c>
      <c r="B1632" t="s">
        <v>7189</v>
      </c>
      <c r="C1632" t="s">
        <v>6910</v>
      </c>
      <c r="D1632" t="s">
        <v>7190</v>
      </c>
      <c r="E1632" t="s">
        <v>7191</v>
      </c>
      <c r="F1632" t="s">
        <v>7192</v>
      </c>
      <c r="G1632" t="s">
        <v>44</v>
      </c>
      <c r="H1632" t="s">
        <v>45</v>
      </c>
      <c r="I1632" t="s">
        <v>60</v>
      </c>
      <c r="J1632" t="s">
        <v>6460</v>
      </c>
      <c r="K1632" t="s">
        <v>48</v>
      </c>
      <c r="L1632" s="3">
        <v>26400000</v>
      </c>
      <c r="M1632" s="4">
        <v>20760000</v>
      </c>
      <c r="N1632" s="4">
        <v>5640000</v>
      </c>
      <c r="O1632" t="s">
        <v>746</v>
      </c>
      <c r="P1632" t="s">
        <v>90</v>
      </c>
      <c r="Q1632" t="s">
        <v>51</v>
      </c>
      <c r="R1632">
        <v>7</v>
      </c>
      <c r="S1632">
        <v>0</v>
      </c>
      <c r="T1632">
        <v>1</v>
      </c>
      <c r="U1632">
        <v>0</v>
      </c>
      <c r="V1632">
        <v>0</v>
      </c>
      <c r="W1632">
        <v>0</v>
      </c>
      <c r="X1632">
        <v>443</v>
      </c>
      <c r="Y1632">
        <v>-1</v>
      </c>
      <c r="Z1632" t="s">
        <v>52</v>
      </c>
      <c r="AA1632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26400000</v>
      </c>
      <c r="AB1632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20760000</v>
      </c>
      <c r="AC1632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5640000</v>
      </c>
      <c r="AD1632" s="5">
        <f>VALUE(FIXED((SLEP[[#This Row],[EjecutadoCLP]]/SLEP[[#This Row],[MontoCLP]]),4,TRUE))</f>
        <v>0.78639999999999999</v>
      </c>
      <c r="AE1632" s="1">
        <f>IF(SLEP[[#This Row],[Termino]]=0,DATE(1992,10,11),SLEP[[#This Row],[Termino]]-SLEP[[#This Row],[Días de vigencia]])</f>
        <v>33445</v>
      </c>
      <c r="AF1632" s="1">
        <f>IF(SLEP[[#This Row],[Días restantes]]&lt;1,DATE(1992,10,11),DATE(2025,8,8)+SLEP[[#This Row],[Días restantes]])</f>
        <v>33888</v>
      </c>
      <c r="AG1632">
        <f ca="1">IF(SLEP[[#This Row],[Termino]]=0,0,SLEP[[#This Row],[Termino]]-TODAY())</f>
        <v>-12071</v>
      </c>
      <c r="AH1632" s="7" t="str">
        <f ca="1">IF(SLEP[[#This Row],[Dias]]&gt;0,"Vigente","Vencido")</f>
        <v>Vencido</v>
      </c>
      <c r="AI1632" t="str">
        <f>_xlfn.XLOOKUP(SLEP[[#This Row],[Source.Name]],Tabla3[Nombre archivo],Tabla3[BASESLEP],"N/A",0,1)</f>
        <v>Punilla Cordillera</v>
      </c>
      <c r="AJ1632" t="s">
        <v>7559</v>
      </c>
    </row>
    <row r="1633" spans="1:36" x14ac:dyDescent="0.3">
      <c r="A1633" t="s">
        <v>6454</v>
      </c>
      <c r="B1633" t="s">
        <v>7194</v>
      </c>
      <c r="C1633" t="s">
        <v>6910</v>
      </c>
      <c r="D1633" t="s">
        <v>7195</v>
      </c>
      <c r="E1633" t="s">
        <v>6938</v>
      </c>
      <c r="F1633" t="s">
        <v>6939</v>
      </c>
      <c r="G1633" t="s">
        <v>44</v>
      </c>
      <c r="H1633" t="s">
        <v>45</v>
      </c>
      <c r="I1633" t="s">
        <v>60</v>
      </c>
      <c r="J1633" t="s">
        <v>6460</v>
      </c>
      <c r="K1633" t="s">
        <v>48</v>
      </c>
      <c r="L1633" s="3">
        <v>28600000</v>
      </c>
      <c r="M1633" s="4">
        <v>23660000</v>
      </c>
      <c r="N1633" s="4">
        <v>4940000</v>
      </c>
      <c r="O1633" t="s">
        <v>746</v>
      </c>
      <c r="P1633" t="s">
        <v>90</v>
      </c>
      <c r="Q1633" t="s">
        <v>51</v>
      </c>
      <c r="R1633">
        <v>7</v>
      </c>
      <c r="S1633">
        <v>0</v>
      </c>
      <c r="T1633">
        <v>1</v>
      </c>
      <c r="U1633">
        <v>0</v>
      </c>
      <c r="V1633">
        <v>0</v>
      </c>
      <c r="W1633">
        <v>0</v>
      </c>
      <c r="X1633">
        <v>443</v>
      </c>
      <c r="Y1633">
        <v>-1</v>
      </c>
      <c r="Z1633" t="s">
        <v>52</v>
      </c>
      <c r="AA1633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28600000</v>
      </c>
      <c r="AB1633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23660000</v>
      </c>
      <c r="AC1633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4940000</v>
      </c>
      <c r="AD1633" s="5">
        <f>VALUE(FIXED((SLEP[[#This Row],[EjecutadoCLP]]/SLEP[[#This Row],[MontoCLP]]),4,TRUE))</f>
        <v>0.82730000000000004</v>
      </c>
      <c r="AE1633" s="1">
        <f>IF(SLEP[[#This Row],[Termino]]=0,DATE(1992,10,11),SLEP[[#This Row],[Termino]]-SLEP[[#This Row],[Días de vigencia]])</f>
        <v>33445</v>
      </c>
      <c r="AF1633" s="1">
        <f>IF(SLEP[[#This Row],[Días restantes]]&lt;1,DATE(1992,10,11),DATE(2025,8,8)+SLEP[[#This Row],[Días restantes]])</f>
        <v>33888</v>
      </c>
      <c r="AG1633">
        <f ca="1">IF(SLEP[[#This Row],[Termino]]=0,0,SLEP[[#This Row],[Termino]]-TODAY())</f>
        <v>-12071</v>
      </c>
      <c r="AH1633" s="7" t="str">
        <f ca="1">IF(SLEP[[#This Row],[Dias]]&gt;0,"Vigente","Vencido")</f>
        <v>Vencido</v>
      </c>
      <c r="AI1633" t="str">
        <f>_xlfn.XLOOKUP(SLEP[[#This Row],[Source.Name]],Tabla3[Nombre archivo],Tabla3[BASESLEP],"N/A",0,1)</f>
        <v>Punilla Cordillera</v>
      </c>
      <c r="AJ1633" t="s">
        <v>7561</v>
      </c>
    </row>
    <row r="1634" spans="1:36" x14ac:dyDescent="0.3">
      <c r="A1634" t="s">
        <v>6454</v>
      </c>
      <c r="B1634" t="s">
        <v>7197</v>
      </c>
      <c r="C1634" t="s">
        <v>6910</v>
      </c>
      <c r="D1634" t="s">
        <v>7198</v>
      </c>
      <c r="E1634" t="s">
        <v>7199</v>
      </c>
      <c r="F1634" t="s">
        <v>7200</v>
      </c>
      <c r="G1634" t="s">
        <v>44</v>
      </c>
      <c r="H1634" t="s">
        <v>45</v>
      </c>
      <c r="I1634" t="s">
        <v>60</v>
      </c>
      <c r="J1634" t="s">
        <v>6460</v>
      </c>
      <c r="K1634" t="s">
        <v>48</v>
      </c>
      <c r="L1634" s="3">
        <v>18260000</v>
      </c>
      <c r="M1634" s="4">
        <v>14749000</v>
      </c>
      <c r="N1634" s="4">
        <v>3511000</v>
      </c>
      <c r="O1634" t="s">
        <v>746</v>
      </c>
      <c r="P1634" t="s">
        <v>90</v>
      </c>
      <c r="Q1634" t="s">
        <v>51</v>
      </c>
      <c r="R1634">
        <v>6</v>
      </c>
      <c r="S1634">
        <v>0</v>
      </c>
      <c r="T1634">
        <v>2</v>
      </c>
      <c r="U1634">
        <v>0</v>
      </c>
      <c r="V1634">
        <v>0</v>
      </c>
      <c r="W1634">
        <v>0</v>
      </c>
      <c r="X1634">
        <v>443</v>
      </c>
      <c r="Y1634">
        <v>-1</v>
      </c>
      <c r="Z1634" t="s">
        <v>52</v>
      </c>
      <c r="AA1634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18260000</v>
      </c>
      <c r="AB1634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14749000</v>
      </c>
      <c r="AC1634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3511000</v>
      </c>
      <c r="AD1634" s="5">
        <f>VALUE(FIXED((SLEP[[#This Row],[EjecutadoCLP]]/SLEP[[#This Row],[MontoCLP]]),4,TRUE))</f>
        <v>0.80769999999999997</v>
      </c>
      <c r="AE1634" s="1">
        <f>IF(SLEP[[#This Row],[Termino]]=0,DATE(1992,10,11),SLEP[[#This Row],[Termino]]-SLEP[[#This Row],[Días de vigencia]])</f>
        <v>33445</v>
      </c>
      <c r="AF1634" s="1">
        <f>IF(SLEP[[#This Row],[Días restantes]]&lt;1,DATE(1992,10,11),DATE(2025,8,8)+SLEP[[#This Row],[Días restantes]])</f>
        <v>33888</v>
      </c>
      <c r="AG1634">
        <f ca="1">IF(SLEP[[#This Row],[Termino]]=0,0,SLEP[[#This Row],[Termino]]-TODAY())</f>
        <v>-12071</v>
      </c>
      <c r="AH1634" s="7" t="str">
        <f ca="1">IF(SLEP[[#This Row],[Dias]]&gt;0,"Vigente","Vencido")</f>
        <v>Vencido</v>
      </c>
      <c r="AI1634" t="str">
        <f>_xlfn.XLOOKUP(SLEP[[#This Row],[Source.Name]],Tabla3[Nombre archivo],Tabla3[BASESLEP],"N/A",0,1)</f>
        <v>Punilla Cordillera</v>
      </c>
      <c r="AJ1634" t="s">
        <v>7563</v>
      </c>
    </row>
    <row r="1635" spans="1:36" x14ac:dyDescent="0.3">
      <c r="A1635" t="s">
        <v>6454</v>
      </c>
      <c r="B1635" t="s">
        <v>7216</v>
      </c>
      <c r="C1635" t="s">
        <v>6910</v>
      </c>
      <c r="D1635" t="s">
        <v>7217</v>
      </c>
      <c r="E1635" t="s">
        <v>7218</v>
      </c>
      <c r="F1635" t="s">
        <v>7219</v>
      </c>
      <c r="G1635" t="s">
        <v>44</v>
      </c>
      <c r="H1635" t="s">
        <v>45</v>
      </c>
      <c r="I1635" t="s">
        <v>60</v>
      </c>
      <c r="J1635" t="s">
        <v>6460</v>
      </c>
      <c r="K1635" t="s">
        <v>48</v>
      </c>
      <c r="L1635" s="3">
        <v>14960000</v>
      </c>
      <c r="M1635" s="4">
        <v>12512000</v>
      </c>
      <c r="N1635" s="4">
        <v>2448000</v>
      </c>
      <c r="O1635" t="s">
        <v>746</v>
      </c>
      <c r="P1635" t="s">
        <v>90</v>
      </c>
      <c r="Q1635" t="s">
        <v>51</v>
      </c>
      <c r="R1635">
        <v>7</v>
      </c>
      <c r="S1635">
        <v>0</v>
      </c>
      <c r="T1635">
        <v>1</v>
      </c>
      <c r="U1635">
        <v>0</v>
      </c>
      <c r="V1635">
        <v>0</v>
      </c>
      <c r="W1635">
        <v>0</v>
      </c>
      <c r="X1635">
        <v>443</v>
      </c>
      <c r="Y1635">
        <v>-1</v>
      </c>
      <c r="Z1635" t="s">
        <v>52</v>
      </c>
      <c r="AA1635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14960000</v>
      </c>
      <c r="AB1635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12512000</v>
      </c>
      <c r="AC1635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2448000</v>
      </c>
      <c r="AD1635" s="5">
        <f>VALUE(FIXED((SLEP[[#This Row],[EjecutadoCLP]]/SLEP[[#This Row],[MontoCLP]]),4,TRUE))</f>
        <v>0.83640000000000003</v>
      </c>
      <c r="AE1635" s="1">
        <f>IF(SLEP[[#This Row],[Termino]]=0,DATE(1992,10,11),SLEP[[#This Row],[Termino]]-SLEP[[#This Row],[Días de vigencia]])</f>
        <v>33445</v>
      </c>
      <c r="AF1635" s="1">
        <f>IF(SLEP[[#This Row],[Días restantes]]&lt;1,DATE(1992,10,11),DATE(2025,8,8)+SLEP[[#This Row],[Días restantes]])</f>
        <v>33888</v>
      </c>
      <c r="AG1635">
        <f ca="1">IF(SLEP[[#This Row],[Termino]]=0,0,SLEP[[#This Row],[Termino]]-TODAY())</f>
        <v>-12071</v>
      </c>
      <c r="AH1635" s="7" t="str">
        <f ca="1">IF(SLEP[[#This Row],[Dias]]&gt;0,"Vigente","Vencido")</f>
        <v>Vencido</v>
      </c>
      <c r="AI1635" t="str">
        <f>_xlfn.XLOOKUP(SLEP[[#This Row],[Source.Name]],Tabla3[Nombre archivo],Tabla3[BASESLEP],"N/A",0,1)</f>
        <v>Punilla Cordillera</v>
      </c>
      <c r="AJ1635" t="s">
        <v>7565</v>
      </c>
    </row>
    <row r="1636" spans="1:36" x14ac:dyDescent="0.3">
      <c r="A1636" t="s">
        <v>6454</v>
      </c>
      <c r="B1636" t="s">
        <v>7221</v>
      </c>
      <c r="C1636" t="s">
        <v>6910</v>
      </c>
      <c r="D1636" t="s">
        <v>7222</v>
      </c>
      <c r="E1636" t="s">
        <v>7218</v>
      </c>
      <c r="F1636" t="s">
        <v>7219</v>
      </c>
      <c r="G1636" t="s">
        <v>44</v>
      </c>
      <c r="H1636" t="s">
        <v>45</v>
      </c>
      <c r="I1636" t="s">
        <v>60</v>
      </c>
      <c r="J1636" t="s">
        <v>6460</v>
      </c>
      <c r="K1636" t="s">
        <v>48</v>
      </c>
      <c r="L1636" s="3">
        <v>14960000</v>
      </c>
      <c r="M1636" s="4">
        <v>13940000</v>
      </c>
      <c r="N1636" s="4">
        <v>1020000</v>
      </c>
      <c r="O1636" t="s">
        <v>746</v>
      </c>
      <c r="P1636" t="s">
        <v>90</v>
      </c>
      <c r="Q1636" t="s">
        <v>51</v>
      </c>
      <c r="R1636">
        <v>9</v>
      </c>
      <c r="S1636">
        <v>0</v>
      </c>
      <c r="T1636">
        <v>1</v>
      </c>
      <c r="U1636">
        <v>0</v>
      </c>
      <c r="V1636">
        <v>0</v>
      </c>
      <c r="W1636">
        <v>0</v>
      </c>
      <c r="X1636">
        <v>443</v>
      </c>
      <c r="Y1636">
        <v>-1</v>
      </c>
      <c r="Z1636" t="s">
        <v>52</v>
      </c>
      <c r="AA1636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14960000</v>
      </c>
      <c r="AB1636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13940000</v>
      </c>
      <c r="AC1636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1020000</v>
      </c>
      <c r="AD1636" s="5">
        <f>VALUE(FIXED((SLEP[[#This Row],[EjecutadoCLP]]/SLEP[[#This Row],[MontoCLP]]),4,TRUE))</f>
        <v>0.93179999999999996</v>
      </c>
      <c r="AE1636" s="1">
        <f>IF(SLEP[[#This Row],[Termino]]=0,DATE(1992,10,11),SLEP[[#This Row],[Termino]]-SLEP[[#This Row],[Días de vigencia]])</f>
        <v>33445</v>
      </c>
      <c r="AF1636" s="1">
        <f>IF(SLEP[[#This Row],[Días restantes]]&lt;1,DATE(1992,10,11),DATE(2025,8,8)+SLEP[[#This Row],[Días restantes]])</f>
        <v>33888</v>
      </c>
      <c r="AG1636">
        <f ca="1">IF(SLEP[[#This Row],[Termino]]=0,0,SLEP[[#This Row],[Termino]]-TODAY())</f>
        <v>-12071</v>
      </c>
      <c r="AH1636" s="7" t="str">
        <f ca="1">IF(SLEP[[#This Row],[Dias]]&gt;0,"Vigente","Vencido")</f>
        <v>Vencido</v>
      </c>
      <c r="AI1636" t="str">
        <f>_xlfn.XLOOKUP(SLEP[[#This Row],[Source.Name]],Tabla3[Nombre archivo],Tabla3[BASESLEP],"N/A",0,1)</f>
        <v>Punilla Cordillera</v>
      </c>
      <c r="AJ1636" t="s">
        <v>7569</v>
      </c>
    </row>
    <row r="1637" spans="1:36" x14ac:dyDescent="0.3">
      <c r="A1637" t="s">
        <v>6454</v>
      </c>
      <c r="B1637" t="s">
        <v>7061</v>
      </c>
      <c r="C1637" t="s">
        <v>6910</v>
      </c>
      <c r="D1637" t="s">
        <v>7062</v>
      </c>
      <c r="E1637" t="s">
        <v>7063</v>
      </c>
      <c r="F1637" t="s">
        <v>7064</v>
      </c>
      <c r="G1637" t="s">
        <v>44</v>
      </c>
      <c r="H1637" t="s">
        <v>45</v>
      </c>
      <c r="I1637" t="s">
        <v>60</v>
      </c>
      <c r="J1637" t="s">
        <v>6460</v>
      </c>
      <c r="K1637" t="s">
        <v>48</v>
      </c>
      <c r="L1637" s="3">
        <v>8800000</v>
      </c>
      <c r="M1637" s="4">
        <v>6960000</v>
      </c>
      <c r="N1637" s="4">
        <v>1840000</v>
      </c>
      <c r="O1637" t="s">
        <v>746</v>
      </c>
      <c r="P1637" t="s">
        <v>90</v>
      </c>
      <c r="Q1637" t="s">
        <v>51</v>
      </c>
      <c r="R1637">
        <v>6</v>
      </c>
      <c r="S1637">
        <v>0</v>
      </c>
      <c r="T1637">
        <v>1</v>
      </c>
      <c r="U1637">
        <v>0</v>
      </c>
      <c r="V1637">
        <v>0</v>
      </c>
      <c r="W1637">
        <v>0</v>
      </c>
      <c r="X1637">
        <v>189</v>
      </c>
      <c r="Y1637">
        <v>-1</v>
      </c>
      <c r="Z1637" t="s">
        <v>52</v>
      </c>
      <c r="AA1637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8800000</v>
      </c>
      <c r="AB1637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6960000</v>
      </c>
      <c r="AC1637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1840000</v>
      </c>
      <c r="AD1637" s="5">
        <f>VALUE(FIXED((SLEP[[#This Row],[EjecutadoCLP]]/SLEP[[#This Row],[MontoCLP]]),4,TRUE))</f>
        <v>0.79090000000000005</v>
      </c>
      <c r="AE1637" s="1">
        <f>IF(SLEP[[#This Row],[Termino]]=0,DATE(1992,10,11),SLEP[[#This Row],[Termino]]-SLEP[[#This Row],[Días de vigencia]])</f>
        <v>33699</v>
      </c>
      <c r="AF1637" s="1">
        <f>IF(SLEP[[#This Row],[Días restantes]]&lt;1,DATE(1992,10,11),DATE(2025,8,8)+SLEP[[#This Row],[Días restantes]])</f>
        <v>33888</v>
      </c>
      <c r="AG1637">
        <f ca="1">IF(SLEP[[#This Row],[Termino]]=0,0,SLEP[[#This Row],[Termino]]-TODAY())</f>
        <v>-12071</v>
      </c>
      <c r="AH1637" s="7" t="str">
        <f ca="1">IF(SLEP[[#This Row],[Dias]]&gt;0,"Vigente","Vencido")</f>
        <v>Vencido</v>
      </c>
      <c r="AI1637" t="str">
        <f>_xlfn.XLOOKUP(SLEP[[#This Row],[Source.Name]],Tabla3[Nombre archivo],Tabla3[BASESLEP],"N/A",0,1)</f>
        <v>Punilla Cordillera</v>
      </c>
      <c r="AJ1637" t="s">
        <v>7575</v>
      </c>
    </row>
    <row r="1638" spans="1:36" x14ac:dyDescent="0.3">
      <c r="A1638" t="s">
        <v>6454</v>
      </c>
      <c r="B1638" t="s">
        <v>7224</v>
      </c>
      <c r="C1638" t="s">
        <v>6910</v>
      </c>
      <c r="D1638" t="s">
        <v>7225</v>
      </c>
      <c r="E1638" t="s">
        <v>6891</v>
      </c>
      <c r="F1638" t="s">
        <v>6892</v>
      </c>
      <c r="G1638" t="s">
        <v>44</v>
      </c>
      <c r="H1638" t="s">
        <v>45</v>
      </c>
      <c r="I1638" t="s">
        <v>60</v>
      </c>
      <c r="J1638" t="s">
        <v>6460</v>
      </c>
      <c r="K1638" t="s">
        <v>48</v>
      </c>
      <c r="L1638" s="3">
        <v>13200000</v>
      </c>
      <c r="M1638" s="4">
        <v>10980000</v>
      </c>
      <c r="N1638" s="4">
        <v>2220000</v>
      </c>
      <c r="O1638" t="s">
        <v>746</v>
      </c>
      <c r="P1638" t="s">
        <v>90</v>
      </c>
      <c r="Q1638" t="s">
        <v>51</v>
      </c>
      <c r="R1638">
        <v>6</v>
      </c>
      <c r="S1638">
        <v>0</v>
      </c>
      <c r="T1638">
        <v>1</v>
      </c>
      <c r="U1638">
        <v>0</v>
      </c>
      <c r="V1638">
        <v>0</v>
      </c>
      <c r="W1638">
        <v>0</v>
      </c>
      <c r="X1638">
        <v>443</v>
      </c>
      <c r="Y1638">
        <v>-1</v>
      </c>
      <c r="Z1638" t="s">
        <v>52</v>
      </c>
      <c r="AA1638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13200000</v>
      </c>
      <c r="AB1638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10980000</v>
      </c>
      <c r="AC1638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2220000</v>
      </c>
      <c r="AD1638" s="5">
        <f>VALUE(FIXED((SLEP[[#This Row],[EjecutadoCLP]]/SLEP[[#This Row],[MontoCLP]]),4,TRUE))</f>
        <v>0.83179999999999998</v>
      </c>
      <c r="AE1638" s="1">
        <f>IF(SLEP[[#This Row],[Termino]]=0,DATE(1992,10,11),SLEP[[#This Row],[Termino]]-SLEP[[#This Row],[Días de vigencia]])</f>
        <v>33445</v>
      </c>
      <c r="AF1638" s="1">
        <f>IF(SLEP[[#This Row],[Días restantes]]&lt;1,DATE(1992,10,11),DATE(2025,8,8)+SLEP[[#This Row],[Días restantes]])</f>
        <v>33888</v>
      </c>
      <c r="AG1638">
        <f ca="1">IF(SLEP[[#This Row],[Termino]]=0,0,SLEP[[#This Row],[Termino]]-TODAY())</f>
        <v>-12071</v>
      </c>
      <c r="AH1638" s="7" t="str">
        <f ca="1">IF(SLEP[[#This Row],[Dias]]&gt;0,"Vigente","Vencido")</f>
        <v>Vencido</v>
      </c>
      <c r="AI1638" t="str">
        <f>_xlfn.XLOOKUP(SLEP[[#This Row],[Source.Name]],Tabla3[Nombre archivo],Tabla3[BASESLEP],"N/A",0,1)</f>
        <v>Punilla Cordillera</v>
      </c>
      <c r="AJ1638" t="s">
        <v>7581</v>
      </c>
    </row>
    <row r="1639" spans="1:36" x14ac:dyDescent="0.3">
      <c r="A1639" t="s">
        <v>6454</v>
      </c>
      <c r="B1639" t="s">
        <v>7116</v>
      </c>
      <c r="C1639" t="s">
        <v>6794</v>
      </c>
      <c r="D1639" t="s">
        <v>7117</v>
      </c>
      <c r="E1639" t="s">
        <v>7118</v>
      </c>
      <c r="F1639" t="s">
        <v>7119</v>
      </c>
      <c r="G1639" t="s">
        <v>44</v>
      </c>
      <c r="H1639" t="s">
        <v>45</v>
      </c>
      <c r="I1639" t="s">
        <v>60</v>
      </c>
      <c r="J1639" t="s">
        <v>6460</v>
      </c>
      <c r="K1639" t="s">
        <v>48</v>
      </c>
      <c r="L1639" s="3">
        <v>7700000</v>
      </c>
      <c r="M1639" s="4">
        <v>6265000</v>
      </c>
      <c r="N1639" s="4">
        <v>1435000</v>
      </c>
      <c r="O1639" t="s">
        <v>746</v>
      </c>
      <c r="P1639" t="s">
        <v>90</v>
      </c>
      <c r="Q1639" t="s">
        <v>51</v>
      </c>
      <c r="R1639">
        <v>8</v>
      </c>
      <c r="S1639">
        <v>0</v>
      </c>
      <c r="T1639">
        <v>1</v>
      </c>
      <c r="U1639">
        <v>0</v>
      </c>
      <c r="V1639">
        <v>0</v>
      </c>
      <c r="W1639">
        <v>0</v>
      </c>
      <c r="X1639">
        <v>443</v>
      </c>
      <c r="Y1639">
        <v>-1</v>
      </c>
      <c r="Z1639" t="s">
        <v>52</v>
      </c>
      <c r="AA1639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7700000</v>
      </c>
      <c r="AB1639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6265000</v>
      </c>
      <c r="AC1639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1435000</v>
      </c>
      <c r="AD1639" s="5">
        <f>VALUE(FIXED((SLEP[[#This Row],[EjecutadoCLP]]/SLEP[[#This Row],[MontoCLP]]),4,TRUE))</f>
        <v>0.81359999999999999</v>
      </c>
      <c r="AE1639" s="1">
        <f>IF(SLEP[[#This Row],[Termino]]=0,DATE(1992,10,11),SLEP[[#This Row],[Termino]]-SLEP[[#This Row],[Días de vigencia]])</f>
        <v>33445</v>
      </c>
      <c r="AF1639" s="1">
        <f>IF(SLEP[[#This Row],[Días restantes]]&lt;1,DATE(1992,10,11),DATE(2025,8,8)+SLEP[[#This Row],[Días restantes]])</f>
        <v>33888</v>
      </c>
      <c r="AG1639">
        <f ca="1">IF(SLEP[[#This Row],[Termino]]=0,0,SLEP[[#This Row],[Termino]]-TODAY())</f>
        <v>-12071</v>
      </c>
      <c r="AH1639" s="7" t="str">
        <f ca="1">IF(SLEP[[#This Row],[Dias]]&gt;0,"Vigente","Vencido")</f>
        <v>Vencido</v>
      </c>
      <c r="AI1639" t="str">
        <f>_xlfn.XLOOKUP(SLEP[[#This Row],[Source.Name]],Tabla3[Nombre archivo],Tabla3[BASESLEP],"N/A",0,1)</f>
        <v>Punilla Cordillera</v>
      </c>
      <c r="AJ1639" t="s">
        <v>7585</v>
      </c>
    </row>
    <row r="1640" spans="1:36" x14ac:dyDescent="0.3">
      <c r="A1640" t="s">
        <v>6454</v>
      </c>
      <c r="B1640" t="s">
        <v>7147</v>
      </c>
      <c r="C1640" t="s">
        <v>6910</v>
      </c>
      <c r="D1640" t="s">
        <v>7148</v>
      </c>
      <c r="E1640" t="s">
        <v>7149</v>
      </c>
      <c r="F1640" t="s">
        <v>7150</v>
      </c>
      <c r="G1640" t="s">
        <v>44</v>
      </c>
      <c r="H1640" t="s">
        <v>45</v>
      </c>
      <c r="I1640" t="s">
        <v>60</v>
      </c>
      <c r="J1640" t="s">
        <v>6460</v>
      </c>
      <c r="K1640" t="s">
        <v>48</v>
      </c>
      <c r="L1640" s="3">
        <v>11000000</v>
      </c>
      <c r="M1640" s="4">
        <v>9750000</v>
      </c>
      <c r="N1640" s="4">
        <v>1250000</v>
      </c>
      <c r="O1640" t="s">
        <v>746</v>
      </c>
      <c r="P1640" t="s">
        <v>90</v>
      </c>
      <c r="Q1640" t="s">
        <v>51</v>
      </c>
      <c r="R1640">
        <v>8</v>
      </c>
      <c r="S1640">
        <v>0</v>
      </c>
      <c r="T1640">
        <v>1</v>
      </c>
      <c r="U1640">
        <v>0</v>
      </c>
      <c r="V1640">
        <v>0</v>
      </c>
      <c r="W1640">
        <v>0</v>
      </c>
      <c r="X1640">
        <v>443</v>
      </c>
      <c r="Y1640">
        <v>-1</v>
      </c>
      <c r="Z1640" t="s">
        <v>52</v>
      </c>
      <c r="AA1640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11000000</v>
      </c>
      <c r="AB1640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9750000</v>
      </c>
      <c r="AC1640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1250000</v>
      </c>
      <c r="AD1640" s="5">
        <f>VALUE(FIXED((SLEP[[#This Row],[EjecutadoCLP]]/SLEP[[#This Row],[MontoCLP]]),4,TRUE))</f>
        <v>0.88639999999999997</v>
      </c>
      <c r="AE1640" s="1">
        <f>IF(SLEP[[#This Row],[Termino]]=0,DATE(1992,10,11),SLEP[[#This Row],[Termino]]-SLEP[[#This Row],[Días de vigencia]])</f>
        <v>33445</v>
      </c>
      <c r="AF1640" s="1">
        <f>IF(SLEP[[#This Row],[Días restantes]]&lt;1,DATE(1992,10,11),DATE(2025,8,8)+SLEP[[#This Row],[Días restantes]])</f>
        <v>33888</v>
      </c>
      <c r="AG1640">
        <f ca="1">IF(SLEP[[#This Row],[Termino]]=0,0,SLEP[[#This Row],[Termino]]-TODAY())</f>
        <v>-12071</v>
      </c>
      <c r="AH1640" s="7" t="str">
        <f ca="1">IF(SLEP[[#This Row],[Dias]]&gt;0,"Vigente","Vencido")</f>
        <v>Vencido</v>
      </c>
      <c r="AI1640" t="str">
        <f>_xlfn.XLOOKUP(SLEP[[#This Row],[Source.Name]],Tabla3[Nombre archivo],Tabla3[BASESLEP],"N/A",0,1)</f>
        <v>Punilla Cordillera</v>
      </c>
      <c r="AJ1640" t="s">
        <v>7591</v>
      </c>
    </row>
    <row r="1641" spans="1:36" x14ac:dyDescent="0.3">
      <c r="A1641" t="s">
        <v>6454</v>
      </c>
      <c r="B1641" t="s">
        <v>7152</v>
      </c>
      <c r="C1641" t="s">
        <v>6794</v>
      </c>
      <c r="D1641" t="s">
        <v>7153</v>
      </c>
      <c r="E1641" t="s">
        <v>6966</v>
      </c>
      <c r="F1641" t="s">
        <v>6967</v>
      </c>
      <c r="G1641" t="s">
        <v>44</v>
      </c>
      <c r="H1641" t="s">
        <v>45</v>
      </c>
      <c r="I1641" t="s">
        <v>60</v>
      </c>
      <c r="J1641" t="s">
        <v>6460</v>
      </c>
      <c r="K1641" t="s">
        <v>48</v>
      </c>
      <c r="L1641" s="3">
        <v>14300000</v>
      </c>
      <c r="M1641" s="4">
        <v>12447500</v>
      </c>
      <c r="N1641" s="4">
        <v>1852500</v>
      </c>
      <c r="O1641" t="s">
        <v>746</v>
      </c>
      <c r="P1641" t="s">
        <v>90</v>
      </c>
      <c r="Q1641" t="s">
        <v>51</v>
      </c>
      <c r="R1641">
        <v>8</v>
      </c>
      <c r="S1641">
        <v>0</v>
      </c>
      <c r="T1641">
        <v>1</v>
      </c>
      <c r="U1641">
        <v>0</v>
      </c>
      <c r="V1641">
        <v>0</v>
      </c>
      <c r="W1641">
        <v>0</v>
      </c>
      <c r="X1641">
        <v>443</v>
      </c>
      <c r="Y1641">
        <v>-1</v>
      </c>
      <c r="Z1641" t="s">
        <v>52</v>
      </c>
      <c r="AA1641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14300000</v>
      </c>
      <c r="AB1641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12447500</v>
      </c>
      <c r="AC1641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1852500</v>
      </c>
      <c r="AD1641" s="5">
        <f>VALUE(FIXED((SLEP[[#This Row],[EjecutadoCLP]]/SLEP[[#This Row],[MontoCLP]]),4,TRUE))</f>
        <v>0.87050000000000005</v>
      </c>
      <c r="AE1641" s="1">
        <f>IF(SLEP[[#This Row],[Termino]]=0,DATE(1992,10,11),SLEP[[#This Row],[Termino]]-SLEP[[#This Row],[Días de vigencia]])</f>
        <v>33445</v>
      </c>
      <c r="AF1641" s="1">
        <f>IF(SLEP[[#This Row],[Días restantes]]&lt;1,DATE(1992,10,11),DATE(2025,8,8)+SLEP[[#This Row],[Días restantes]])</f>
        <v>33888</v>
      </c>
      <c r="AG1641">
        <f ca="1">IF(SLEP[[#This Row],[Termino]]=0,0,SLEP[[#This Row],[Termino]]-TODAY())</f>
        <v>-12071</v>
      </c>
      <c r="AH1641" s="7" t="str">
        <f ca="1">IF(SLEP[[#This Row],[Dias]]&gt;0,"Vigente","Vencido")</f>
        <v>Vencido</v>
      </c>
      <c r="AI1641" t="str">
        <f>_xlfn.XLOOKUP(SLEP[[#This Row],[Source.Name]],Tabla3[Nombre archivo],Tabla3[BASESLEP],"N/A",0,1)</f>
        <v>Punilla Cordillera</v>
      </c>
      <c r="AJ1641" t="s">
        <v>7598</v>
      </c>
    </row>
    <row r="1642" spans="1:36" x14ac:dyDescent="0.3">
      <c r="A1642" t="s">
        <v>6454</v>
      </c>
      <c r="B1642" t="s">
        <v>7155</v>
      </c>
      <c r="C1642" t="s">
        <v>6910</v>
      </c>
      <c r="D1642" t="s">
        <v>7156</v>
      </c>
      <c r="E1642" t="s">
        <v>6961</v>
      </c>
      <c r="F1642" t="s">
        <v>6962</v>
      </c>
      <c r="G1642" t="s">
        <v>44</v>
      </c>
      <c r="H1642" t="s">
        <v>45</v>
      </c>
      <c r="I1642" t="s">
        <v>60</v>
      </c>
      <c r="J1642" t="s">
        <v>6460</v>
      </c>
      <c r="K1642" t="s">
        <v>48</v>
      </c>
      <c r="L1642" s="3">
        <v>11660000</v>
      </c>
      <c r="M1642" s="4">
        <v>10078000</v>
      </c>
      <c r="N1642" s="4">
        <v>1582000</v>
      </c>
      <c r="O1642" t="s">
        <v>746</v>
      </c>
      <c r="P1642" t="s">
        <v>90</v>
      </c>
      <c r="Q1642" t="s">
        <v>51</v>
      </c>
      <c r="R1642">
        <v>7</v>
      </c>
      <c r="S1642">
        <v>0</v>
      </c>
      <c r="T1642">
        <v>1</v>
      </c>
      <c r="U1642">
        <v>0</v>
      </c>
      <c r="V1642">
        <v>0</v>
      </c>
      <c r="W1642">
        <v>0</v>
      </c>
      <c r="X1642">
        <v>443</v>
      </c>
      <c r="Y1642">
        <v>-1</v>
      </c>
      <c r="Z1642" t="s">
        <v>52</v>
      </c>
      <c r="AA1642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11660000</v>
      </c>
      <c r="AB1642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10078000</v>
      </c>
      <c r="AC1642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1582000</v>
      </c>
      <c r="AD1642" s="5">
        <f>VALUE(FIXED((SLEP[[#This Row],[EjecutadoCLP]]/SLEP[[#This Row],[MontoCLP]]),4,TRUE))</f>
        <v>0.86429999999999996</v>
      </c>
      <c r="AE1642" s="1">
        <f>IF(SLEP[[#This Row],[Termino]]=0,DATE(1992,10,11),SLEP[[#This Row],[Termino]]-SLEP[[#This Row],[Días de vigencia]])</f>
        <v>33445</v>
      </c>
      <c r="AF1642" s="1">
        <f>IF(SLEP[[#This Row],[Días restantes]]&lt;1,DATE(1992,10,11),DATE(2025,8,8)+SLEP[[#This Row],[Días restantes]])</f>
        <v>33888</v>
      </c>
      <c r="AG1642">
        <f ca="1">IF(SLEP[[#This Row],[Termino]]=0,0,SLEP[[#This Row],[Termino]]-TODAY())</f>
        <v>-12071</v>
      </c>
      <c r="AH1642" s="7" t="str">
        <f ca="1">IF(SLEP[[#This Row],[Dias]]&gt;0,"Vigente","Vencido")</f>
        <v>Vencido</v>
      </c>
      <c r="AI1642" t="str">
        <f>_xlfn.XLOOKUP(SLEP[[#This Row],[Source.Name]],Tabla3[Nombre archivo],Tabla3[BASESLEP],"N/A",0,1)</f>
        <v>Punilla Cordillera</v>
      </c>
      <c r="AJ1642" t="s">
        <v>7605</v>
      </c>
    </row>
    <row r="1643" spans="1:36" x14ac:dyDescent="0.3">
      <c r="A1643" t="s">
        <v>6454</v>
      </c>
      <c r="B1643" t="s">
        <v>7158</v>
      </c>
      <c r="C1643" t="s">
        <v>6794</v>
      </c>
      <c r="D1643" t="s">
        <v>7159</v>
      </c>
      <c r="E1643" t="s">
        <v>6891</v>
      </c>
      <c r="F1643" t="s">
        <v>6892</v>
      </c>
      <c r="G1643" t="s">
        <v>44</v>
      </c>
      <c r="H1643" t="s">
        <v>45</v>
      </c>
      <c r="I1643" t="s">
        <v>60</v>
      </c>
      <c r="J1643" t="s">
        <v>6460</v>
      </c>
      <c r="K1643" t="s">
        <v>48</v>
      </c>
      <c r="L1643" s="3">
        <v>8360000</v>
      </c>
      <c r="M1643" s="4">
        <v>7106000</v>
      </c>
      <c r="N1643" s="4">
        <v>1254000</v>
      </c>
      <c r="O1643" t="s">
        <v>746</v>
      </c>
      <c r="P1643" t="s">
        <v>90</v>
      </c>
      <c r="Q1643" t="s">
        <v>51</v>
      </c>
      <c r="R1643">
        <v>7</v>
      </c>
      <c r="S1643">
        <v>0</v>
      </c>
      <c r="T1643">
        <v>1</v>
      </c>
      <c r="U1643">
        <v>0</v>
      </c>
      <c r="V1643">
        <v>0</v>
      </c>
      <c r="W1643">
        <v>0</v>
      </c>
      <c r="X1643">
        <v>443</v>
      </c>
      <c r="Y1643">
        <v>-1</v>
      </c>
      <c r="Z1643" t="s">
        <v>52</v>
      </c>
      <c r="AA1643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8360000</v>
      </c>
      <c r="AB1643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7106000</v>
      </c>
      <c r="AC1643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1254000</v>
      </c>
      <c r="AD1643" s="5">
        <f>VALUE(FIXED((SLEP[[#This Row],[EjecutadoCLP]]/SLEP[[#This Row],[MontoCLP]]),4,TRUE))</f>
        <v>0.85</v>
      </c>
      <c r="AE1643" s="1">
        <f>IF(SLEP[[#This Row],[Termino]]=0,DATE(1992,10,11),SLEP[[#This Row],[Termino]]-SLEP[[#This Row],[Días de vigencia]])</f>
        <v>33445</v>
      </c>
      <c r="AF1643" s="1">
        <f>IF(SLEP[[#This Row],[Días restantes]]&lt;1,DATE(1992,10,11),DATE(2025,8,8)+SLEP[[#This Row],[Días restantes]])</f>
        <v>33888</v>
      </c>
      <c r="AG1643">
        <f ca="1">IF(SLEP[[#This Row],[Termino]]=0,0,SLEP[[#This Row],[Termino]]-TODAY())</f>
        <v>-12071</v>
      </c>
      <c r="AH1643" s="7" t="str">
        <f ca="1">IF(SLEP[[#This Row],[Dias]]&gt;0,"Vigente","Vencido")</f>
        <v>Vencido</v>
      </c>
      <c r="AI1643" t="str">
        <f>_xlfn.XLOOKUP(SLEP[[#This Row],[Source.Name]],Tabla3[Nombre archivo],Tabla3[BASESLEP],"N/A",0,1)</f>
        <v>Punilla Cordillera</v>
      </c>
      <c r="AJ1643" t="s">
        <v>7611</v>
      </c>
    </row>
    <row r="1644" spans="1:36" x14ac:dyDescent="0.3">
      <c r="A1644" t="s">
        <v>6454</v>
      </c>
      <c r="B1644" t="s">
        <v>7161</v>
      </c>
      <c r="C1644" t="s">
        <v>6794</v>
      </c>
      <c r="D1644" t="s">
        <v>7162</v>
      </c>
      <c r="E1644" t="s">
        <v>7129</v>
      </c>
      <c r="F1644" t="s">
        <v>7130</v>
      </c>
      <c r="G1644" t="s">
        <v>44</v>
      </c>
      <c r="H1644" t="s">
        <v>45</v>
      </c>
      <c r="I1644" t="s">
        <v>60</v>
      </c>
      <c r="J1644" t="s">
        <v>6460</v>
      </c>
      <c r="K1644" t="s">
        <v>48</v>
      </c>
      <c r="L1644" s="3">
        <v>8360000</v>
      </c>
      <c r="M1644" s="4">
        <v>6650000</v>
      </c>
      <c r="N1644" s="4">
        <v>1710000</v>
      </c>
      <c r="O1644" t="s">
        <v>746</v>
      </c>
      <c r="P1644" t="s">
        <v>90</v>
      </c>
      <c r="Q1644" t="s">
        <v>51</v>
      </c>
      <c r="R1644">
        <v>8</v>
      </c>
      <c r="S1644">
        <v>0</v>
      </c>
      <c r="T1644">
        <v>1</v>
      </c>
      <c r="U1644">
        <v>0</v>
      </c>
      <c r="V1644">
        <v>0</v>
      </c>
      <c r="W1644">
        <v>0</v>
      </c>
      <c r="X1644">
        <v>443</v>
      </c>
      <c r="Y1644">
        <v>-1</v>
      </c>
      <c r="Z1644" t="s">
        <v>52</v>
      </c>
      <c r="AA1644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8360000</v>
      </c>
      <c r="AB1644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6650000</v>
      </c>
      <c r="AC1644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1710000</v>
      </c>
      <c r="AD1644" s="5">
        <f>VALUE(FIXED((SLEP[[#This Row],[EjecutadoCLP]]/SLEP[[#This Row],[MontoCLP]]),4,TRUE))</f>
        <v>0.79549999999999998</v>
      </c>
      <c r="AE1644" s="1">
        <f>IF(SLEP[[#This Row],[Termino]]=0,DATE(1992,10,11),SLEP[[#This Row],[Termino]]-SLEP[[#This Row],[Días de vigencia]])</f>
        <v>33445</v>
      </c>
      <c r="AF1644" s="1">
        <f>IF(SLEP[[#This Row],[Días restantes]]&lt;1,DATE(1992,10,11),DATE(2025,8,8)+SLEP[[#This Row],[Días restantes]])</f>
        <v>33888</v>
      </c>
      <c r="AG1644">
        <f ca="1">IF(SLEP[[#This Row],[Termino]]=0,0,SLEP[[#This Row],[Termino]]-TODAY())</f>
        <v>-12071</v>
      </c>
      <c r="AH1644" s="7" t="str">
        <f ca="1">IF(SLEP[[#This Row],[Dias]]&gt;0,"Vigente","Vencido")</f>
        <v>Vencido</v>
      </c>
      <c r="AI1644" t="str">
        <f>_xlfn.XLOOKUP(SLEP[[#This Row],[Source.Name]],Tabla3[Nombre archivo],Tabla3[BASESLEP],"N/A",0,1)</f>
        <v>Punilla Cordillera</v>
      </c>
      <c r="AJ1644" t="s">
        <v>7615</v>
      </c>
    </row>
    <row r="1645" spans="1:36" x14ac:dyDescent="0.3">
      <c r="A1645" t="s">
        <v>6454</v>
      </c>
      <c r="B1645" t="s">
        <v>6977</v>
      </c>
      <c r="C1645" t="s">
        <v>6910</v>
      </c>
      <c r="D1645" t="s">
        <v>6978</v>
      </c>
      <c r="E1645" t="s">
        <v>6873</v>
      </c>
      <c r="F1645" t="s">
        <v>6874</v>
      </c>
      <c r="G1645" t="s">
        <v>44</v>
      </c>
      <c r="H1645" t="s">
        <v>45</v>
      </c>
      <c r="I1645" t="s">
        <v>60</v>
      </c>
      <c r="J1645" t="s">
        <v>6460</v>
      </c>
      <c r="K1645" t="s">
        <v>48</v>
      </c>
      <c r="L1645" s="3">
        <v>4395600</v>
      </c>
      <c r="M1645" s="4">
        <v>3676320</v>
      </c>
      <c r="N1645" s="4">
        <v>719280</v>
      </c>
      <c r="O1645" t="s">
        <v>746</v>
      </c>
      <c r="P1645" t="s">
        <v>90</v>
      </c>
      <c r="Q1645" t="s">
        <v>51</v>
      </c>
      <c r="R1645">
        <v>5</v>
      </c>
      <c r="S1645">
        <v>0</v>
      </c>
      <c r="T1645">
        <v>1</v>
      </c>
      <c r="U1645">
        <v>0</v>
      </c>
      <c r="V1645">
        <v>0</v>
      </c>
      <c r="W1645">
        <v>0</v>
      </c>
      <c r="X1645">
        <v>443</v>
      </c>
      <c r="Y1645">
        <v>-1</v>
      </c>
      <c r="Z1645" t="s">
        <v>52</v>
      </c>
      <c r="AA1645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4395600</v>
      </c>
      <c r="AB1645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3676320</v>
      </c>
      <c r="AC1645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719280</v>
      </c>
      <c r="AD1645" s="5">
        <f>VALUE(FIXED((SLEP[[#This Row],[EjecutadoCLP]]/SLEP[[#This Row],[MontoCLP]]),4,TRUE))</f>
        <v>0.83640000000000003</v>
      </c>
      <c r="AE1645" s="1">
        <f>IF(SLEP[[#This Row],[Termino]]=0,DATE(1992,10,11),SLEP[[#This Row],[Termino]]-SLEP[[#This Row],[Días de vigencia]])</f>
        <v>33445</v>
      </c>
      <c r="AF1645" s="1">
        <f>IF(SLEP[[#This Row],[Días restantes]]&lt;1,DATE(1992,10,11),DATE(2025,8,8)+SLEP[[#This Row],[Días restantes]])</f>
        <v>33888</v>
      </c>
      <c r="AG1645">
        <f ca="1">IF(SLEP[[#This Row],[Termino]]=0,0,SLEP[[#This Row],[Termino]]-TODAY())</f>
        <v>-12071</v>
      </c>
      <c r="AH1645" s="7" t="str">
        <f ca="1">IF(SLEP[[#This Row],[Dias]]&gt;0,"Vigente","Vencido")</f>
        <v>Vencido</v>
      </c>
      <c r="AI1645" t="str">
        <f>_xlfn.XLOOKUP(SLEP[[#This Row],[Source.Name]],Tabla3[Nombre archivo],Tabla3[BASESLEP],"N/A",0,1)</f>
        <v>Punilla Cordillera</v>
      </c>
      <c r="AJ1645" t="s">
        <v>7622</v>
      </c>
    </row>
    <row r="1646" spans="1:36" x14ac:dyDescent="0.3">
      <c r="A1646" t="s">
        <v>6454</v>
      </c>
      <c r="B1646" t="s">
        <v>6980</v>
      </c>
      <c r="C1646" t="s">
        <v>6794</v>
      </c>
      <c r="D1646" t="s">
        <v>6981</v>
      </c>
      <c r="E1646" t="s">
        <v>6925</v>
      </c>
      <c r="F1646" t="s">
        <v>6926</v>
      </c>
      <c r="G1646" t="s">
        <v>44</v>
      </c>
      <c r="H1646" t="s">
        <v>45</v>
      </c>
      <c r="I1646" t="s">
        <v>60</v>
      </c>
      <c r="J1646" t="s">
        <v>6460</v>
      </c>
      <c r="K1646" t="s">
        <v>48</v>
      </c>
      <c r="L1646" s="3">
        <v>4180000</v>
      </c>
      <c r="M1646" s="4">
        <v>3401000</v>
      </c>
      <c r="N1646" s="4">
        <v>779000</v>
      </c>
      <c r="O1646" t="s">
        <v>746</v>
      </c>
      <c r="P1646" t="s">
        <v>90</v>
      </c>
      <c r="Q1646" t="s">
        <v>51</v>
      </c>
      <c r="R1646">
        <v>6</v>
      </c>
      <c r="S1646">
        <v>0</v>
      </c>
      <c r="T1646">
        <v>1</v>
      </c>
      <c r="U1646">
        <v>0</v>
      </c>
      <c r="V1646">
        <v>0</v>
      </c>
      <c r="W1646">
        <v>0</v>
      </c>
      <c r="X1646">
        <v>443</v>
      </c>
      <c r="Y1646">
        <v>-1</v>
      </c>
      <c r="Z1646" t="s">
        <v>52</v>
      </c>
      <c r="AA1646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4180000</v>
      </c>
      <c r="AB1646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3401000</v>
      </c>
      <c r="AC1646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779000</v>
      </c>
      <c r="AD1646" s="5">
        <f>VALUE(FIXED((SLEP[[#This Row],[EjecutadoCLP]]/SLEP[[#This Row],[MontoCLP]]),4,TRUE))</f>
        <v>0.81359999999999999</v>
      </c>
      <c r="AE1646" s="1">
        <f>IF(SLEP[[#This Row],[Termino]]=0,DATE(1992,10,11),SLEP[[#This Row],[Termino]]-SLEP[[#This Row],[Días de vigencia]])</f>
        <v>33445</v>
      </c>
      <c r="AF1646" s="1">
        <f>IF(SLEP[[#This Row],[Días restantes]]&lt;1,DATE(1992,10,11),DATE(2025,8,8)+SLEP[[#This Row],[Días restantes]])</f>
        <v>33888</v>
      </c>
      <c r="AG1646">
        <f ca="1">IF(SLEP[[#This Row],[Termino]]=0,0,SLEP[[#This Row],[Termino]]-TODAY())</f>
        <v>-12071</v>
      </c>
      <c r="AH1646" s="7" t="str">
        <f ca="1">IF(SLEP[[#This Row],[Dias]]&gt;0,"Vigente","Vencido")</f>
        <v>Vencido</v>
      </c>
      <c r="AI1646" t="str">
        <f>_xlfn.XLOOKUP(SLEP[[#This Row],[Source.Name]],Tabla3[Nombre archivo],Tabla3[BASESLEP],"N/A",0,1)</f>
        <v>Punilla Cordillera</v>
      </c>
      <c r="AJ1646" t="s">
        <v>7627</v>
      </c>
    </row>
    <row r="1647" spans="1:36" x14ac:dyDescent="0.3">
      <c r="A1647" t="s">
        <v>6454</v>
      </c>
      <c r="B1647" t="s">
        <v>6983</v>
      </c>
      <c r="C1647" t="s">
        <v>6910</v>
      </c>
      <c r="D1647" t="s">
        <v>6984</v>
      </c>
      <c r="E1647" t="s">
        <v>6985</v>
      </c>
      <c r="F1647" t="s">
        <v>6986</v>
      </c>
      <c r="G1647" t="s">
        <v>44</v>
      </c>
      <c r="H1647" t="s">
        <v>45</v>
      </c>
      <c r="I1647" t="s">
        <v>60</v>
      </c>
      <c r="J1647" t="s">
        <v>6460</v>
      </c>
      <c r="K1647" t="s">
        <v>48</v>
      </c>
      <c r="L1647" s="3">
        <v>41800000</v>
      </c>
      <c r="M1647" s="4">
        <v>35150000</v>
      </c>
      <c r="N1647" s="4">
        <v>6650000</v>
      </c>
      <c r="O1647" t="s">
        <v>746</v>
      </c>
      <c r="P1647" t="s">
        <v>90</v>
      </c>
      <c r="Q1647" t="s">
        <v>51</v>
      </c>
      <c r="R1647">
        <v>8</v>
      </c>
      <c r="S1647">
        <v>0</v>
      </c>
      <c r="T1647">
        <v>1</v>
      </c>
      <c r="U1647">
        <v>0</v>
      </c>
      <c r="V1647">
        <v>0</v>
      </c>
      <c r="W1647">
        <v>0</v>
      </c>
      <c r="X1647">
        <v>443</v>
      </c>
      <c r="Y1647">
        <v>-1</v>
      </c>
      <c r="Z1647" t="s">
        <v>52</v>
      </c>
      <c r="AA1647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41800000</v>
      </c>
      <c r="AB1647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35150000</v>
      </c>
      <c r="AC1647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6650000</v>
      </c>
      <c r="AD1647" s="5">
        <f>VALUE(FIXED((SLEP[[#This Row],[EjecutadoCLP]]/SLEP[[#This Row],[MontoCLP]]),4,TRUE))</f>
        <v>0.84089999999999998</v>
      </c>
      <c r="AE1647" s="1">
        <f>IF(SLEP[[#This Row],[Termino]]=0,DATE(1992,10,11),SLEP[[#This Row],[Termino]]-SLEP[[#This Row],[Días de vigencia]])</f>
        <v>33445</v>
      </c>
      <c r="AF1647" s="1">
        <f>IF(SLEP[[#This Row],[Días restantes]]&lt;1,DATE(1992,10,11),DATE(2025,8,8)+SLEP[[#This Row],[Días restantes]])</f>
        <v>33888</v>
      </c>
      <c r="AG1647">
        <f ca="1">IF(SLEP[[#This Row],[Termino]]=0,0,SLEP[[#This Row],[Termino]]-TODAY())</f>
        <v>-12071</v>
      </c>
      <c r="AH1647" s="7" t="str">
        <f ca="1">IF(SLEP[[#This Row],[Dias]]&gt;0,"Vigente","Vencido")</f>
        <v>Vencido</v>
      </c>
      <c r="AI1647" t="str">
        <f>_xlfn.XLOOKUP(SLEP[[#This Row],[Source.Name]],Tabla3[Nombre archivo],Tabla3[BASESLEP],"N/A",0,1)</f>
        <v>Punilla Cordillera</v>
      </c>
      <c r="AJ1647" t="s">
        <v>7633</v>
      </c>
    </row>
    <row r="1648" spans="1:36" x14ac:dyDescent="0.3">
      <c r="A1648" t="s">
        <v>6454</v>
      </c>
      <c r="B1648" t="s">
        <v>6988</v>
      </c>
      <c r="C1648" t="s">
        <v>6910</v>
      </c>
      <c r="D1648" t="s">
        <v>6989</v>
      </c>
      <c r="E1648" t="s">
        <v>6990</v>
      </c>
      <c r="F1648" t="s">
        <v>6991</v>
      </c>
      <c r="G1648" t="s">
        <v>44</v>
      </c>
      <c r="H1648" t="s">
        <v>45</v>
      </c>
      <c r="I1648" t="s">
        <v>60</v>
      </c>
      <c r="J1648" t="s">
        <v>6460</v>
      </c>
      <c r="K1648" t="s">
        <v>48</v>
      </c>
      <c r="L1648" s="3">
        <v>9900000</v>
      </c>
      <c r="M1648" s="4">
        <v>7650000</v>
      </c>
      <c r="N1648" s="4">
        <v>2250000</v>
      </c>
      <c r="O1648" t="s">
        <v>746</v>
      </c>
      <c r="P1648" t="s">
        <v>90</v>
      </c>
      <c r="Q1648" t="s">
        <v>51</v>
      </c>
      <c r="R1648">
        <v>8</v>
      </c>
      <c r="S1648">
        <v>0</v>
      </c>
      <c r="T1648">
        <v>1</v>
      </c>
      <c r="U1648">
        <v>0</v>
      </c>
      <c r="V1648">
        <v>0</v>
      </c>
      <c r="W1648">
        <v>0</v>
      </c>
      <c r="X1648">
        <v>443</v>
      </c>
      <c r="Y1648">
        <v>-1</v>
      </c>
      <c r="Z1648" t="s">
        <v>52</v>
      </c>
      <c r="AA1648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9900000</v>
      </c>
      <c r="AB1648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7650000</v>
      </c>
      <c r="AC1648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2250000</v>
      </c>
      <c r="AD1648" s="5">
        <f>VALUE(FIXED((SLEP[[#This Row],[EjecutadoCLP]]/SLEP[[#This Row],[MontoCLP]]),4,TRUE))</f>
        <v>0.77270000000000005</v>
      </c>
      <c r="AE1648" s="1">
        <f>IF(SLEP[[#This Row],[Termino]]=0,DATE(1992,10,11),SLEP[[#This Row],[Termino]]-SLEP[[#This Row],[Días de vigencia]])</f>
        <v>33445</v>
      </c>
      <c r="AF1648" s="1">
        <f>IF(SLEP[[#This Row],[Días restantes]]&lt;1,DATE(1992,10,11),DATE(2025,8,8)+SLEP[[#This Row],[Días restantes]])</f>
        <v>33888</v>
      </c>
      <c r="AG1648">
        <f ca="1">IF(SLEP[[#This Row],[Termino]]=0,0,SLEP[[#This Row],[Termino]]-TODAY())</f>
        <v>-12071</v>
      </c>
      <c r="AH1648" s="7" t="str">
        <f ca="1">IF(SLEP[[#This Row],[Dias]]&gt;0,"Vigente","Vencido")</f>
        <v>Vencido</v>
      </c>
      <c r="AI1648" t="str">
        <f>_xlfn.XLOOKUP(SLEP[[#This Row],[Source.Name]],Tabla3[Nombre archivo],Tabla3[BASESLEP],"N/A",0,1)</f>
        <v>Punilla Cordillera</v>
      </c>
      <c r="AJ1648" t="s">
        <v>7639</v>
      </c>
    </row>
    <row r="1649" spans="1:36" x14ac:dyDescent="0.3">
      <c r="A1649" t="s">
        <v>6454</v>
      </c>
      <c r="B1649" t="s">
        <v>6993</v>
      </c>
      <c r="C1649" t="s">
        <v>6910</v>
      </c>
      <c r="D1649" t="s">
        <v>6994</v>
      </c>
      <c r="E1649" t="s">
        <v>6995</v>
      </c>
      <c r="F1649" t="s">
        <v>6996</v>
      </c>
      <c r="G1649" t="s">
        <v>44</v>
      </c>
      <c r="H1649" t="s">
        <v>45</v>
      </c>
      <c r="I1649" t="s">
        <v>60</v>
      </c>
      <c r="J1649" t="s">
        <v>6460</v>
      </c>
      <c r="K1649" t="s">
        <v>48</v>
      </c>
      <c r="L1649" s="3">
        <v>15840000</v>
      </c>
      <c r="M1649" s="4">
        <v>12852000</v>
      </c>
      <c r="N1649" s="4">
        <v>2988000</v>
      </c>
      <c r="O1649" t="s">
        <v>746</v>
      </c>
      <c r="P1649" t="s">
        <v>90</v>
      </c>
      <c r="Q1649" t="s">
        <v>51</v>
      </c>
      <c r="R1649">
        <v>6</v>
      </c>
      <c r="S1649">
        <v>0</v>
      </c>
      <c r="T1649">
        <v>1</v>
      </c>
      <c r="U1649">
        <v>0</v>
      </c>
      <c r="V1649">
        <v>0</v>
      </c>
      <c r="W1649">
        <v>0</v>
      </c>
      <c r="X1649">
        <v>443</v>
      </c>
      <c r="Y1649">
        <v>-1</v>
      </c>
      <c r="Z1649" t="s">
        <v>52</v>
      </c>
      <c r="AA1649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15840000</v>
      </c>
      <c r="AB1649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12852000</v>
      </c>
      <c r="AC1649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2988000</v>
      </c>
      <c r="AD1649" s="5">
        <f>VALUE(FIXED((SLEP[[#This Row],[EjecutadoCLP]]/SLEP[[#This Row],[MontoCLP]]),4,TRUE))</f>
        <v>0.81140000000000001</v>
      </c>
      <c r="AE1649" s="1">
        <f>IF(SLEP[[#This Row],[Termino]]=0,DATE(1992,10,11),SLEP[[#This Row],[Termino]]-SLEP[[#This Row],[Días de vigencia]])</f>
        <v>33445</v>
      </c>
      <c r="AF1649" s="1">
        <f>IF(SLEP[[#This Row],[Días restantes]]&lt;1,DATE(1992,10,11),DATE(2025,8,8)+SLEP[[#This Row],[Días restantes]])</f>
        <v>33888</v>
      </c>
      <c r="AG1649">
        <f ca="1">IF(SLEP[[#This Row],[Termino]]=0,0,SLEP[[#This Row],[Termino]]-TODAY())</f>
        <v>-12071</v>
      </c>
      <c r="AH1649" s="7" t="str">
        <f ca="1">IF(SLEP[[#This Row],[Dias]]&gt;0,"Vigente","Vencido")</f>
        <v>Vencido</v>
      </c>
      <c r="AI1649" t="str">
        <f>_xlfn.XLOOKUP(SLEP[[#This Row],[Source.Name]],Tabla3[Nombre archivo],Tabla3[BASESLEP],"N/A",0,1)</f>
        <v>Punilla Cordillera</v>
      </c>
      <c r="AJ1649" t="s">
        <v>7643</v>
      </c>
    </row>
    <row r="1650" spans="1:36" x14ac:dyDescent="0.3">
      <c r="A1650" t="s">
        <v>6454</v>
      </c>
      <c r="B1650" t="s">
        <v>7121</v>
      </c>
      <c r="C1650" t="s">
        <v>6910</v>
      </c>
      <c r="D1650" t="s">
        <v>7122</v>
      </c>
      <c r="E1650" t="s">
        <v>6873</v>
      </c>
      <c r="F1650" t="s">
        <v>6874</v>
      </c>
      <c r="G1650" t="s">
        <v>44</v>
      </c>
      <c r="H1650" t="s">
        <v>45</v>
      </c>
      <c r="I1650" t="s">
        <v>60</v>
      </c>
      <c r="J1650" t="s">
        <v>6460</v>
      </c>
      <c r="K1650" t="s">
        <v>48</v>
      </c>
      <c r="L1650" s="3">
        <v>4395600</v>
      </c>
      <c r="M1650" s="4">
        <v>3676320</v>
      </c>
      <c r="N1650" s="4">
        <v>719280</v>
      </c>
      <c r="O1650" t="s">
        <v>746</v>
      </c>
      <c r="P1650" t="s">
        <v>90</v>
      </c>
      <c r="Q1650" t="s">
        <v>51</v>
      </c>
      <c r="R1650">
        <v>5</v>
      </c>
      <c r="S1650">
        <v>0</v>
      </c>
      <c r="T1650">
        <v>1</v>
      </c>
      <c r="U1650">
        <v>0</v>
      </c>
      <c r="V1650">
        <v>0</v>
      </c>
      <c r="W1650">
        <v>0</v>
      </c>
      <c r="X1650">
        <v>443</v>
      </c>
      <c r="Y1650">
        <v>-1</v>
      </c>
      <c r="Z1650" t="s">
        <v>52</v>
      </c>
      <c r="AA1650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4395600</v>
      </c>
      <c r="AB1650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3676320</v>
      </c>
      <c r="AC1650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719280</v>
      </c>
      <c r="AD1650" s="5">
        <f>VALUE(FIXED((SLEP[[#This Row],[EjecutadoCLP]]/SLEP[[#This Row],[MontoCLP]]),4,TRUE))</f>
        <v>0.83640000000000003</v>
      </c>
      <c r="AE1650" s="1">
        <f>IF(SLEP[[#This Row],[Termino]]=0,DATE(1992,10,11),SLEP[[#This Row],[Termino]]-SLEP[[#This Row],[Días de vigencia]])</f>
        <v>33445</v>
      </c>
      <c r="AF1650" s="1">
        <f>IF(SLEP[[#This Row],[Días restantes]]&lt;1,DATE(1992,10,11),DATE(2025,8,8)+SLEP[[#This Row],[Días restantes]])</f>
        <v>33888</v>
      </c>
      <c r="AG1650">
        <f ca="1">IF(SLEP[[#This Row],[Termino]]=0,0,SLEP[[#This Row],[Termino]]-TODAY())</f>
        <v>-12071</v>
      </c>
      <c r="AH1650" s="7" t="str">
        <f ca="1">IF(SLEP[[#This Row],[Dias]]&gt;0,"Vigente","Vencido")</f>
        <v>Vencido</v>
      </c>
      <c r="AI1650" t="str">
        <f>_xlfn.XLOOKUP(SLEP[[#This Row],[Source.Name]],Tabla3[Nombre archivo],Tabla3[BASESLEP],"N/A",0,1)</f>
        <v>Punilla Cordillera</v>
      </c>
      <c r="AJ1650" t="s">
        <v>7647</v>
      </c>
    </row>
    <row r="1651" spans="1:36" x14ac:dyDescent="0.3">
      <c r="A1651" t="s">
        <v>6454</v>
      </c>
      <c r="B1651" t="s">
        <v>7124</v>
      </c>
      <c r="C1651" t="s">
        <v>6910</v>
      </c>
      <c r="D1651" t="s">
        <v>7125</v>
      </c>
      <c r="E1651" t="s">
        <v>6873</v>
      </c>
      <c r="F1651" t="s">
        <v>6874</v>
      </c>
      <c r="G1651" t="s">
        <v>44</v>
      </c>
      <c r="H1651" t="s">
        <v>45</v>
      </c>
      <c r="I1651" t="s">
        <v>60</v>
      </c>
      <c r="J1651" t="s">
        <v>6460</v>
      </c>
      <c r="K1651" t="s">
        <v>48</v>
      </c>
      <c r="L1651" s="3">
        <v>4840000</v>
      </c>
      <c r="M1651" s="4">
        <v>4532000</v>
      </c>
      <c r="N1651" s="4">
        <v>308000</v>
      </c>
      <c r="O1651" t="s">
        <v>746</v>
      </c>
      <c r="P1651" t="s">
        <v>90</v>
      </c>
      <c r="Q1651" t="s">
        <v>51</v>
      </c>
      <c r="R1651">
        <v>6</v>
      </c>
      <c r="S1651">
        <v>0</v>
      </c>
      <c r="T1651">
        <v>1</v>
      </c>
      <c r="U1651">
        <v>0</v>
      </c>
      <c r="V1651">
        <v>0</v>
      </c>
      <c r="W1651">
        <v>0</v>
      </c>
      <c r="X1651">
        <v>443</v>
      </c>
      <c r="Y1651">
        <v>-1</v>
      </c>
      <c r="Z1651" t="s">
        <v>52</v>
      </c>
      <c r="AA1651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4840000</v>
      </c>
      <c r="AB1651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4532000</v>
      </c>
      <c r="AC1651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308000</v>
      </c>
      <c r="AD1651" s="5">
        <f>VALUE(FIXED((SLEP[[#This Row],[EjecutadoCLP]]/SLEP[[#This Row],[MontoCLP]]),4,TRUE))</f>
        <v>0.93640000000000001</v>
      </c>
      <c r="AE1651" s="1">
        <f>IF(SLEP[[#This Row],[Termino]]=0,DATE(1992,10,11),SLEP[[#This Row],[Termino]]-SLEP[[#This Row],[Días de vigencia]])</f>
        <v>33445</v>
      </c>
      <c r="AF1651" s="1">
        <f>IF(SLEP[[#This Row],[Días restantes]]&lt;1,DATE(1992,10,11),DATE(2025,8,8)+SLEP[[#This Row],[Días restantes]])</f>
        <v>33888</v>
      </c>
      <c r="AG1651">
        <f ca="1">IF(SLEP[[#This Row],[Termino]]=0,0,SLEP[[#This Row],[Termino]]-TODAY())</f>
        <v>-12071</v>
      </c>
      <c r="AH1651" s="7" t="str">
        <f ca="1">IF(SLEP[[#This Row],[Dias]]&gt;0,"Vigente","Vencido")</f>
        <v>Vencido</v>
      </c>
      <c r="AI1651" t="str">
        <f>_xlfn.XLOOKUP(SLEP[[#This Row],[Source.Name]],Tabla3[Nombre archivo],Tabla3[BASESLEP],"N/A",0,1)</f>
        <v>Punilla Cordillera</v>
      </c>
      <c r="AJ1651" t="s">
        <v>7653</v>
      </c>
    </row>
    <row r="1652" spans="1:36" x14ac:dyDescent="0.3">
      <c r="A1652" t="s">
        <v>6454</v>
      </c>
      <c r="B1652" t="s">
        <v>7127</v>
      </c>
      <c r="C1652" t="s">
        <v>6794</v>
      </c>
      <c r="D1652" t="s">
        <v>7128</v>
      </c>
      <c r="E1652" t="s">
        <v>7129</v>
      </c>
      <c r="F1652" t="s">
        <v>7130</v>
      </c>
      <c r="G1652" t="s">
        <v>44</v>
      </c>
      <c r="H1652" t="s">
        <v>45</v>
      </c>
      <c r="I1652" t="s">
        <v>60</v>
      </c>
      <c r="J1652" t="s">
        <v>6460</v>
      </c>
      <c r="K1652" t="s">
        <v>48</v>
      </c>
      <c r="L1652" s="3">
        <v>9240000</v>
      </c>
      <c r="M1652" s="4">
        <v>7308000</v>
      </c>
      <c r="N1652" s="4">
        <v>1932000</v>
      </c>
      <c r="O1652" t="s">
        <v>746</v>
      </c>
      <c r="P1652" t="s">
        <v>90</v>
      </c>
      <c r="Q1652" t="s">
        <v>51</v>
      </c>
      <c r="R1652">
        <v>7</v>
      </c>
      <c r="S1652">
        <v>0</v>
      </c>
      <c r="T1652">
        <v>1</v>
      </c>
      <c r="U1652">
        <v>0</v>
      </c>
      <c r="V1652">
        <v>0</v>
      </c>
      <c r="W1652">
        <v>0</v>
      </c>
      <c r="X1652">
        <v>443</v>
      </c>
      <c r="Y1652">
        <v>-1</v>
      </c>
      <c r="Z1652" t="s">
        <v>52</v>
      </c>
      <c r="AA1652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9240000</v>
      </c>
      <c r="AB1652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7308000</v>
      </c>
      <c r="AC1652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1932000</v>
      </c>
      <c r="AD1652" s="5">
        <f>VALUE(FIXED((SLEP[[#This Row],[EjecutadoCLP]]/SLEP[[#This Row],[MontoCLP]]),4,TRUE))</f>
        <v>0.79090000000000005</v>
      </c>
      <c r="AE1652" s="1">
        <f>IF(SLEP[[#This Row],[Termino]]=0,DATE(1992,10,11),SLEP[[#This Row],[Termino]]-SLEP[[#This Row],[Días de vigencia]])</f>
        <v>33445</v>
      </c>
      <c r="AF1652" s="1">
        <f>IF(SLEP[[#This Row],[Días restantes]]&lt;1,DATE(1992,10,11),DATE(2025,8,8)+SLEP[[#This Row],[Días restantes]])</f>
        <v>33888</v>
      </c>
      <c r="AG1652">
        <f ca="1">IF(SLEP[[#This Row],[Termino]]=0,0,SLEP[[#This Row],[Termino]]-TODAY())</f>
        <v>-12071</v>
      </c>
      <c r="AH1652" s="7" t="str">
        <f ca="1">IF(SLEP[[#This Row],[Dias]]&gt;0,"Vigente","Vencido")</f>
        <v>Vencido</v>
      </c>
      <c r="AI1652" t="str">
        <f>_xlfn.XLOOKUP(SLEP[[#This Row],[Source.Name]],Tabla3[Nombre archivo],Tabla3[BASESLEP],"N/A",0,1)</f>
        <v>Punilla Cordillera</v>
      </c>
      <c r="AJ1652" t="s">
        <v>7659</v>
      </c>
    </row>
    <row r="1653" spans="1:36" x14ac:dyDescent="0.3">
      <c r="A1653" t="s">
        <v>6454</v>
      </c>
      <c r="B1653" t="s">
        <v>7132</v>
      </c>
      <c r="C1653" t="s">
        <v>6794</v>
      </c>
      <c r="D1653" t="s">
        <v>7133</v>
      </c>
      <c r="E1653" t="s">
        <v>7129</v>
      </c>
      <c r="F1653" t="s">
        <v>7130</v>
      </c>
      <c r="G1653" t="s">
        <v>44</v>
      </c>
      <c r="H1653" t="s">
        <v>45</v>
      </c>
      <c r="I1653" t="s">
        <v>60</v>
      </c>
      <c r="J1653" t="s">
        <v>6460</v>
      </c>
      <c r="K1653" t="s">
        <v>48</v>
      </c>
      <c r="L1653" s="3">
        <v>8360000</v>
      </c>
      <c r="M1653" s="4">
        <v>7410000</v>
      </c>
      <c r="N1653" s="4">
        <v>950000</v>
      </c>
      <c r="O1653" t="s">
        <v>746</v>
      </c>
      <c r="P1653" t="s">
        <v>90</v>
      </c>
      <c r="Q1653" t="s">
        <v>51</v>
      </c>
      <c r="R1653">
        <v>8</v>
      </c>
      <c r="S1653">
        <v>0</v>
      </c>
      <c r="T1653">
        <v>1</v>
      </c>
      <c r="U1653">
        <v>0</v>
      </c>
      <c r="V1653">
        <v>0</v>
      </c>
      <c r="W1653">
        <v>0</v>
      </c>
      <c r="X1653">
        <v>443</v>
      </c>
      <c r="Y1653">
        <v>-1</v>
      </c>
      <c r="Z1653" t="s">
        <v>52</v>
      </c>
      <c r="AA1653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8360000</v>
      </c>
      <c r="AB1653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7410000</v>
      </c>
      <c r="AC1653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950000</v>
      </c>
      <c r="AD1653" s="5">
        <f>VALUE(FIXED((SLEP[[#This Row],[EjecutadoCLP]]/SLEP[[#This Row],[MontoCLP]]),4,TRUE))</f>
        <v>0.88639999999999997</v>
      </c>
      <c r="AE1653" s="1">
        <f>IF(SLEP[[#This Row],[Termino]]=0,DATE(1992,10,11),SLEP[[#This Row],[Termino]]-SLEP[[#This Row],[Días de vigencia]])</f>
        <v>33445</v>
      </c>
      <c r="AF1653" s="1">
        <f>IF(SLEP[[#This Row],[Días restantes]]&lt;1,DATE(1992,10,11),DATE(2025,8,8)+SLEP[[#This Row],[Días restantes]])</f>
        <v>33888</v>
      </c>
      <c r="AG1653">
        <f ca="1">IF(SLEP[[#This Row],[Termino]]=0,0,SLEP[[#This Row],[Termino]]-TODAY())</f>
        <v>-12071</v>
      </c>
      <c r="AH1653" s="7" t="str">
        <f ca="1">IF(SLEP[[#This Row],[Dias]]&gt;0,"Vigente","Vencido")</f>
        <v>Vencido</v>
      </c>
      <c r="AI1653" t="str">
        <f>_xlfn.XLOOKUP(SLEP[[#This Row],[Source.Name]],Tabla3[Nombre archivo],Tabla3[BASESLEP],"N/A",0,1)</f>
        <v>Punilla Cordillera</v>
      </c>
      <c r="AJ1653" t="s">
        <v>7665</v>
      </c>
    </row>
    <row r="1654" spans="1:36" x14ac:dyDescent="0.3">
      <c r="A1654" t="s">
        <v>6454</v>
      </c>
      <c r="B1654" t="s">
        <v>7135</v>
      </c>
      <c r="C1654" t="s">
        <v>6794</v>
      </c>
      <c r="D1654" t="s">
        <v>7136</v>
      </c>
      <c r="E1654" t="s">
        <v>7118</v>
      </c>
      <c r="F1654" t="s">
        <v>7119</v>
      </c>
      <c r="G1654" t="s">
        <v>44</v>
      </c>
      <c r="H1654" t="s">
        <v>45</v>
      </c>
      <c r="I1654" t="s">
        <v>60</v>
      </c>
      <c r="J1654" t="s">
        <v>6460</v>
      </c>
      <c r="K1654" t="s">
        <v>48</v>
      </c>
      <c r="L1654" s="3">
        <v>7920000</v>
      </c>
      <c r="M1654" s="4">
        <v>6228000</v>
      </c>
      <c r="N1654" s="4">
        <v>1692000</v>
      </c>
      <c r="O1654" t="s">
        <v>746</v>
      </c>
      <c r="P1654" t="s">
        <v>90</v>
      </c>
      <c r="Q1654" t="s">
        <v>51</v>
      </c>
      <c r="R1654">
        <v>7</v>
      </c>
      <c r="S1654">
        <v>0</v>
      </c>
      <c r="T1654">
        <v>1</v>
      </c>
      <c r="U1654">
        <v>0</v>
      </c>
      <c r="V1654">
        <v>0</v>
      </c>
      <c r="W1654">
        <v>0</v>
      </c>
      <c r="X1654">
        <v>443</v>
      </c>
      <c r="Y1654">
        <v>-1</v>
      </c>
      <c r="Z1654" t="s">
        <v>52</v>
      </c>
      <c r="AA1654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7920000</v>
      </c>
      <c r="AB1654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6228000</v>
      </c>
      <c r="AC1654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1692000</v>
      </c>
      <c r="AD1654" s="5">
        <f>VALUE(FIXED((SLEP[[#This Row],[EjecutadoCLP]]/SLEP[[#This Row],[MontoCLP]]),4,TRUE))</f>
        <v>0.78639999999999999</v>
      </c>
      <c r="AE1654" s="1">
        <f>IF(SLEP[[#This Row],[Termino]]=0,DATE(1992,10,11),SLEP[[#This Row],[Termino]]-SLEP[[#This Row],[Días de vigencia]])</f>
        <v>33445</v>
      </c>
      <c r="AF1654" s="1">
        <f>IF(SLEP[[#This Row],[Días restantes]]&lt;1,DATE(1992,10,11),DATE(2025,8,8)+SLEP[[#This Row],[Días restantes]])</f>
        <v>33888</v>
      </c>
      <c r="AG1654">
        <f ca="1">IF(SLEP[[#This Row],[Termino]]=0,0,SLEP[[#This Row],[Termino]]-TODAY())</f>
        <v>-12071</v>
      </c>
      <c r="AH1654" s="7" t="str">
        <f ca="1">IF(SLEP[[#This Row],[Dias]]&gt;0,"Vigente","Vencido")</f>
        <v>Vencido</v>
      </c>
      <c r="AI1654" t="str">
        <f>_xlfn.XLOOKUP(SLEP[[#This Row],[Source.Name]],Tabla3[Nombre archivo],Tabla3[BASESLEP],"N/A",0,1)</f>
        <v>Punilla Cordillera</v>
      </c>
      <c r="AJ1654" t="s">
        <v>7671</v>
      </c>
    </row>
    <row r="1655" spans="1:36" x14ac:dyDescent="0.3">
      <c r="A1655" t="s">
        <v>6454</v>
      </c>
      <c r="B1655" t="s">
        <v>6941</v>
      </c>
      <c r="C1655" t="s">
        <v>6866</v>
      </c>
      <c r="D1655" t="s">
        <v>6942</v>
      </c>
      <c r="E1655" t="s">
        <v>6943</v>
      </c>
      <c r="F1655" t="s">
        <v>6944</v>
      </c>
      <c r="G1655" t="s">
        <v>44</v>
      </c>
      <c r="H1655" t="s">
        <v>45</v>
      </c>
      <c r="I1655" t="s">
        <v>60</v>
      </c>
      <c r="J1655" t="s">
        <v>6460</v>
      </c>
      <c r="K1655" t="s">
        <v>48</v>
      </c>
      <c r="L1655" s="3">
        <v>11660000</v>
      </c>
      <c r="M1655" s="4">
        <v>10070000</v>
      </c>
      <c r="N1655" s="4">
        <v>1590000</v>
      </c>
      <c r="O1655" t="s">
        <v>746</v>
      </c>
      <c r="P1655" t="s">
        <v>90</v>
      </c>
      <c r="Q1655" t="s">
        <v>51</v>
      </c>
      <c r="R1655">
        <v>6</v>
      </c>
      <c r="S1655">
        <v>0</v>
      </c>
      <c r="T1655">
        <v>1</v>
      </c>
      <c r="U1655">
        <v>0</v>
      </c>
      <c r="V1655">
        <v>0</v>
      </c>
      <c r="W1655">
        <v>0</v>
      </c>
      <c r="X1655">
        <v>443</v>
      </c>
      <c r="Y1655">
        <v>-1</v>
      </c>
      <c r="Z1655" t="s">
        <v>52</v>
      </c>
      <c r="AA1655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11660000</v>
      </c>
      <c r="AB1655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10070000</v>
      </c>
      <c r="AC1655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1590000</v>
      </c>
      <c r="AD1655" s="5">
        <f>VALUE(FIXED((SLEP[[#This Row],[EjecutadoCLP]]/SLEP[[#This Row],[MontoCLP]]),4,TRUE))</f>
        <v>0.86360000000000003</v>
      </c>
      <c r="AE1655" s="1">
        <f>IF(SLEP[[#This Row],[Termino]]=0,DATE(1992,10,11),SLEP[[#This Row],[Termino]]-SLEP[[#This Row],[Días de vigencia]])</f>
        <v>33445</v>
      </c>
      <c r="AF1655" s="1">
        <f>IF(SLEP[[#This Row],[Días restantes]]&lt;1,DATE(1992,10,11),DATE(2025,8,8)+SLEP[[#This Row],[Días restantes]])</f>
        <v>33888</v>
      </c>
      <c r="AG1655">
        <f ca="1">IF(SLEP[[#This Row],[Termino]]=0,0,SLEP[[#This Row],[Termino]]-TODAY())</f>
        <v>-12071</v>
      </c>
      <c r="AH1655" s="7" t="str">
        <f ca="1">IF(SLEP[[#This Row],[Dias]]&gt;0,"Vigente","Vencido")</f>
        <v>Vencido</v>
      </c>
      <c r="AI1655" t="str">
        <f>_xlfn.XLOOKUP(SLEP[[#This Row],[Source.Name]],Tabla3[Nombre archivo],Tabla3[BASESLEP],"N/A",0,1)</f>
        <v>Punilla Cordillera</v>
      </c>
      <c r="AJ1655" t="s">
        <v>7677</v>
      </c>
    </row>
    <row r="1656" spans="1:36" x14ac:dyDescent="0.3">
      <c r="A1656" t="s">
        <v>6454</v>
      </c>
      <c r="B1656" t="s">
        <v>6946</v>
      </c>
      <c r="C1656" t="s">
        <v>6866</v>
      </c>
      <c r="D1656" t="s">
        <v>6947</v>
      </c>
      <c r="E1656" t="s">
        <v>6948</v>
      </c>
      <c r="F1656" t="s">
        <v>6949</v>
      </c>
      <c r="G1656" t="s">
        <v>44</v>
      </c>
      <c r="H1656" t="s">
        <v>45</v>
      </c>
      <c r="I1656" t="s">
        <v>60</v>
      </c>
      <c r="J1656" t="s">
        <v>6460</v>
      </c>
      <c r="K1656" t="s">
        <v>48</v>
      </c>
      <c r="L1656" s="3">
        <v>9900000</v>
      </c>
      <c r="M1656" s="4">
        <v>9045000</v>
      </c>
      <c r="N1656" s="4">
        <v>855000</v>
      </c>
      <c r="O1656" t="s">
        <v>746</v>
      </c>
      <c r="P1656" t="s">
        <v>90</v>
      </c>
      <c r="Q1656" t="s">
        <v>51</v>
      </c>
      <c r="R1656">
        <v>4</v>
      </c>
      <c r="S1656">
        <v>0</v>
      </c>
      <c r="T1656">
        <v>1</v>
      </c>
      <c r="U1656">
        <v>0</v>
      </c>
      <c r="V1656">
        <v>0</v>
      </c>
      <c r="W1656">
        <v>0</v>
      </c>
      <c r="X1656">
        <v>443</v>
      </c>
      <c r="Y1656">
        <v>-1</v>
      </c>
      <c r="Z1656" t="s">
        <v>52</v>
      </c>
      <c r="AA1656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9900000</v>
      </c>
      <c r="AB1656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9045000</v>
      </c>
      <c r="AC1656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855000</v>
      </c>
      <c r="AD1656" s="5">
        <f>VALUE(FIXED((SLEP[[#This Row],[EjecutadoCLP]]/SLEP[[#This Row],[MontoCLP]]),4,TRUE))</f>
        <v>0.91359999999999997</v>
      </c>
      <c r="AE1656" s="1">
        <f>IF(SLEP[[#This Row],[Termino]]=0,DATE(1992,10,11),SLEP[[#This Row],[Termino]]-SLEP[[#This Row],[Días de vigencia]])</f>
        <v>33445</v>
      </c>
      <c r="AF1656" s="1">
        <f>IF(SLEP[[#This Row],[Días restantes]]&lt;1,DATE(1992,10,11),DATE(2025,8,8)+SLEP[[#This Row],[Días restantes]])</f>
        <v>33888</v>
      </c>
      <c r="AG1656">
        <f ca="1">IF(SLEP[[#This Row],[Termino]]=0,0,SLEP[[#This Row],[Termino]]-TODAY())</f>
        <v>-12071</v>
      </c>
      <c r="AH1656" s="7" t="str">
        <f ca="1">IF(SLEP[[#This Row],[Dias]]&gt;0,"Vigente","Vencido")</f>
        <v>Vencido</v>
      </c>
      <c r="AI1656" t="str">
        <f>_xlfn.XLOOKUP(SLEP[[#This Row],[Source.Name]],Tabla3[Nombre archivo],Tabla3[BASESLEP],"N/A",0,1)</f>
        <v>Punilla Cordillera</v>
      </c>
      <c r="AJ1656" t="s">
        <v>7684</v>
      </c>
    </row>
    <row r="1657" spans="1:36" x14ac:dyDescent="0.3">
      <c r="A1657" t="s">
        <v>6454</v>
      </c>
      <c r="B1657" t="s">
        <v>6951</v>
      </c>
      <c r="C1657" t="s">
        <v>6910</v>
      </c>
      <c r="D1657" t="s">
        <v>6952</v>
      </c>
      <c r="E1657" t="s">
        <v>6570</v>
      </c>
      <c r="F1657" t="s">
        <v>6571</v>
      </c>
      <c r="G1657" t="s">
        <v>44</v>
      </c>
      <c r="H1657" t="s">
        <v>45</v>
      </c>
      <c r="I1657" t="s">
        <v>60</v>
      </c>
      <c r="J1657" t="s">
        <v>6460</v>
      </c>
      <c r="K1657" t="s">
        <v>48</v>
      </c>
      <c r="L1657" s="3">
        <v>15840000</v>
      </c>
      <c r="M1657" s="4">
        <v>15336000</v>
      </c>
      <c r="N1657" s="4">
        <v>504000</v>
      </c>
      <c r="O1657" t="s">
        <v>746</v>
      </c>
      <c r="P1657" t="s">
        <v>90</v>
      </c>
      <c r="Q1657" t="s">
        <v>51</v>
      </c>
      <c r="R1657">
        <v>8</v>
      </c>
      <c r="S1657">
        <v>0</v>
      </c>
      <c r="T1657">
        <v>1</v>
      </c>
      <c r="U1657">
        <v>0</v>
      </c>
      <c r="V1657">
        <v>0</v>
      </c>
      <c r="W1657">
        <v>0</v>
      </c>
      <c r="X1657">
        <v>443</v>
      </c>
      <c r="Y1657">
        <v>-1</v>
      </c>
      <c r="Z1657" t="s">
        <v>52</v>
      </c>
      <c r="AA1657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15840000</v>
      </c>
      <c r="AB1657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15336000</v>
      </c>
      <c r="AC1657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504000</v>
      </c>
      <c r="AD1657" s="5">
        <f>VALUE(FIXED((SLEP[[#This Row],[EjecutadoCLP]]/SLEP[[#This Row],[MontoCLP]]),4,TRUE))</f>
        <v>0.96819999999999995</v>
      </c>
      <c r="AE1657" s="1">
        <f>IF(SLEP[[#This Row],[Termino]]=0,DATE(1992,10,11),SLEP[[#This Row],[Termino]]-SLEP[[#This Row],[Días de vigencia]])</f>
        <v>33445</v>
      </c>
      <c r="AF1657" s="1">
        <f>IF(SLEP[[#This Row],[Días restantes]]&lt;1,DATE(1992,10,11),DATE(2025,8,8)+SLEP[[#This Row],[Días restantes]])</f>
        <v>33888</v>
      </c>
      <c r="AG1657">
        <f ca="1">IF(SLEP[[#This Row],[Termino]]=0,0,SLEP[[#This Row],[Termino]]-TODAY())</f>
        <v>-12071</v>
      </c>
      <c r="AH1657" s="7" t="str">
        <f ca="1">IF(SLEP[[#This Row],[Dias]]&gt;0,"Vigente","Vencido")</f>
        <v>Vencido</v>
      </c>
      <c r="AI1657" t="str">
        <f>_xlfn.XLOOKUP(SLEP[[#This Row],[Source.Name]],Tabla3[Nombre archivo],Tabla3[BASESLEP],"N/A",0,1)</f>
        <v>Punilla Cordillera</v>
      </c>
      <c r="AJ1657" t="s">
        <v>7688</v>
      </c>
    </row>
    <row r="1658" spans="1:36" x14ac:dyDescent="0.3">
      <c r="A1658" t="s">
        <v>6454</v>
      </c>
      <c r="B1658" t="s">
        <v>6954</v>
      </c>
      <c r="C1658" t="s">
        <v>6794</v>
      </c>
      <c r="D1658" t="s">
        <v>6955</v>
      </c>
      <c r="E1658" t="s">
        <v>6956</v>
      </c>
      <c r="F1658" t="s">
        <v>6957</v>
      </c>
      <c r="G1658" t="s">
        <v>44</v>
      </c>
      <c r="H1658" t="s">
        <v>45</v>
      </c>
      <c r="I1658" t="s">
        <v>60</v>
      </c>
      <c r="J1658" t="s">
        <v>6460</v>
      </c>
      <c r="K1658" t="s">
        <v>48</v>
      </c>
      <c r="L1658" s="3">
        <v>1800000</v>
      </c>
      <c r="M1658" s="4">
        <v>1045000</v>
      </c>
      <c r="N1658" s="4">
        <v>755000</v>
      </c>
      <c r="O1658" t="s">
        <v>746</v>
      </c>
      <c r="P1658" t="s">
        <v>90</v>
      </c>
      <c r="Q1658" t="s">
        <v>51</v>
      </c>
      <c r="R1658">
        <v>3</v>
      </c>
      <c r="S1658">
        <v>0</v>
      </c>
      <c r="T1658">
        <v>1</v>
      </c>
      <c r="U1658">
        <v>0</v>
      </c>
      <c r="V1658">
        <v>0</v>
      </c>
      <c r="W1658">
        <v>0</v>
      </c>
      <c r="X1658">
        <v>443</v>
      </c>
      <c r="Y1658">
        <v>-1</v>
      </c>
      <c r="Z1658" t="s">
        <v>52</v>
      </c>
      <c r="AA1658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1800000</v>
      </c>
      <c r="AB1658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1045000</v>
      </c>
      <c r="AC1658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755000</v>
      </c>
      <c r="AD1658" s="5">
        <f>VALUE(FIXED((SLEP[[#This Row],[EjecutadoCLP]]/SLEP[[#This Row],[MontoCLP]]),4,TRUE))</f>
        <v>0.5806</v>
      </c>
      <c r="AE1658" s="1">
        <f>IF(SLEP[[#This Row],[Termino]]=0,DATE(1992,10,11),SLEP[[#This Row],[Termino]]-SLEP[[#This Row],[Días de vigencia]])</f>
        <v>33445</v>
      </c>
      <c r="AF1658" s="1">
        <f>IF(SLEP[[#This Row],[Días restantes]]&lt;1,DATE(1992,10,11),DATE(2025,8,8)+SLEP[[#This Row],[Días restantes]])</f>
        <v>33888</v>
      </c>
      <c r="AG1658">
        <f ca="1">IF(SLEP[[#This Row],[Termino]]=0,0,SLEP[[#This Row],[Termino]]-TODAY())</f>
        <v>-12071</v>
      </c>
      <c r="AH1658" s="7" t="str">
        <f ca="1">IF(SLEP[[#This Row],[Dias]]&gt;0,"Vigente","Vencido")</f>
        <v>Vencido</v>
      </c>
      <c r="AI1658" t="str">
        <f>_xlfn.XLOOKUP(SLEP[[#This Row],[Source.Name]],Tabla3[Nombre archivo],Tabla3[BASESLEP],"N/A",0,1)</f>
        <v>Punilla Cordillera</v>
      </c>
      <c r="AJ1658" t="s">
        <v>7696</v>
      </c>
    </row>
    <row r="1659" spans="1:36" x14ac:dyDescent="0.3">
      <c r="A1659" t="s">
        <v>6454</v>
      </c>
      <c r="B1659" t="s">
        <v>6959</v>
      </c>
      <c r="C1659" t="s">
        <v>6910</v>
      </c>
      <c r="D1659" t="s">
        <v>6960</v>
      </c>
      <c r="E1659" t="s">
        <v>6961</v>
      </c>
      <c r="F1659" t="s">
        <v>6962</v>
      </c>
      <c r="G1659" t="s">
        <v>44</v>
      </c>
      <c r="H1659" t="s">
        <v>45</v>
      </c>
      <c r="I1659" t="s">
        <v>60</v>
      </c>
      <c r="J1659" t="s">
        <v>6460</v>
      </c>
      <c r="K1659" t="s">
        <v>48</v>
      </c>
      <c r="L1659" s="3">
        <v>15400000</v>
      </c>
      <c r="M1659" s="4">
        <v>12705000</v>
      </c>
      <c r="N1659" s="4">
        <v>2695000</v>
      </c>
      <c r="O1659" t="s">
        <v>746</v>
      </c>
      <c r="P1659" t="s">
        <v>90</v>
      </c>
      <c r="Q1659" t="s">
        <v>51</v>
      </c>
      <c r="R1659">
        <v>7</v>
      </c>
      <c r="S1659">
        <v>0</v>
      </c>
      <c r="T1659">
        <v>1</v>
      </c>
      <c r="U1659">
        <v>0</v>
      </c>
      <c r="V1659">
        <v>0</v>
      </c>
      <c r="W1659">
        <v>0</v>
      </c>
      <c r="X1659">
        <v>443</v>
      </c>
      <c r="Y1659">
        <v>-1</v>
      </c>
      <c r="Z1659" t="s">
        <v>52</v>
      </c>
      <c r="AA1659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15400000</v>
      </c>
      <c r="AB1659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12705000</v>
      </c>
      <c r="AC1659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2695000</v>
      </c>
      <c r="AD1659" s="5">
        <f>VALUE(FIXED((SLEP[[#This Row],[EjecutadoCLP]]/SLEP[[#This Row],[MontoCLP]]),4,TRUE))</f>
        <v>0.82499999999999996</v>
      </c>
      <c r="AE1659" s="1">
        <f>IF(SLEP[[#This Row],[Termino]]=0,DATE(1992,10,11),SLEP[[#This Row],[Termino]]-SLEP[[#This Row],[Días de vigencia]])</f>
        <v>33445</v>
      </c>
      <c r="AF1659" s="1">
        <f>IF(SLEP[[#This Row],[Días restantes]]&lt;1,DATE(1992,10,11),DATE(2025,8,8)+SLEP[[#This Row],[Días restantes]])</f>
        <v>33888</v>
      </c>
      <c r="AG1659">
        <f ca="1">IF(SLEP[[#This Row],[Termino]]=0,0,SLEP[[#This Row],[Termino]]-TODAY())</f>
        <v>-12071</v>
      </c>
      <c r="AH1659" s="7" t="str">
        <f ca="1">IF(SLEP[[#This Row],[Dias]]&gt;0,"Vigente","Vencido")</f>
        <v>Vencido</v>
      </c>
      <c r="AI1659" t="str">
        <f>_xlfn.XLOOKUP(SLEP[[#This Row],[Source.Name]],Tabla3[Nombre archivo],Tabla3[BASESLEP],"N/A",0,1)</f>
        <v>Punilla Cordillera</v>
      </c>
      <c r="AJ1659" t="s">
        <v>7702</v>
      </c>
    </row>
    <row r="1660" spans="1:36" x14ac:dyDescent="0.3">
      <c r="A1660" t="s">
        <v>6454</v>
      </c>
      <c r="B1660" t="s">
        <v>6964</v>
      </c>
      <c r="C1660" t="s">
        <v>6794</v>
      </c>
      <c r="D1660" t="s">
        <v>6965</v>
      </c>
      <c r="E1660" t="s">
        <v>6966</v>
      </c>
      <c r="F1660" t="s">
        <v>6967</v>
      </c>
      <c r="G1660" t="s">
        <v>44</v>
      </c>
      <c r="H1660" t="s">
        <v>45</v>
      </c>
      <c r="I1660" t="s">
        <v>60</v>
      </c>
      <c r="J1660" t="s">
        <v>6460</v>
      </c>
      <c r="K1660" t="s">
        <v>48</v>
      </c>
      <c r="L1660" s="3">
        <v>16500000</v>
      </c>
      <c r="M1660" s="4">
        <v>13200000</v>
      </c>
      <c r="N1660" s="4">
        <v>3300000</v>
      </c>
      <c r="O1660" t="s">
        <v>746</v>
      </c>
      <c r="P1660" t="s">
        <v>90</v>
      </c>
      <c r="Q1660" t="s">
        <v>51</v>
      </c>
      <c r="R1660">
        <v>8</v>
      </c>
      <c r="S1660">
        <v>0</v>
      </c>
      <c r="T1660">
        <v>1</v>
      </c>
      <c r="U1660">
        <v>0</v>
      </c>
      <c r="V1660">
        <v>0</v>
      </c>
      <c r="W1660">
        <v>0</v>
      </c>
      <c r="X1660">
        <v>443</v>
      </c>
      <c r="Y1660">
        <v>-1</v>
      </c>
      <c r="Z1660" t="s">
        <v>52</v>
      </c>
      <c r="AA1660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16500000</v>
      </c>
      <c r="AB1660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13200000</v>
      </c>
      <c r="AC1660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3300000</v>
      </c>
      <c r="AD1660" s="5">
        <f>VALUE(FIXED((SLEP[[#This Row],[EjecutadoCLP]]/SLEP[[#This Row],[MontoCLP]]),4,TRUE))</f>
        <v>0.8</v>
      </c>
      <c r="AE1660" s="1">
        <f>IF(SLEP[[#This Row],[Termino]]=0,DATE(1992,10,11),SLEP[[#This Row],[Termino]]-SLEP[[#This Row],[Días de vigencia]])</f>
        <v>33445</v>
      </c>
      <c r="AF1660" s="1">
        <f>IF(SLEP[[#This Row],[Días restantes]]&lt;1,DATE(1992,10,11),DATE(2025,8,8)+SLEP[[#This Row],[Días restantes]])</f>
        <v>33888</v>
      </c>
      <c r="AG1660">
        <f ca="1">IF(SLEP[[#This Row],[Termino]]=0,0,SLEP[[#This Row],[Termino]]-TODAY())</f>
        <v>-12071</v>
      </c>
      <c r="AH1660" s="7" t="str">
        <f ca="1">IF(SLEP[[#This Row],[Dias]]&gt;0,"Vigente","Vencido")</f>
        <v>Vencido</v>
      </c>
      <c r="AI1660" t="str">
        <f>_xlfn.XLOOKUP(SLEP[[#This Row],[Source.Name]],Tabla3[Nombre archivo],Tabla3[BASESLEP],"N/A",0,1)</f>
        <v>Punilla Cordillera</v>
      </c>
      <c r="AJ1660" t="s">
        <v>7706</v>
      </c>
    </row>
    <row r="1661" spans="1:36" x14ac:dyDescent="0.3">
      <c r="A1661" t="s">
        <v>6454</v>
      </c>
      <c r="B1661" t="s">
        <v>6969</v>
      </c>
      <c r="C1661" t="s">
        <v>6910</v>
      </c>
      <c r="D1661" t="s">
        <v>6970</v>
      </c>
      <c r="E1661" t="s">
        <v>6565</v>
      </c>
      <c r="F1661" t="s">
        <v>6566</v>
      </c>
      <c r="G1661" t="s">
        <v>44</v>
      </c>
      <c r="H1661" t="s">
        <v>45</v>
      </c>
      <c r="I1661" t="s">
        <v>60</v>
      </c>
      <c r="J1661" t="s">
        <v>6460</v>
      </c>
      <c r="K1661" t="s">
        <v>48</v>
      </c>
      <c r="L1661" s="3">
        <v>28820000</v>
      </c>
      <c r="M1661" s="4">
        <v>28542500</v>
      </c>
      <c r="N1661" s="4">
        <v>277500</v>
      </c>
      <c r="O1661" t="s">
        <v>746</v>
      </c>
      <c r="P1661" t="s">
        <v>90</v>
      </c>
      <c r="Q1661" t="s">
        <v>51</v>
      </c>
      <c r="R1661">
        <v>8</v>
      </c>
      <c r="S1661">
        <v>0</v>
      </c>
      <c r="T1661">
        <v>2</v>
      </c>
      <c r="U1661">
        <v>0</v>
      </c>
      <c r="V1661">
        <v>0</v>
      </c>
      <c r="W1661">
        <v>0</v>
      </c>
      <c r="X1661">
        <v>443</v>
      </c>
      <c r="Y1661">
        <v>-1</v>
      </c>
      <c r="Z1661" t="s">
        <v>52</v>
      </c>
      <c r="AA1661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28820000</v>
      </c>
      <c r="AB1661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28542500</v>
      </c>
      <c r="AC1661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277500</v>
      </c>
      <c r="AD1661" s="5">
        <f>VALUE(FIXED((SLEP[[#This Row],[EjecutadoCLP]]/SLEP[[#This Row],[MontoCLP]]),4,TRUE))</f>
        <v>0.99039999999999995</v>
      </c>
      <c r="AE1661" s="1">
        <f>IF(SLEP[[#This Row],[Termino]]=0,DATE(1992,10,11),SLEP[[#This Row],[Termino]]-SLEP[[#This Row],[Días de vigencia]])</f>
        <v>33445</v>
      </c>
      <c r="AF1661" s="1">
        <f>IF(SLEP[[#This Row],[Días restantes]]&lt;1,DATE(1992,10,11),DATE(2025,8,8)+SLEP[[#This Row],[Días restantes]])</f>
        <v>33888</v>
      </c>
      <c r="AG1661">
        <f ca="1">IF(SLEP[[#This Row],[Termino]]=0,0,SLEP[[#This Row],[Termino]]-TODAY())</f>
        <v>-12071</v>
      </c>
      <c r="AH1661" s="7" t="str">
        <f ca="1">IF(SLEP[[#This Row],[Dias]]&gt;0,"Vigente","Vencido")</f>
        <v>Vencido</v>
      </c>
      <c r="AI1661" t="str">
        <f>_xlfn.XLOOKUP(SLEP[[#This Row],[Source.Name]],Tabla3[Nombre archivo],Tabla3[BASESLEP],"N/A",0,1)</f>
        <v>Punilla Cordillera</v>
      </c>
      <c r="AJ1661" t="s">
        <v>7710</v>
      </c>
    </row>
    <row r="1662" spans="1:36" x14ac:dyDescent="0.3">
      <c r="A1662" t="s">
        <v>6454</v>
      </c>
      <c r="B1662" t="s">
        <v>6972</v>
      </c>
      <c r="C1662" t="s">
        <v>6910</v>
      </c>
      <c r="D1662" t="s">
        <v>6973</v>
      </c>
      <c r="E1662" t="s">
        <v>6974</v>
      </c>
      <c r="F1662" t="s">
        <v>6975</v>
      </c>
      <c r="G1662" t="s">
        <v>44</v>
      </c>
      <c r="H1662" t="s">
        <v>45</v>
      </c>
      <c r="I1662" t="s">
        <v>60</v>
      </c>
      <c r="J1662" t="s">
        <v>6460</v>
      </c>
      <c r="K1662" t="s">
        <v>48</v>
      </c>
      <c r="L1662" s="3">
        <v>13200000</v>
      </c>
      <c r="M1662" s="4">
        <v>11040000</v>
      </c>
      <c r="N1662" s="4">
        <v>2160000</v>
      </c>
      <c r="O1662" t="s">
        <v>746</v>
      </c>
      <c r="P1662" t="s">
        <v>90</v>
      </c>
      <c r="Q1662" t="s">
        <v>51</v>
      </c>
      <c r="R1662">
        <v>8</v>
      </c>
      <c r="S1662">
        <v>0</v>
      </c>
      <c r="T1662">
        <v>1</v>
      </c>
      <c r="U1662">
        <v>0</v>
      </c>
      <c r="V1662">
        <v>0</v>
      </c>
      <c r="W1662">
        <v>0</v>
      </c>
      <c r="X1662">
        <v>443</v>
      </c>
      <c r="Y1662">
        <v>-1</v>
      </c>
      <c r="Z1662" t="s">
        <v>52</v>
      </c>
      <c r="AA1662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13200000</v>
      </c>
      <c r="AB1662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11040000</v>
      </c>
      <c r="AC1662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2160000</v>
      </c>
      <c r="AD1662" s="5">
        <f>VALUE(FIXED((SLEP[[#This Row],[EjecutadoCLP]]/SLEP[[#This Row],[MontoCLP]]),4,TRUE))</f>
        <v>0.83640000000000003</v>
      </c>
      <c r="AE1662" s="1">
        <f>IF(SLEP[[#This Row],[Termino]]=0,DATE(1992,10,11),SLEP[[#This Row],[Termino]]-SLEP[[#This Row],[Días de vigencia]])</f>
        <v>33445</v>
      </c>
      <c r="AF1662" s="1">
        <f>IF(SLEP[[#This Row],[Días restantes]]&lt;1,DATE(1992,10,11),DATE(2025,8,8)+SLEP[[#This Row],[Días restantes]])</f>
        <v>33888</v>
      </c>
      <c r="AG1662">
        <f ca="1">IF(SLEP[[#This Row],[Termino]]=0,0,SLEP[[#This Row],[Termino]]-TODAY())</f>
        <v>-12071</v>
      </c>
      <c r="AH1662" s="7" t="str">
        <f ca="1">IF(SLEP[[#This Row],[Dias]]&gt;0,"Vigente","Vencido")</f>
        <v>Vencido</v>
      </c>
      <c r="AI1662" t="str">
        <f>_xlfn.XLOOKUP(SLEP[[#This Row],[Source.Name]],Tabla3[Nombre archivo],Tabla3[BASESLEP],"N/A",0,1)</f>
        <v>Punilla Cordillera</v>
      </c>
      <c r="AJ1662" t="s">
        <v>7714</v>
      </c>
    </row>
    <row r="1663" spans="1:36" x14ac:dyDescent="0.3">
      <c r="A1663" t="s">
        <v>6454</v>
      </c>
      <c r="B1663" t="s">
        <v>7138</v>
      </c>
      <c r="C1663" t="s">
        <v>6910</v>
      </c>
      <c r="D1663" t="s">
        <v>7139</v>
      </c>
      <c r="E1663" t="s">
        <v>6873</v>
      </c>
      <c r="F1663" t="s">
        <v>6874</v>
      </c>
      <c r="G1663" t="s">
        <v>44</v>
      </c>
      <c r="H1663" t="s">
        <v>45</v>
      </c>
      <c r="I1663" t="s">
        <v>60</v>
      </c>
      <c r="J1663" t="s">
        <v>6460</v>
      </c>
      <c r="K1663" t="s">
        <v>48</v>
      </c>
      <c r="L1663" s="3">
        <v>4840000</v>
      </c>
      <c r="M1663" s="4">
        <v>4532000</v>
      </c>
      <c r="N1663" s="4">
        <v>308000</v>
      </c>
      <c r="O1663" t="s">
        <v>746</v>
      </c>
      <c r="P1663" t="s">
        <v>90</v>
      </c>
      <c r="Q1663" t="s">
        <v>51</v>
      </c>
      <c r="R1663">
        <v>6</v>
      </c>
      <c r="S1663">
        <v>0</v>
      </c>
      <c r="T1663">
        <v>1</v>
      </c>
      <c r="U1663">
        <v>0</v>
      </c>
      <c r="V1663">
        <v>0</v>
      </c>
      <c r="W1663">
        <v>0</v>
      </c>
      <c r="X1663">
        <v>443</v>
      </c>
      <c r="Y1663">
        <v>-1</v>
      </c>
      <c r="Z1663" t="s">
        <v>52</v>
      </c>
      <c r="AA1663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4840000</v>
      </c>
      <c r="AB1663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4532000</v>
      </c>
      <c r="AC1663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308000</v>
      </c>
      <c r="AD1663" s="5">
        <f>VALUE(FIXED((SLEP[[#This Row],[EjecutadoCLP]]/SLEP[[#This Row],[MontoCLP]]),4,TRUE))</f>
        <v>0.93640000000000001</v>
      </c>
      <c r="AE1663" s="1">
        <f>IF(SLEP[[#This Row],[Termino]]=0,DATE(1992,10,11),SLEP[[#This Row],[Termino]]-SLEP[[#This Row],[Días de vigencia]])</f>
        <v>33445</v>
      </c>
      <c r="AF1663" s="1">
        <f>IF(SLEP[[#This Row],[Días restantes]]&lt;1,DATE(1992,10,11),DATE(2025,8,8)+SLEP[[#This Row],[Días restantes]])</f>
        <v>33888</v>
      </c>
      <c r="AG1663">
        <f ca="1">IF(SLEP[[#This Row],[Termino]]=0,0,SLEP[[#This Row],[Termino]]-TODAY())</f>
        <v>-12071</v>
      </c>
      <c r="AH1663" s="7" t="str">
        <f ca="1">IF(SLEP[[#This Row],[Dias]]&gt;0,"Vigente","Vencido")</f>
        <v>Vencido</v>
      </c>
      <c r="AI1663" t="str">
        <f>_xlfn.XLOOKUP(SLEP[[#This Row],[Source.Name]],Tabla3[Nombre archivo],Tabla3[BASESLEP],"N/A",0,1)</f>
        <v>Punilla Cordillera</v>
      </c>
      <c r="AJ1663" t="s">
        <v>7720</v>
      </c>
    </row>
    <row r="1664" spans="1:36" x14ac:dyDescent="0.3">
      <c r="A1664" t="s">
        <v>6454</v>
      </c>
      <c r="B1664" t="s">
        <v>7141</v>
      </c>
      <c r="C1664" t="s">
        <v>6910</v>
      </c>
      <c r="D1664" t="s">
        <v>7142</v>
      </c>
      <c r="E1664" t="s">
        <v>6565</v>
      </c>
      <c r="F1664" t="s">
        <v>6566</v>
      </c>
      <c r="G1664" t="s">
        <v>44</v>
      </c>
      <c r="H1664" t="s">
        <v>45</v>
      </c>
      <c r="I1664" t="s">
        <v>60</v>
      </c>
      <c r="J1664" t="s">
        <v>6460</v>
      </c>
      <c r="K1664" t="s">
        <v>48</v>
      </c>
      <c r="L1664" s="3">
        <v>2000000</v>
      </c>
      <c r="M1664" s="4">
        <v>1350000</v>
      </c>
      <c r="N1664" s="4">
        <v>650000</v>
      </c>
      <c r="O1664" t="s">
        <v>746</v>
      </c>
      <c r="P1664" t="s">
        <v>90</v>
      </c>
      <c r="Q1664" t="s">
        <v>51</v>
      </c>
      <c r="R1664">
        <v>9</v>
      </c>
      <c r="S1664">
        <v>0</v>
      </c>
      <c r="T1664">
        <v>1</v>
      </c>
      <c r="U1664">
        <v>0</v>
      </c>
      <c r="V1664">
        <v>0</v>
      </c>
      <c r="W1664">
        <v>0</v>
      </c>
      <c r="X1664">
        <v>443</v>
      </c>
      <c r="Y1664">
        <v>-1</v>
      </c>
      <c r="Z1664" t="s">
        <v>52</v>
      </c>
      <c r="AA1664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2000000</v>
      </c>
      <c r="AB1664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1350000</v>
      </c>
      <c r="AC1664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650000</v>
      </c>
      <c r="AD1664" s="5">
        <f>VALUE(FIXED((SLEP[[#This Row],[EjecutadoCLP]]/SLEP[[#This Row],[MontoCLP]]),4,TRUE))</f>
        <v>0.67500000000000004</v>
      </c>
      <c r="AE1664" s="1">
        <f>IF(SLEP[[#This Row],[Termino]]=0,DATE(1992,10,11),SLEP[[#This Row],[Termino]]-SLEP[[#This Row],[Días de vigencia]])</f>
        <v>33445</v>
      </c>
      <c r="AF1664" s="1">
        <f>IF(SLEP[[#This Row],[Días restantes]]&lt;1,DATE(1992,10,11),DATE(2025,8,8)+SLEP[[#This Row],[Días restantes]])</f>
        <v>33888</v>
      </c>
      <c r="AG1664">
        <f ca="1">IF(SLEP[[#This Row],[Termino]]=0,0,SLEP[[#This Row],[Termino]]-TODAY())</f>
        <v>-12071</v>
      </c>
      <c r="AH1664" s="7" t="str">
        <f ca="1">IF(SLEP[[#This Row],[Dias]]&gt;0,"Vigente","Vencido")</f>
        <v>Vencido</v>
      </c>
      <c r="AI1664" t="str">
        <f>_xlfn.XLOOKUP(SLEP[[#This Row],[Source.Name]],Tabla3[Nombre archivo],Tabla3[BASESLEP],"N/A",0,1)</f>
        <v>Punilla Cordillera</v>
      </c>
      <c r="AJ1664" t="s">
        <v>7724</v>
      </c>
    </row>
    <row r="1665" spans="1:36" x14ac:dyDescent="0.3">
      <c r="A1665" t="s">
        <v>6454</v>
      </c>
      <c r="B1665" t="s">
        <v>7144</v>
      </c>
      <c r="C1665" t="s">
        <v>6910</v>
      </c>
      <c r="D1665" t="s">
        <v>7145</v>
      </c>
      <c r="E1665" t="s">
        <v>6906</v>
      </c>
      <c r="F1665" t="s">
        <v>6907</v>
      </c>
      <c r="G1665" t="s">
        <v>44</v>
      </c>
      <c r="H1665" t="s">
        <v>45</v>
      </c>
      <c r="I1665" t="s">
        <v>60</v>
      </c>
      <c r="J1665" t="s">
        <v>6460</v>
      </c>
      <c r="K1665" t="s">
        <v>48</v>
      </c>
      <c r="L1665" s="3">
        <v>26400000</v>
      </c>
      <c r="M1665" s="4">
        <v>21600000</v>
      </c>
      <c r="N1665" s="4">
        <v>4800000</v>
      </c>
      <c r="O1665" t="s">
        <v>746</v>
      </c>
      <c r="P1665" t="s">
        <v>90</v>
      </c>
      <c r="Q1665" t="s">
        <v>51</v>
      </c>
      <c r="R1665">
        <v>8</v>
      </c>
      <c r="S1665">
        <v>0</v>
      </c>
      <c r="T1665">
        <v>1</v>
      </c>
      <c r="U1665">
        <v>0</v>
      </c>
      <c r="V1665">
        <v>0</v>
      </c>
      <c r="W1665">
        <v>0</v>
      </c>
      <c r="X1665">
        <v>443</v>
      </c>
      <c r="Y1665">
        <v>-1</v>
      </c>
      <c r="Z1665" t="s">
        <v>52</v>
      </c>
      <c r="AA1665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26400000</v>
      </c>
      <c r="AB1665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21600000</v>
      </c>
      <c r="AC1665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4800000</v>
      </c>
      <c r="AD1665" s="5">
        <f>VALUE(FIXED((SLEP[[#This Row],[EjecutadoCLP]]/SLEP[[#This Row],[MontoCLP]]),4,TRUE))</f>
        <v>0.81820000000000004</v>
      </c>
      <c r="AE1665" s="1">
        <f>IF(SLEP[[#This Row],[Termino]]=0,DATE(1992,10,11),SLEP[[#This Row],[Termino]]-SLEP[[#This Row],[Días de vigencia]])</f>
        <v>33445</v>
      </c>
      <c r="AF1665" s="1">
        <f>IF(SLEP[[#This Row],[Días restantes]]&lt;1,DATE(1992,10,11),DATE(2025,8,8)+SLEP[[#This Row],[Días restantes]])</f>
        <v>33888</v>
      </c>
      <c r="AG1665">
        <f ca="1">IF(SLEP[[#This Row],[Termino]]=0,0,SLEP[[#This Row],[Termino]]-TODAY())</f>
        <v>-12071</v>
      </c>
      <c r="AH1665" s="7" t="str">
        <f ca="1">IF(SLEP[[#This Row],[Dias]]&gt;0,"Vigente","Vencido")</f>
        <v>Vencido</v>
      </c>
      <c r="AI1665" t="str">
        <f>_xlfn.XLOOKUP(SLEP[[#This Row],[Source.Name]],Tabla3[Nombre archivo],Tabla3[BASESLEP],"N/A",0,1)</f>
        <v>Punilla Cordillera</v>
      </c>
      <c r="AJ1665" t="s">
        <v>7730</v>
      </c>
    </row>
    <row r="1666" spans="1:36" x14ac:dyDescent="0.3">
      <c r="A1666" t="s">
        <v>6454</v>
      </c>
      <c r="B1666" t="s">
        <v>7164</v>
      </c>
      <c r="C1666" t="s">
        <v>6910</v>
      </c>
      <c r="D1666" t="s">
        <v>7165</v>
      </c>
      <c r="E1666" t="s">
        <v>7020</v>
      </c>
      <c r="F1666" t="s">
        <v>7021</v>
      </c>
      <c r="G1666" t="s">
        <v>44</v>
      </c>
      <c r="H1666" t="s">
        <v>45</v>
      </c>
      <c r="I1666" t="s">
        <v>60</v>
      </c>
      <c r="J1666" t="s">
        <v>6460</v>
      </c>
      <c r="K1666" t="s">
        <v>48</v>
      </c>
      <c r="L1666" s="3">
        <v>33000000</v>
      </c>
      <c r="M1666" s="4">
        <v>25650000</v>
      </c>
      <c r="N1666" s="4">
        <v>7350000</v>
      </c>
      <c r="O1666" t="s">
        <v>746</v>
      </c>
      <c r="P1666" t="s">
        <v>90</v>
      </c>
      <c r="Q1666" t="s">
        <v>51</v>
      </c>
      <c r="R1666">
        <v>9</v>
      </c>
      <c r="S1666">
        <v>0</v>
      </c>
      <c r="T1666">
        <v>2</v>
      </c>
      <c r="U1666">
        <v>0</v>
      </c>
      <c r="V1666">
        <v>0</v>
      </c>
      <c r="W1666">
        <v>0</v>
      </c>
      <c r="X1666">
        <v>443</v>
      </c>
      <c r="Y1666">
        <v>-1</v>
      </c>
      <c r="Z1666" t="s">
        <v>52</v>
      </c>
      <c r="AA1666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33000000</v>
      </c>
      <c r="AB1666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25650000</v>
      </c>
      <c r="AC1666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7350000</v>
      </c>
      <c r="AD1666" s="5">
        <f>VALUE(FIXED((SLEP[[#This Row],[EjecutadoCLP]]/SLEP[[#This Row],[MontoCLP]]),4,TRUE))</f>
        <v>0.77729999999999999</v>
      </c>
      <c r="AE1666" s="1">
        <f>IF(SLEP[[#This Row],[Termino]]=0,DATE(1992,10,11),SLEP[[#This Row],[Termino]]-SLEP[[#This Row],[Días de vigencia]])</f>
        <v>33445</v>
      </c>
      <c r="AF1666" s="1">
        <f>IF(SLEP[[#This Row],[Días restantes]]&lt;1,DATE(1992,10,11),DATE(2025,8,8)+SLEP[[#This Row],[Días restantes]])</f>
        <v>33888</v>
      </c>
      <c r="AG1666">
        <f ca="1">IF(SLEP[[#This Row],[Termino]]=0,0,SLEP[[#This Row],[Termino]]-TODAY())</f>
        <v>-12071</v>
      </c>
      <c r="AH1666" s="7" t="str">
        <f ca="1">IF(SLEP[[#This Row],[Dias]]&gt;0,"Vigente","Vencido")</f>
        <v>Vencido</v>
      </c>
      <c r="AI1666" t="str">
        <f>_xlfn.XLOOKUP(SLEP[[#This Row],[Source.Name]],Tabla3[Nombre archivo],Tabla3[BASESLEP],"N/A",0,1)</f>
        <v>Punilla Cordillera</v>
      </c>
      <c r="AJ1666" t="s">
        <v>7738</v>
      </c>
    </row>
    <row r="1667" spans="1:36" x14ac:dyDescent="0.3">
      <c r="A1667" t="s">
        <v>6454</v>
      </c>
      <c r="B1667" t="s">
        <v>7167</v>
      </c>
      <c r="C1667" t="s">
        <v>6910</v>
      </c>
      <c r="D1667" t="s">
        <v>7168</v>
      </c>
      <c r="E1667" t="s">
        <v>6818</v>
      </c>
      <c r="F1667" t="s">
        <v>6819</v>
      </c>
      <c r="G1667" t="s">
        <v>44</v>
      </c>
      <c r="H1667" t="s">
        <v>45</v>
      </c>
      <c r="I1667" t="s">
        <v>60</v>
      </c>
      <c r="J1667" t="s">
        <v>6460</v>
      </c>
      <c r="K1667" t="s">
        <v>48</v>
      </c>
      <c r="L1667" s="3">
        <v>30800000</v>
      </c>
      <c r="M1667" s="4">
        <v>25760000</v>
      </c>
      <c r="N1667" s="4">
        <v>5040000</v>
      </c>
      <c r="O1667" t="s">
        <v>746</v>
      </c>
      <c r="P1667" t="s">
        <v>90</v>
      </c>
      <c r="Q1667" t="s">
        <v>51</v>
      </c>
      <c r="R1667">
        <v>8</v>
      </c>
      <c r="S1667">
        <v>0</v>
      </c>
      <c r="T1667">
        <v>2</v>
      </c>
      <c r="U1667">
        <v>0</v>
      </c>
      <c r="V1667">
        <v>0</v>
      </c>
      <c r="W1667">
        <v>0</v>
      </c>
      <c r="X1667">
        <v>443</v>
      </c>
      <c r="Y1667">
        <v>-1</v>
      </c>
      <c r="Z1667" t="s">
        <v>52</v>
      </c>
      <c r="AA1667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30800000</v>
      </c>
      <c r="AB1667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25760000</v>
      </c>
      <c r="AC1667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5040000</v>
      </c>
      <c r="AD1667" s="5">
        <f>VALUE(FIXED((SLEP[[#This Row],[EjecutadoCLP]]/SLEP[[#This Row],[MontoCLP]]),4,TRUE))</f>
        <v>0.83640000000000003</v>
      </c>
      <c r="AE1667" s="1">
        <f>IF(SLEP[[#This Row],[Termino]]=0,DATE(1992,10,11),SLEP[[#This Row],[Termino]]-SLEP[[#This Row],[Días de vigencia]])</f>
        <v>33445</v>
      </c>
      <c r="AF1667" s="1">
        <f>IF(SLEP[[#This Row],[Días restantes]]&lt;1,DATE(1992,10,11),DATE(2025,8,8)+SLEP[[#This Row],[Días restantes]])</f>
        <v>33888</v>
      </c>
      <c r="AG1667">
        <f ca="1">IF(SLEP[[#This Row],[Termino]]=0,0,SLEP[[#This Row],[Termino]]-TODAY())</f>
        <v>-12071</v>
      </c>
      <c r="AH1667" s="7" t="str">
        <f ca="1">IF(SLEP[[#This Row],[Dias]]&gt;0,"Vigente","Vencido")</f>
        <v>Vencido</v>
      </c>
      <c r="AI1667" t="str">
        <f>_xlfn.XLOOKUP(SLEP[[#This Row],[Source.Name]],Tabla3[Nombre archivo],Tabla3[BASESLEP],"N/A",0,1)</f>
        <v>Punilla Cordillera</v>
      </c>
      <c r="AJ1667" t="s">
        <v>7744</v>
      </c>
    </row>
    <row r="1668" spans="1:36" x14ac:dyDescent="0.3">
      <c r="A1668" t="s">
        <v>6454</v>
      </c>
      <c r="B1668" t="s">
        <v>7170</v>
      </c>
      <c r="C1668" t="s">
        <v>6910</v>
      </c>
      <c r="D1668" t="s">
        <v>7171</v>
      </c>
      <c r="E1668" t="s">
        <v>7058</v>
      </c>
      <c r="F1668" t="s">
        <v>7059</v>
      </c>
      <c r="G1668" t="s">
        <v>44</v>
      </c>
      <c r="H1668" t="s">
        <v>45</v>
      </c>
      <c r="I1668" t="s">
        <v>60</v>
      </c>
      <c r="J1668" t="s">
        <v>6460</v>
      </c>
      <c r="K1668" t="s">
        <v>48</v>
      </c>
      <c r="L1668" s="3">
        <v>17160000</v>
      </c>
      <c r="M1668" s="4">
        <v>15287220</v>
      </c>
      <c r="N1668" s="4">
        <v>1872780</v>
      </c>
      <c r="O1668" t="s">
        <v>746</v>
      </c>
      <c r="P1668" t="s">
        <v>90</v>
      </c>
      <c r="Q1668" t="s">
        <v>51</v>
      </c>
      <c r="R1668">
        <v>8</v>
      </c>
      <c r="S1668">
        <v>0</v>
      </c>
      <c r="T1668">
        <v>2</v>
      </c>
      <c r="U1668">
        <v>0</v>
      </c>
      <c r="V1668">
        <v>0</v>
      </c>
      <c r="W1668">
        <v>0</v>
      </c>
      <c r="X1668">
        <v>443</v>
      </c>
      <c r="Y1668">
        <v>-1</v>
      </c>
      <c r="Z1668" t="s">
        <v>52</v>
      </c>
      <c r="AA1668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17160000</v>
      </c>
      <c r="AB1668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15287220</v>
      </c>
      <c r="AC1668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1872780</v>
      </c>
      <c r="AD1668" s="5">
        <f>VALUE(FIXED((SLEP[[#This Row],[EjecutadoCLP]]/SLEP[[#This Row],[MontoCLP]]),4,TRUE))</f>
        <v>0.89090000000000003</v>
      </c>
      <c r="AE1668" s="1">
        <f>IF(SLEP[[#This Row],[Termino]]=0,DATE(1992,10,11),SLEP[[#This Row],[Termino]]-SLEP[[#This Row],[Días de vigencia]])</f>
        <v>33445</v>
      </c>
      <c r="AF1668" s="1">
        <f>IF(SLEP[[#This Row],[Días restantes]]&lt;1,DATE(1992,10,11),DATE(2025,8,8)+SLEP[[#This Row],[Días restantes]])</f>
        <v>33888</v>
      </c>
      <c r="AG1668">
        <f ca="1">IF(SLEP[[#This Row],[Termino]]=0,0,SLEP[[#This Row],[Termino]]-TODAY())</f>
        <v>-12071</v>
      </c>
      <c r="AH1668" s="7" t="str">
        <f ca="1">IF(SLEP[[#This Row],[Dias]]&gt;0,"Vigente","Vencido")</f>
        <v>Vencido</v>
      </c>
      <c r="AI1668" t="str">
        <f>_xlfn.XLOOKUP(SLEP[[#This Row],[Source.Name]],Tabla3[Nombre archivo],Tabla3[BASESLEP],"N/A",0,1)</f>
        <v>Punilla Cordillera</v>
      </c>
      <c r="AJ1668" t="s">
        <v>7750</v>
      </c>
    </row>
    <row r="1669" spans="1:36" x14ac:dyDescent="0.3">
      <c r="A1669" t="s">
        <v>6454</v>
      </c>
      <c r="B1669" t="s">
        <v>7173</v>
      </c>
      <c r="C1669" t="s">
        <v>6910</v>
      </c>
      <c r="D1669" t="s">
        <v>7174</v>
      </c>
      <c r="E1669" t="s">
        <v>7175</v>
      </c>
      <c r="F1669" t="s">
        <v>7176</v>
      </c>
      <c r="G1669" t="s">
        <v>44</v>
      </c>
      <c r="H1669" t="s">
        <v>45</v>
      </c>
      <c r="I1669" t="s">
        <v>60</v>
      </c>
      <c r="J1669" t="s">
        <v>6460</v>
      </c>
      <c r="K1669" t="s">
        <v>48</v>
      </c>
      <c r="L1669" s="3">
        <v>24420000</v>
      </c>
      <c r="M1669" s="4">
        <v>19980000</v>
      </c>
      <c r="N1669" s="4">
        <v>4440000</v>
      </c>
      <c r="O1669" t="s">
        <v>746</v>
      </c>
      <c r="P1669" t="s">
        <v>90</v>
      </c>
      <c r="Q1669" t="s">
        <v>51</v>
      </c>
      <c r="R1669">
        <v>8</v>
      </c>
      <c r="S1669">
        <v>0</v>
      </c>
      <c r="T1669">
        <v>2</v>
      </c>
      <c r="U1669">
        <v>0</v>
      </c>
      <c r="V1669">
        <v>0</v>
      </c>
      <c r="W1669">
        <v>0</v>
      </c>
      <c r="X1669">
        <v>443</v>
      </c>
      <c r="Y1669">
        <v>-1</v>
      </c>
      <c r="Z1669" t="s">
        <v>52</v>
      </c>
      <c r="AA1669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24420000</v>
      </c>
      <c r="AB1669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19980000</v>
      </c>
      <c r="AC1669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4440000</v>
      </c>
      <c r="AD1669" s="5">
        <f>VALUE(FIXED((SLEP[[#This Row],[EjecutadoCLP]]/SLEP[[#This Row],[MontoCLP]]),4,TRUE))</f>
        <v>0.81820000000000004</v>
      </c>
      <c r="AE1669" s="1">
        <f>IF(SLEP[[#This Row],[Termino]]=0,DATE(1992,10,11),SLEP[[#This Row],[Termino]]-SLEP[[#This Row],[Días de vigencia]])</f>
        <v>33445</v>
      </c>
      <c r="AF1669" s="1">
        <f>IF(SLEP[[#This Row],[Días restantes]]&lt;1,DATE(1992,10,11),DATE(2025,8,8)+SLEP[[#This Row],[Días restantes]])</f>
        <v>33888</v>
      </c>
      <c r="AG1669">
        <f ca="1">IF(SLEP[[#This Row],[Termino]]=0,0,SLEP[[#This Row],[Termino]]-TODAY())</f>
        <v>-12071</v>
      </c>
      <c r="AH1669" s="7" t="str">
        <f ca="1">IF(SLEP[[#This Row],[Dias]]&gt;0,"Vigente","Vencido")</f>
        <v>Vencido</v>
      </c>
      <c r="AI1669" t="str">
        <f>_xlfn.XLOOKUP(SLEP[[#This Row],[Source.Name]],Tabla3[Nombre archivo],Tabla3[BASESLEP],"N/A",0,1)</f>
        <v>Punilla Cordillera</v>
      </c>
      <c r="AJ1669" t="s">
        <v>7756</v>
      </c>
    </row>
    <row r="1670" spans="1:36" x14ac:dyDescent="0.3">
      <c r="A1670" t="s">
        <v>6454</v>
      </c>
      <c r="B1670" t="s">
        <v>7178</v>
      </c>
      <c r="C1670" t="s">
        <v>6794</v>
      </c>
      <c r="D1670" t="s">
        <v>7179</v>
      </c>
      <c r="E1670" t="s">
        <v>6823</v>
      </c>
      <c r="F1670" t="s">
        <v>6824</v>
      </c>
      <c r="G1670" t="s">
        <v>44</v>
      </c>
      <c r="H1670" t="s">
        <v>45</v>
      </c>
      <c r="I1670" t="s">
        <v>60</v>
      </c>
      <c r="J1670" t="s">
        <v>6460</v>
      </c>
      <c r="K1670" t="s">
        <v>48</v>
      </c>
      <c r="L1670" s="3">
        <v>27500000</v>
      </c>
      <c r="M1670" s="4">
        <v>21375000</v>
      </c>
      <c r="N1670" s="4">
        <v>6125000</v>
      </c>
      <c r="O1670" t="s">
        <v>746</v>
      </c>
      <c r="P1670" t="s">
        <v>90</v>
      </c>
      <c r="Q1670" t="s">
        <v>51</v>
      </c>
      <c r="R1670">
        <v>3</v>
      </c>
      <c r="S1670">
        <v>0</v>
      </c>
      <c r="T1670">
        <v>1</v>
      </c>
      <c r="U1670">
        <v>0</v>
      </c>
      <c r="V1670">
        <v>0</v>
      </c>
      <c r="W1670">
        <v>0</v>
      </c>
      <c r="X1670">
        <v>443</v>
      </c>
      <c r="Y1670">
        <v>-1</v>
      </c>
      <c r="Z1670" t="s">
        <v>52</v>
      </c>
      <c r="AA1670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27500000</v>
      </c>
      <c r="AB1670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21375000</v>
      </c>
      <c r="AC1670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6125000</v>
      </c>
      <c r="AD1670" s="5">
        <f>VALUE(FIXED((SLEP[[#This Row],[EjecutadoCLP]]/SLEP[[#This Row],[MontoCLP]]),4,TRUE))</f>
        <v>0.77729999999999999</v>
      </c>
      <c r="AE1670" s="1">
        <f>IF(SLEP[[#This Row],[Termino]]=0,DATE(1992,10,11),SLEP[[#This Row],[Termino]]-SLEP[[#This Row],[Días de vigencia]])</f>
        <v>33445</v>
      </c>
      <c r="AF1670" s="1">
        <f>IF(SLEP[[#This Row],[Días restantes]]&lt;1,DATE(1992,10,11),DATE(2025,8,8)+SLEP[[#This Row],[Días restantes]])</f>
        <v>33888</v>
      </c>
      <c r="AG1670">
        <f ca="1">IF(SLEP[[#This Row],[Termino]]=0,0,SLEP[[#This Row],[Termino]]-TODAY())</f>
        <v>-12071</v>
      </c>
      <c r="AH1670" s="7" t="str">
        <f ca="1">IF(SLEP[[#This Row],[Dias]]&gt;0,"Vigente","Vencido")</f>
        <v>Vencido</v>
      </c>
      <c r="AI1670" t="str">
        <f>_xlfn.XLOOKUP(SLEP[[#This Row],[Source.Name]],Tabla3[Nombre archivo],Tabla3[BASESLEP],"N/A",0,1)</f>
        <v>Punilla Cordillera</v>
      </c>
      <c r="AJ1670" t="s">
        <v>7761</v>
      </c>
    </row>
    <row r="1671" spans="1:36" x14ac:dyDescent="0.3">
      <c r="A1671" t="s">
        <v>6454</v>
      </c>
      <c r="B1671" t="s">
        <v>7181</v>
      </c>
      <c r="C1671" t="s">
        <v>6794</v>
      </c>
      <c r="D1671" t="s">
        <v>7182</v>
      </c>
      <c r="E1671" t="s">
        <v>7183</v>
      </c>
      <c r="F1671" t="s">
        <v>7184</v>
      </c>
      <c r="G1671" t="s">
        <v>44</v>
      </c>
      <c r="H1671" t="s">
        <v>45</v>
      </c>
      <c r="I1671" t="s">
        <v>60</v>
      </c>
      <c r="J1671" t="s">
        <v>6460</v>
      </c>
      <c r="K1671" t="s">
        <v>48</v>
      </c>
      <c r="L1671" s="3">
        <v>23100000</v>
      </c>
      <c r="M1671" s="4">
        <v>19635000</v>
      </c>
      <c r="N1671" s="4">
        <v>3465000</v>
      </c>
      <c r="O1671" t="s">
        <v>746</v>
      </c>
      <c r="P1671" t="s">
        <v>90</v>
      </c>
      <c r="Q1671" t="s">
        <v>51</v>
      </c>
      <c r="R1671">
        <v>9</v>
      </c>
      <c r="S1671">
        <v>0</v>
      </c>
      <c r="T1671">
        <v>1</v>
      </c>
      <c r="U1671">
        <v>0</v>
      </c>
      <c r="V1671">
        <v>0</v>
      </c>
      <c r="W1671">
        <v>0</v>
      </c>
      <c r="X1671">
        <v>443</v>
      </c>
      <c r="Y1671">
        <v>-1</v>
      </c>
      <c r="Z1671" t="s">
        <v>52</v>
      </c>
      <c r="AA1671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23100000</v>
      </c>
      <c r="AB1671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19635000</v>
      </c>
      <c r="AC1671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3465000</v>
      </c>
      <c r="AD1671" s="5">
        <f>VALUE(FIXED((SLEP[[#This Row],[EjecutadoCLP]]/SLEP[[#This Row],[MontoCLP]]),4,TRUE))</f>
        <v>0.85</v>
      </c>
      <c r="AE1671" s="1">
        <f>IF(SLEP[[#This Row],[Termino]]=0,DATE(1992,10,11),SLEP[[#This Row],[Termino]]-SLEP[[#This Row],[Días de vigencia]])</f>
        <v>33445</v>
      </c>
      <c r="AF1671" s="1">
        <f>IF(SLEP[[#This Row],[Días restantes]]&lt;1,DATE(1992,10,11),DATE(2025,8,8)+SLEP[[#This Row],[Días restantes]])</f>
        <v>33888</v>
      </c>
      <c r="AG1671">
        <f ca="1">IF(SLEP[[#This Row],[Termino]]=0,0,SLEP[[#This Row],[Termino]]-TODAY())</f>
        <v>-12071</v>
      </c>
      <c r="AH1671" s="7" t="str">
        <f ca="1">IF(SLEP[[#This Row],[Dias]]&gt;0,"Vigente","Vencido")</f>
        <v>Vencido</v>
      </c>
      <c r="AI1671" t="str">
        <f>_xlfn.XLOOKUP(SLEP[[#This Row],[Source.Name]],Tabla3[Nombre archivo],Tabla3[BASESLEP],"N/A",0,1)</f>
        <v>Punilla Cordillera</v>
      </c>
      <c r="AJ1671" t="s">
        <v>7765</v>
      </c>
    </row>
    <row r="1672" spans="1:36" x14ac:dyDescent="0.3">
      <c r="A1672" t="s">
        <v>6454</v>
      </c>
      <c r="B1672" t="s">
        <v>7186</v>
      </c>
      <c r="C1672" t="s">
        <v>6794</v>
      </c>
      <c r="D1672" t="s">
        <v>7187</v>
      </c>
      <c r="E1672" t="s">
        <v>6570</v>
      </c>
      <c r="F1672" t="s">
        <v>6571</v>
      </c>
      <c r="G1672" t="s">
        <v>44</v>
      </c>
      <c r="H1672" t="s">
        <v>45</v>
      </c>
      <c r="I1672" t="s">
        <v>60</v>
      </c>
      <c r="J1672" t="s">
        <v>6460</v>
      </c>
      <c r="K1672" t="s">
        <v>48</v>
      </c>
      <c r="L1672" s="3">
        <v>20900000</v>
      </c>
      <c r="M1672" s="4">
        <v>19855000</v>
      </c>
      <c r="N1672" s="4">
        <v>1045000</v>
      </c>
      <c r="O1672" t="s">
        <v>746</v>
      </c>
      <c r="P1672" t="s">
        <v>90</v>
      </c>
      <c r="Q1672" t="s">
        <v>51</v>
      </c>
      <c r="R1672">
        <v>10</v>
      </c>
      <c r="S1672">
        <v>0</v>
      </c>
      <c r="T1672">
        <v>1</v>
      </c>
      <c r="U1672">
        <v>0</v>
      </c>
      <c r="V1672">
        <v>0</v>
      </c>
      <c r="W1672">
        <v>0</v>
      </c>
      <c r="X1672">
        <v>443</v>
      </c>
      <c r="Y1672">
        <v>-1</v>
      </c>
      <c r="Z1672" t="s">
        <v>52</v>
      </c>
      <c r="AA1672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20900000</v>
      </c>
      <c r="AB1672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19855000</v>
      </c>
      <c r="AC1672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1045000</v>
      </c>
      <c r="AD1672" s="5">
        <f>VALUE(FIXED((SLEP[[#This Row],[EjecutadoCLP]]/SLEP[[#This Row],[MontoCLP]]),4,TRUE))</f>
        <v>0.95</v>
      </c>
      <c r="AE1672" s="1">
        <f>IF(SLEP[[#This Row],[Termino]]=0,DATE(1992,10,11),SLEP[[#This Row],[Termino]]-SLEP[[#This Row],[Días de vigencia]])</f>
        <v>33445</v>
      </c>
      <c r="AF1672" s="1">
        <f>IF(SLEP[[#This Row],[Días restantes]]&lt;1,DATE(1992,10,11),DATE(2025,8,8)+SLEP[[#This Row],[Días restantes]])</f>
        <v>33888</v>
      </c>
      <c r="AG1672">
        <f ca="1">IF(SLEP[[#This Row],[Termino]]=0,0,SLEP[[#This Row],[Termino]]-TODAY())</f>
        <v>-12071</v>
      </c>
      <c r="AH1672" s="7" t="str">
        <f ca="1">IF(SLEP[[#This Row],[Dias]]&gt;0,"Vigente","Vencido")</f>
        <v>Vencido</v>
      </c>
      <c r="AI1672" t="str">
        <f>_xlfn.XLOOKUP(SLEP[[#This Row],[Source.Name]],Tabla3[Nombre archivo],Tabla3[BASESLEP],"N/A",0,1)</f>
        <v>Punilla Cordillera</v>
      </c>
      <c r="AJ1672" t="s">
        <v>7771</v>
      </c>
    </row>
    <row r="1673" spans="1:36" x14ac:dyDescent="0.3">
      <c r="A1673" t="s">
        <v>6454</v>
      </c>
      <c r="B1673" t="s">
        <v>7202</v>
      </c>
      <c r="C1673" t="s">
        <v>6866</v>
      </c>
      <c r="D1673" t="s">
        <v>7203</v>
      </c>
      <c r="E1673" t="s">
        <v>6868</v>
      </c>
      <c r="F1673" t="s">
        <v>6869</v>
      </c>
      <c r="G1673" t="s">
        <v>44</v>
      </c>
      <c r="H1673" t="s">
        <v>45</v>
      </c>
      <c r="I1673" t="s">
        <v>60</v>
      </c>
      <c r="J1673" t="s">
        <v>6460</v>
      </c>
      <c r="K1673" t="s">
        <v>48</v>
      </c>
      <c r="L1673" s="3">
        <v>5500000</v>
      </c>
      <c r="M1673" s="4">
        <v>4975000</v>
      </c>
      <c r="N1673" s="4">
        <v>525000</v>
      </c>
      <c r="O1673" t="s">
        <v>746</v>
      </c>
      <c r="P1673" t="s">
        <v>90</v>
      </c>
      <c r="Q1673" t="s">
        <v>51</v>
      </c>
      <c r="R1673">
        <v>5</v>
      </c>
      <c r="S1673">
        <v>0</v>
      </c>
      <c r="T1673">
        <v>1</v>
      </c>
      <c r="U1673">
        <v>0</v>
      </c>
      <c r="V1673">
        <v>0</v>
      </c>
      <c r="W1673">
        <v>0</v>
      </c>
      <c r="X1673">
        <v>443</v>
      </c>
      <c r="Y1673">
        <v>-1</v>
      </c>
      <c r="Z1673" t="s">
        <v>52</v>
      </c>
      <c r="AA1673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5500000</v>
      </c>
      <c r="AB1673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4975000</v>
      </c>
      <c r="AC1673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525000</v>
      </c>
      <c r="AD1673" s="5">
        <f>VALUE(FIXED((SLEP[[#This Row],[EjecutadoCLP]]/SLEP[[#This Row],[MontoCLP]]),4,TRUE))</f>
        <v>0.90449999999999997</v>
      </c>
      <c r="AE1673" s="1">
        <f>IF(SLEP[[#This Row],[Termino]]=0,DATE(1992,10,11),SLEP[[#This Row],[Termino]]-SLEP[[#This Row],[Días de vigencia]])</f>
        <v>33445</v>
      </c>
      <c r="AF1673" s="1">
        <f>IF(SLEP[[#This Row],[Días restantes]]&lt;1,DATE(1992,10,11),DATE(2025,8,8)+SLEP[[#This Row],[Días restantes]])</f>
        <v>33888</v>
      </c>
      <c r="AG1673">
        <f ca="1">IF(SLEP[[#This Row],[Termino]]=0,0,SLEP[[#This Row],[Termino]]-TODAY())</f>
        <v>-12071</v>
      </c>
      <c r="AH1673" s="7" t="str">
        <f ca="1">IF(SLEP[[#This Row],[Dias]]&gt;0,"Vigente","Vencido")</f>
        <v>Vencido</v>
      </c>
      <c r="AI1673" t="str">
        <f>_xlfn.XLOOKUP(SLEP[[#This Row],[Source.Name]],Tabla3[Nombre archivo],Tabla3[BASESLEP],"N/A",0,1)</f>
        <v>Punilla Cordillera</v>
      </c>
      <c r="AJ1673" t="s">
        <v>7777</v>
      </c>
    </row>
    <row r="1674" spans="1:36" x14ac:dyDescent="0.3">
      <c r="A1674" t="s">
        <v>6454</v>
      </c>
      <c r="B1674" t="s">
        <v>7205</v>
      </c>
      <c r="C1674" t="s">
        <v>6910</v>
      </c>
      <c r="D1674" t="s">
        <v>7206</v>
      </c>
      <c r="E1674" t="s">
        <v>6837</v>
      </c>
      <c r="F1674" t="s">
        <v>6838</v>
      </c>
      <c r="G1674" t="s">
        <v>44</v>
      </c>
      <c r="H1674" t="s">
        <v>45</v>
      </c>
      <c r="I1674" t="s">
        <v>60</v>
      </c>
      <c r="J1674" t="s">
        <v>6460</v>
      </c>
      <c r="K1674" t="s">
        <v>48</v>
      </c>
      <c r="L1674" s="3">
        <v>20020000</v>
      </c>
      <c r="M1674" s="4">
        <v>15743000</v>
      </c>
      <c r="N1674" s="4">
        <v>4277000</v>
      </c>
      <c r="O1674" t="s">
        <v>746</v>
      </c>
      <c r="P1674" t="s">
        <v>90</v>
      </c>
      <c r="Q1674" t="s">
        <v>51</v>
      </c>
      <c r="R1674">
        <v>3</v>
      </c>
      <c r="S1674">
        <v>0</v>
      </c>
      <c r="T1674">
        <v>2</v>
      </c>
      <c r="U1674">
        <v>0</v>
      </c>
      <c r="V1674">
        <v>0</v>
      </c>
      <c r="W1674">
        <v>0</v>
      </c>
      <c r="X1674">
        <v>443</v>
      </c>
      <c r="Y1674">
        <v>-1</v>
      </c>
      <c r="Z1674" t="s">
        <v>52</v>
      </c>
      <c r="AA1674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20020000</v>
      </c>
      <c r="AB1674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15743000</v>
      </c>
      <c r="AC1674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4277000</v>
      </c>
      <c r="AD1674" s="5">
        <f>VALUE(FIXED((SLEP[[#This Row],[EjecutadoCLP]]/SLEP[[#This Row],[MontoCLP]]),4,TRUE))</f>
        <v>0.78639999999999999</v>
      </c>
      <c r="AE1674" s="1">
        <f>IF(SLEP[[#This Row],[Termino]]=0,DATE(1992,10,11),SLEP[[#This Row],[Termino]]-SLEP[[#This Row],[Días de vigencia]])</f>
        <v>33445</v>
      </c>
      <c r="AF1674" s="1">
        <f>IF(SLEP[[#This Row],[Días restantes]]&lt;1,DATE(1992,10,11),DATE(2025,8,8)+SLEP[[#This Row],[Días restantes]])</f>
        <v>33888</v>
      </c>
      <c r="AG1674">
        <f ca="1">IF(SLEP[[#This Row],[Termino]]=0,0,SLEP[[#This Row],[Termino]]-TODAY())</f>
        <v>-12071</v>
      </c>
      <c r="AH1674" s="7" t="str">
        <f ca="1">IF(SLEP[[#This Row],[Dias]]&gt;0,"Vigente","Vencido")</f>
        <v>Vencido</v>
      </c>
      <c r="AI1674" t="str">
        <f>_xlfn.XLOOKUP(SLEP[[#This Row],[Source.Name]],Tabla3[Nombre archivo],Tabla3[BASESLEP],"N/A",0,1)</f>
        <v>Punilla Cordillera</v>
      </c>
      <c r="AJ1674" t="s">
        <v>7783</v>
      </c>
    </row>
    <row r="1675" spans="1:36" x14ac:dyDescent="0.3">
      <c r="A1675" t="s">
        <v>6454</v>
      </c>
      <c r="B1675" t="s">
        <v>7208</v>
      </c>
      <c r="C1675" t="s">
        <v>6910</v>
      </c>
      <c r="D1675" t="s">
        <v>7209</v>
      </c>
      <c r="E1675" t="s">
        <v>6966</v>
      </c>
      <c r="F1675" t="s">
        <v>6967</v>
      </c>
      <c r="G1675" t="s">
        <v>44</v>
      </c>
      <c r="H1675" t="s">
        <v>45</v>
      </c>
      <c r="I1675" t="s">
        <v>60</v>
      </c>
      <c r="J1675" t="s">
        <v>6460</v>
      </c>
      <c r="K1675" t="s">
        <v>48</v>
      </c>
      <c r="L1675" s="3">
        <v>15840000</v>
      </c>
      <c r="M1675" s="4">
        <v>12384000</v>
      </c>
      <c r="N1675" s="4">
        <v>3456000</v>
      </c>
      <c r="O1675" t="s">
        <v>746</v>
      </c>
      <c r="P1675" t="s">
        <v>90</v>
      </c>
      <c r="Q1675" t="s">
        <v>51</v>
      </c>
      <c r="R1675">
        <v>8</v>
      </c>
      <c r="S1675">
        <v>0</v>
      </c>
      <c r="T1675">
        <v>1</v>
      </c>
      <c r="U1675">
        <v>0</v>
      </c>
      <c r="V1675">
        <v>0</v>
      </c>
      <c r="W1675">
        <v>0</v>
      </c>
      <c r="X1675">
        <v>443</v>
      </c>
      <c r="Y1675">
        <v>-1</v>
      </c>
      <c r="Z1675" t="s">
        <v>52</v>
      </c>
      <c r="AA1675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15840000</v>
      </c>
      <c r="AB1675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12384000</v>
      </c>
      <c r="AC1675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3456000</v>
      </c>
      <c r="AD1675" s="5">
        <f>VALUE(FIXED((SLEP[[#This Row],[EjecutadoCLP]]/SLEP[[#This Row],[MontoCLP]]),4,TRUE))</f>
        <v>0.78180000000000005</v>
      </c>
      <c r="AE1675" s="1">
        <f>IF(SLEP[[#This Row],[Termino]]=0,DATE(1992,10,11),SLEP[[#This Row],[Termino]]-SLEP[[#This Row],[Días de vigencia]])</f>
        <v>33445</v>
      </c>
      <c r="AF1675" s="1">
        <f>IF(SLEP[[#This Row],[Días restantes]]&lt;1,DATE(1992,10,11),DATE(2025,8,8)+SLEP[[#This Row],[Días restantes]])</f>
        <v>33888</v>
      </c>
      <c r="AG1675">
        <f ca="1">IF(SLEP[[#This Row],[Termino]]=0,0,SLEP[[#This Row],[Termino]]-TODAY())</f>
        <v>-12071</v>
      </c>
      <c r="AH1675" s="7" t="str">
        <f ca="1">IF(SLEP[[#This Row],[Dias]]&gt;0,"Vigente","Vencido")</f>
        <v>Vencido</v>
      </c>
      <c r="AI1675" t="str">
        <f>_xlfn.XLOOKUP(SLEP[[#This Row],[Source.Name]],Tabla3[Nombre archivo],Tabla3[BASESLEP],"N/A",0,1)</f>
        <v>Punilla Cordillera</v>
      </c>
      <c r="AJ1675" t="s">
        <v>7789</v>
      </c>
    </row>
    <row r="1676" spans="1:36" x14ac:dyDescent="0.3">
      <c r="A1676" t="s">
        <v>6454</v>
      </c>
      <c r="B1676" t="s">
        <v>7211</v>
      </c>
      <c r="C1676" t="s">
        <v>6866</v>
      </c>
      <c r="D1676" t="s">
        <v>7212</v>
      </c>
      <c r="E1676" t="s">
        <v>7213</v>
      </c>
      <c r="F1676" t="s">
        <v>7214</v>
      </c>
      <c r="G1676" t="s">
        <v>44</v>
      </c>
      <c r="H1676" t="s">
        <v>45</v>
      </c>
      <c r="I1676" t="s">
        <v>60</v>
      </c>
      <c r="J1676" t="s">
        <v>6460</v>
      </c>
      <c r="K1676" t="s">
        <v>48</v>
      </c>
      <c r="L1676" s="3">
        <v>12980000</v>
      </c>
      <c r="M1676" s="4">
        <v>10443000</v>
      </c>
      <c r="N1676" s="4">
        <v>2537000</v>
      </c>
      <c r="O1676" t="s">
        <v>746</v>
      </c>
      <c r="P1676" t="s">
        <v>90</v>
      </c>
      <c r="Q1676" t="s">
        <v>51</v>
      </c>
      <c r="R1676">
        <v>9</v>
      </c>
      <c r="S1676">
        <v>0</v>
      </c>
      <c r="T1676">
        <v>1</v>
      </c>
      <c r="U1676">
        <v>0</v>
      </c>
      <c r="V1676">
        <v>0</v>
      </c>
      <c r="W1676">
        <v>0</v>
      </c>
      <c r="X1676">
        <v>443</v>
      </c>
      <c r="Y1676">
        <v>-1</v>
      </c>
      <c r="Z1676" t="s">
        <v>52</v>
      </c>
      <c r="AA1676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12980000</v>
      </c>
      <c r="AB1676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10443000</v>
      </c>
      <c r="AC1676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2537000</v>
      </c>
      <c r="AD1676" s="5">
        <f>VALUE(FIXED((SLEP[[#This Row],[EjecutadoCLP]]/SLEP[[#This Row],[MontoCLP]]),4,TRUE))</f>
        <v>0.80449999999999999</v>
      </c>
      <c r="AE1676" s="1">
        <f>IF(SLEP[[#This Row],[Termino]]=0,DATE(1992,10,11),SLEP[[#This Row],[Termino]]-SLEP[[#This Row],[Días de vigencia]])</f>
        <v>33445</v>
      </c>
      <c r="AF1676" s="1">
        <f>IF(SLEP[[#This Row],[Días restantes]]&lt;1,DATE(1992,10,11),DATE(2025,8,8)+SLEP[[#This Row],[Días restantes]])</f>
        <v>33888</v>
      </c>
      <c r="AG1676">
        <f ca="1">IF(SLEP[[#This Row],[Termino]]=0,0,SLEP[[#This Row],[Termino]]-TODAY())</f>
        <v>-12071</v>
      </c>
      <c r="AH1676" s="7" t="str">
        <f ca="1">IF(SLEP[[#This Row],[Dias]]&gt;0,"Vigente","Vencido")</f>
        <v>Vencido</v>
      </c>
      <c r="AI1676" t="str">
        <f>_xlfn.XLOOKUP(SLEP[[#This Row],[Source.Name]],Tabla3[Nombre archivo],Tabla3[BASESLEP],"N/A",0,1)</f>
        <v>Punilla Cordillera</v>
      </c>
      <c r="AJ1676" t="s">
        <v>7793</v>
      </c>
    </row>
    <row r="1677" spans="1:36" x14ac:dyDescent="0.3">
      <c r="A1677" t="s">
        <v>6454</v>
      </c>
      <c r="B1677" t="s">
        <v>7028</v>
      </c>
      <c r="C1677" t="s">
        <v>6866</v>
      </c>
      <c r="D1677" t="s">
        <v>7029</v>
      </c>
      <c r="E1677" t="s">
        <v>7030</v>
      </c>
      <c r="F1677" t="s">
        <v>7031</v>
      </c>
      <c r="G1677" t="s">
        <v>44</v>
      </c>
      <c r="H1677" t="s">
        <v>45</v>
      </c>
      <c r="I1677" t="s">
        <v>60</v>
      </c>
      <c r="J1677" t="s">
        <v>6460</v>
      </c>
      <c r="K1677" t="s">
        <v>48</v>
      </c>
      <c r="L1677" s="3">
        <v>12980000</v>
      </c>
      <c r="M1677" s="4">
        <v>11387000</v>
      </c>
      <c r="N1677" s="4">
        <v>1593000</v>
      </c>
      <c r="O1677" t="s">
        <v>746</v>
      </c>
      <c r="P1677" t="s">
        <v>90</v>
      </c>
      <c r="Q1677" t="s">
        <v>51</v>
      </c>
      <c r="R1677">
        <v>7</v>
      </c>
      <c r="S1677">
        <v>0</v>
      </c>
      <c r="T1677">
        <v>1</v>
      </c>
      <c r="U1677">
        <v>0</v>
      </c>
      <c r="V1677">
        <v>0</v>
      </c>
      <c r="W1677">
        <v>0</v>
      </c>
      <c r="X1677">
        <v>443</v>
      </c>
      <c r="Y1677">
        <v>-1</v>
      </c>
      <c r="Z1677" t="s">
        <v>52</v>
      </c>
      <c r="AA1677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12980000</v>
      </c>
      <c r="AB1677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11387000</v>
      </c>
      <c r="AC1677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1593000</v>
      </c>
      <c r="AD1677" s="5">
        <f>VALUE(FIXED((SLEP[[#This Row],[EjecutadoCLP]]/SLEP[[#This Row],[MontoCLP]]),4,TRUE))</f>
        <v>0.87729999999999997</v>
      </c>
      <c r="AE1677" s="1">
        <f>IF(SLEP[[#This Row],[Termino]]=0,DATE(1992,10,11),SLEP[[#This Row],[Termino]]-SLEP[[#This Row],[Días de vigencia]])</f>
        <v>33445</v>
      </c>
      <c r="AF1677" s="1">
        <f>IF(SLEP[[#This Row],[Días restantes]]&lt;1,DATE(1992,10,11),DATE(2025,8,8)+SLEP[[#This Row],[Días restantes]])</f>
        <v>33888</v>
      </c>
      <c r="AG1677">
        <f ca="1">IF(SLEP[[#This Row],[Termino]]=0,0,SLEP[[#This Row],[Termino]]-TODAY())</f>
        <v>-12071</v>
      </c>
      <c r="AH1677" s="7" t="str">
        <f ca="1">IF(SLEP[[#This Row],[Dias]]&gt;0,"Vigente","Vencido")</f>
        <v>Vencido</v>
      </c>
      <c r="AI1677" t="str">
        <f>_xlfn.XLOOKUP(SLEP[[#This Row],[Source.Name]],Tabla3[Nombre archivo],Tabla3[BASESLEP],"N/A",0,1)</f>
        <v>Punilla Cordillera</v>
      </c>
      <c r="AJ1677" t="s">
        <v>7797</v>
      </c>
    </row>
    <row r="1678" spans="1:36" x14ac:dyDescent="0.3">
      <c r="A1678" t="s">
        <v>6454</v>
      </c>
      <c r="B1678" t="s">
        <v>7041</v>
      </c>
      <c r="C1678" t="s">
        <v>6866</v>
      </c>
      <c r="D1678" t="s">
        <v>7042</v>
      </c>
      <c r="E1678" t="s">
        <v>7043</v>
      </c>
      <c r="F1678" t="s">
        <v>7044</v>
      </c>
      <c r="G1678" t="s">
        <v>44</v>
      </c>
      <c r="H1678" t="s">
        <v>45</v>
      </c>
      <c r="I1678" t="s">
        <v>60</v>
      </c>
      <c r="J1678" t="s">
        <v>6460</v>
      </c>
      <c r="K1678" t="s">
        <v>48</v>
      </c>
      <c r="L1678" s="3">
        <v>8360000</v>
      </c>
      <c r="M1678" s="4">
        <v>7524000</v>
      </c>
      <c r="N1678" s="4">
        <v>836000</v>
      </c>
      <c r="O1678" t="s">
        <v>746</v>
      </c>
      <c r="P1678" t="s">
        <v>90</v>
      </c>
      <c r="Q1678" t="s">
        <v>51</v>
      </c>
      <c r="R1678">
        <v>8</v>
      </c>
      <c r="S1678">
        <v>0</v>
      </c>
      <c r="T1678">
        <v>1</v>
      </c>
      <c r="U1678">
        <v>0</v>
      </c>
      <c r="V1678">
        <v>0</v>
      </c>
      <c r="W1678">
        <v>0</v>
      </c>
      <c r="X1678">
        <v>443</v>
      </c>
      <c r="Y1678">
        <v>-1</v>
      </c>
      <c r="Z1678" t="s">
        <v>52</v>
      </c>
      <c r="AA1678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8360000</v>
      </c>
      <c r="AB1678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7524000</v>
      </c>
      <c r="AC1678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836000</v>
      </c>
      <c r="AD1678" s="5">
        <f>VALUE(FIXED((SLEP[[#This Row],[EjecutadoCLP]]/SLEP[[#This Row],[MontoCLP]]),4,TRUE))</f>
        <v>0.9</v>
      </c>
      <c r="AE1678" s="1">
        <f>IF(SLEP[[#This Row],[Termino]]=0,DATE(1992,10,11),SLEP[[#This Row],[Termino]]-SLEP[[#This Row],[Días de vigencia]])</f>
        <v>33445</v>
      </c>
      <c r="AF1678" s="1">
        <f>IF(SLEP[[#This Row],[Días restantes]]&lt;1,DATE(1992,10,11),DATE(2025,8,8)+SLEP[[#This Row],[Días restantes]])</f>
        <v>33888</v>
      </c>
      <c r="AG1678">
        <f ca="1">IF(SLEP[[#This Row],[Termino]]=0,0,SLEP[[#This Row],[Termino]]-TODAY())</f>
        <v>-12071</v>
      </c>
      <c r="AH1678" s="7" t="str">
        <f ca="1">IF(SLEP[[#This Row],[Dias]]&gt;0,"Vigente","Vencido")</f>
        <v>Vencido</v>
      </c>
      <c r="AI1678" t="str">
        <f>_xlfn.XLOOKUP(SLEP[[#This Row],[Source.Name]],Tabla3[Nombre archivo],Tabla3[BASESLEP],"N/A",0,1)</f>
        <v>Punilla Cordillera</v>
      </c>
      <c r="AJ1678" t="s">
        <v>7801</v>
      </c>
    </row>
    <row r="1679" spans="1:36" x14ac:dyDescent="0.3">
      <c r="A1679" t="s">
        <v>6454</v>
      </c>
      <c r="B1679" t="s">
        <v>7033</v>
      </c>
      <c r="C1679" t="s">
        <v>6866</v>
      </c>
      <c r="D1679" t="s">
        <v>7034</v>
      </c>
      <c r="E1679" t="s">
        <v>7035</v>
      </c>
      <c r="F1679" t="s">
        <v>7036</v>
      </c>
      <c r="G1679" t="s">
        <v>44</v>
      </c>
      <c r="H1679" t="s">
        <v>45</v>
      </c>
      <c r="I1679" t="s">
        <v>60</v>
      </c>
      <c r="J1679" t="s">
        <v>6460</v>
      </c>
      <c r="K1679" t="s">
        <v>48</v>
      </c>
      <c r="L1679" s="3">
        <v>9900000</v>
      </c>
      <c r="M1679" s="4">
        <v>8910000</v>
      </c>
      <c r="N1679" s="4">
        <v>990000</v>
      </c>
      <c r="O1679" t="s">
        <v>746</v>
      </c>
      <c r="P1679" t="s">
        <v>90</v>
      </c>
      <c r="Q1679" t="s">
        <v>51</v>
      </c>
      <c r="R1679">
        <v>5</v>
      </c>
      <c r="S1679">
        <v>0</v>
      </c>
      <c r="T1679">
        <v>1</v>
      </c>
      <c r="U1679">
        <v>0</v>
      </c>
      <c r="V1679">
        <v>0</v>
      </c>
      <c r="W1679">
        <v>0</v>
      </c>
      <c r="X1679">
        <v>443</v>
      </c>
      <c r="Y1679">
        <v>-1</v>
      </c>
      <c r="Z1679" t="s">
        <v>52</v>
      </c>
      <c r="AA1679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9900000</v>
      </c>
      <c r="AB1679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8910000</v>
      </c>
      <c r="AC1679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990000</v>
      </c>
      <c r="AD1679" s="5">
        <f>VALUE(FIXED((SLEP[[#This Row],[EjecutadoCLP]]/SLEP[[#This Row],[MontoCLP]]),4,TRUE))</f>
        <v>0.9</v>
      </c>
      <c r="AE1679" s="1">
        <f>IF(SLEP[[#This Row],[Termino]]=0,DATE(1992,10,11),SLEP[[#This Row],[Termino]]-SLEP[[#This Row],[Días de vigencia]])</f>
        <v>33445</v>
      </c>
      <c r="AF1679" s="1">
        <f>IF(SLEP[[#This Row],[Días restantes]]&lt;1,DATE(1992,10,11),DATE(2025,8,8)+SLEP[[#This Row],[Días restantes]])</f>
        <v>33888</v>
      </c>
      <c r="AG1679">
        <f ca="1">IF(SLEP[[#This Row],[Termino]]=0,0,SLEP[[#This Row],[Termino]]-TODAY())</f>
        <v>-12071</v>
      </c>
      <c r="AH1679" s="7" t="str">
        <f ca="1">IF(SLEP[[#This Row],[Dias]]&gt;0,"Vigente","Vencido")</f>
        <v>Vencido</v>
      </c>
      <c r="AI1679" t="str">
        <f>_xlfn.XLOOKUP(SLEP[[#This Row],[Source.Name]],Tabla3[Nombre archivo],Tabla3[BASESLEP],"N/A",0,1)</f>
        <v>Punilla Cordillera</v>
      </c>
      <c r="AJ1679" t="s">
        <v>7805</v>
      </c>
    </row>
    <row r="1680" spans="1:36" x14ac:dyDescent="0.3">
      <c r="A1680" t="s">
        <v>6454</v>
      </c>
      <c r="B1680" t="s">
        <v>7038</v>
      </c>
      <c r="C1680" t="s">
        <v>6866</v>
      </c>
      <c r="D1680" t="s">
        <v>7039</v>
      </c>
      <c r="E1680" t="s">
        <v>6948</v>
      </c>
      <c r="F1680" t="s">
        <v>6949</v>
      </c>
      <c r="G1680" t="s">
        <v>44</v>
      </c>
      <c r="H1680" t="s">
        <v>45</v>
      </c>
      <c r="I1680" t="s">
        <v>60</v>
      </c>
      <c r="J1680" t="s">
        <v>6460</v>
      </c>
      <c r="K1680" t="s">
        <v>48</v>
      </c>
      <c r="L1680" s="3">
        <v>13200000</v>
      </c>
      <c r="M1680" s="4">
        <v>10680000</v>
      </c>
      <c r="N1680" s="4">
        <v>2520000</v>
      </c>
      <c r="O1680" t="s">
        <v>746</v>
      </c>
      <c r="P1680" t="s">
        <v>90</v>
      </c>
      <c r="Q1680" t="s">
        <v>51</v>
      </c>
      <c r="R1680">
        <v>3</v>
      </c>
      <c r="S1680">
        <v>0</v>
      </c>
      <c r="T1680">
        <v>1</v>
      </c>
      <c r="U1680">
        <v>0</v>
      </c>
      <c r="V1680">
        <v>0</v>
      </c>
      <c r="W1680">
        <v>0</v>
      </c>
      <c r="X1680">
        <v>443</v>
      </c>
      <c r="Y1680">
        <v>-1</v>
      </c>
      <c r="Z1680" t="s">
        <v>52</v>
      </c>
      <c r="AA1680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13200000</v>
      </c>
      <c r="AB1680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10680000</v>
      </c>
      <c r="AC1680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2520000</v>
      </c>
      <c r="AD1680" s="5">
        <f>VALUE(FIXED((SLEP[[#This Row],[EjecutadoCLP]]/SLEP[[#This Row],[MontoCLP]]),4,TRUE))</f>
        <v>0.80910000000000004</v>
      </c>
      <c r="AE1680" s="1">
        <f>IF(SLEP[[#This Row],[Termino]]=0,DATE(1992,10,11),SLEP[[#This Row],[Termino]]-SLEP[[#This Row],[Días de vigencia]])</f>
        <v>33445</v>
      </c>
      <c r="AF1680" s="1">
        <f>IF(SLEP[[#This Row],[Días restantes]]&lt;1,DATE(1992,10,11),DATE(2025,8,8)+SLEP[[#This Row],[Días restantes]])</f>
        <v>33888</v>
      </c>
      <c r="AG1680">
        <f ca="1">IF(SLEP[[#This Row],[Termino]]=0,0,SLEP[[#This Row],[Termino]]-TODAY())</f>
        <v>-12071</v>
      </c>
      <c r="AH1680" s="7" t="str">
        <f ca="1">IF(SLEP[[#This Row],[Dias]]&gt;0,"Vigente","Vencido")</f>
        <v>Vencido</v>
      </c>
      <c r="AI1680" t="str">
        <f>_xlfn.XLOOKUP(SLEP[[#This Row],[Source.Name]],Tabla3[Nombre archivo],Tabla3[BASESLEP],"N/A",0,1)</f>
        <v>Punilla Cordillera</v>
      </c>
      <c r="AJ1680" t="s">
        <v>7809</v>
      </c>
    </row>
    <row r="1681" spans="1:36" x14ac:dyDescent="0.3">
      <c r="A1681" t="s">
        <v>6454</v>
      </c>
      <c r="B1681" t="s">
        <v>7227</v>
      </c>
      <c r="C1681" t="s">
        <v>6866</v>
      </c>
      <c r="D1681" t="s">
        <v>7228</v>
      </c>
      <c r="E1681" t="s">
        <v>7229</v>
      </c>
      <c r="F1681" t="s">
        <v>7230</v>
      </c>
      <c r="G1681" t="s">
        <v>44</v>
      </c>
      <c r="H1681" t="s">
        <v>45</v>
      </c>
      <c r="I1681" t="s">
        <v>60</v>
      </c>
      <c r="J1681" t="s">
        <v>6460</v>
      </c>
      <c r="K1681" t="s">
        <v>48</v>
      </c>
      <c r="L1681" s="3">
        <v>13200000</v>
      </c>
      <c r="M1681" s="4">
        <v>19498000</v>
      </c>
      <c r="N1681" s="4">
        <v>-6298000</v>
      </c>
      <c r="O1681" t="s">
        <v>1866</v>
      </c>
      <c r="P1681" t="s">
        <v>90</v>
      </c>
      <c r="Q1681" t="s">
        <v>51</v>
      </c>
      <c r="R1681">
        <v>8</v>
      </c>
      <c r="S1681">
        <v>0</v>
      </c>
      <c r="T1681">
        <v>1</v>
      </c>
      <c r="U1681">
        <v>0</v>
      </c>
      <c r="V1681">
        <v>0</v>
      </c>
      <c r="W1681">
        <v>0</v>
      </c>
      <c r="X1681">
        <v>449</v>
      </c>
      <c r="Y1681">
        <v>-1</v>
      </c>
      <c r="Z1681" t="s">
        <v>52</v>
      </c>
      <c r="AA1681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13200000</v>
      </c>
      <c r="AB1681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19498000</v>
      </c>
      <c r="AC1681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-6298000</v>
      </c>
      <c r="AD1681" s="5">
        <f>VALUE(FIXED((SLEP[[#This Row],[EjecutadoCLP]]/SLEP[[#This Row],[MontoCLP]]),4,TRUE))</f>
        <v>1.4771000000000001</v>
      </c>
      <c r="AE1681" s="1">
        <f>IF(SLEP[[#This Row],[Termino]]=0,DATE(1992,10,11),SLEP[[#This Row],[Termino]]-SLEP[[#This Row],[Días de vigencia]])</f>
        <v>33439</v>
      </c>
      <c r="AF1681" s="1">
        <f>IF(SLEP[[#This Row],[Días restantes]]&lt;1,DATE(1992,10,11),DATE(2025,8,8)+SLEP[[#This Row],[Días restantes]])</f>
        <v>33888</v>
      </c>
      <c r="AG1681">
        <f ca="1">IF(SLEP[[#This Row],[Termino]]=0,0,SLEP[[#This Row],[Termino]]-TODAY())</f>
        <v>-12071</v>
      </c>
      <c r="AH1681" s="7" t="str">
        <f ca="1">IF(SLEP[[#This Row],[Dias]]&gt;0,"Vigente","Vencido")</f>
        <v>Vencido</v>
      </c>
      <c r="AI1681" t="str">
        <f>_xlfn.XLOOKUP(SLEP[[#This Row],[Source.Name]],Tabla3[Nombre archivo],Tabla3[BASESLEP],"N/A",0,1)</f>
        <v>Punilla Cordillera</v>
      </c>
      <c r="AJ1681" t="s">
        <v>7813</v>
      </c>
    </row>
    <row r="1682" spans="1:36" x14ac:dyDescent="0.3">
      <c r="A1682" t="s">
        <v>6454</v>
      </c>
      <c r="B1682" t="s">
        <v>7232</v>
      </c>
      <c r="C1682" t="s">
        <v>6866</v>
      </c>
      <c r="D1682" t="s">
        <v>7228</v>
      </c>
      <c r="E1682" t="s">
        <v>7233</v>
      </c>
      <c r="F1682" t="s">
        <v>7234</v>
      </c>
      <c r="G1682" t="s">
        <v>44</v>
      </c>
      <c r="H1682" t="s">
        <v>45</v>
      </c>
      <c r="I1682" t="s">
        <v>60</v>
      </c>
      <c r="J1682" t="s">
        <v>6460</v>
      </c>
      <c r="K1682" t="s">
        <v>48</v>
      </c>
      <c r="L1682" s="3">
        <v>16500000</v>
      </c>
      <c r="M1682" s="4">
        <v>16350000</v>
      </c>
      <c r="N1682" s="4">
        <v>150000</v>
      </c>
      <c r="O1682" t="s">
        <v>1866</v>
      </c>
      <c r="P1682" t="s">
        <v>90</v>
      </c>
      <c r="Q1682" t="s">
        <v>51</v>
      </c>
      <c r="R1682">
        <v>8</v>
      </c>
      <c r="S1682">
        <v>0</v>
      </c>
      <c r="T1682">
        <v>1</v>
      </c>
      <c r="U1682">
        <v>0</v>
      </c>
      <c r="V1682">
        <v>0</v>
      </c>
      <c r="W1682">
        <v>0</v>
      </c>
      <c r="X1682">
        <v>449</v>
      </c>
      <c r="Y1682">
        <v>-1</v>
      </c>
      <c r="Z1682" t="s">
        <v>52</v>
      </c>
      <c r="AA1682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16500000</v>
      </c>
      <c r="AB1682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16350000</v>
      </c>
      <c r="AC1682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150000</v>
      </c>
      <c r="AD1682" s="5">
        <f>VALUE(FIXED((SLEP[[#This Row],[EjecutadoCLP]]/SLEP[[#This Row],[MontoCLP]]),4,TRUE))</f>
        <v>0.9909</v>
      </c>
      <c r="AE1682" s="1">
        <f>IF(SLEP[[#This Row],[Termino]]=0,DATE(1992,10,11),SLEP[[#This Row],[Termino]]-SLEP[[#This Row],[Días de vigencia]])</f>
        <v>33439</v>
      </c>
      <c r="AF1682" s="1">
        <f>IF(SLEP[[#This Row],[Días restantes]]&lt;1,DATE(1992,10,11),DATE(2025,8,8)+SLEP[[#This Row],[Días restantes]])</f>
        <v>33888</v>
      </c>
      <c r="AG1682">
        <f ca="1">IF(SLEP[[#This Row],[Termino]]=0,0,SLEP[[#This Row],[Termino]]-TODAY())</f>
        <v>-12071</v>
      </c>
      <c r="AH1682" s="7" t="str">
        <f ca="1">IF(SLEP[[#This Row],[Dias]]&gt;0,"Vigente","Vencido")</f>
        <v>Vencido</v>
      </c>
      <c r="AI1682" t="str">
        <f>_xlfn.XLOOKUP(SLEP[[#This Row],[Source.Name]],Tabla3[Nombre archivo],Tabla3[BASESLEP],"N/A",0,1)</f>
        <v>Punilla Cordillera</v>
      </c>
      <c r="AJ1682" t="s">
        <v>7819</v>
      </c>
    </row>
    <row r="1683" spans="1:36" x14ac:dyDescent="0.3">
      <c r="A1683" t="s">
        <v>6454</v>
      </c>
      <c r="B1683" t="s">
        <v>7236</v>
      </c>
      <c r="C1683" t="s">
        <v>6866</v>
      </c>
      <c r="D1683" t="s">
        <v>7228</v>
      </c>
      <c r="E1683" t="s">
        <v>7237</v>
      </c>
      <c r="F1683" t="s">
        <v>7238</v>
      </c>
      <c r="G1683" t="s">
        <v>44</v>
      </c>
      <c r="H1683" t="s">
        <v>45</v>
      </c>
      <c r="I1683" t="s">
        <v>60</v>
      </c>
      <c r="J1683" t="s">
        <v>6460</v>
      </c>
      <c r="K1683" t="s">
        <v>48</v>
      </c>
      <c r="L1683" s="3">
        <v>12320000</v>
      </c>
      <c r="M1683" s="4">
        <v>13888000</v>
      </c>
      <c r="N1683" s="4">
        <v>-1568000</v>
      </c>
      <c r="O1683" t="s">
        <v>1866</v>
      </c>
      <c r="P1683" t="s">
        <v>90</v>
      </c>
      <c r="Q1683" t="s">
        <v>51</v>
      </c>
      <c r="R1683">
        <v>9</v>
      </c>
      <c r="S1683">
        <v>0</v>
      </c>
      <c r="T1683">
        <v>1</v>
      </c>
      <c r="U1683">
        <v>0</v>
      </c>
      <c r="V1683">
        <v>0</v>
      </c>
      <c r="W1683">
        <v>0</v>
      </c>
      <c r="X1683">
        <v>449</v>
      </c>
      <c r="Y1683">
        <v>-1</v>
      </c>
      <c r="Z1683" t="s">
        <v>52</v>
      </c>
      <c r="AA1683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12320000</v>
      </c>
      <c r="AB1683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13888000</v>
      </c>
      <c r="AC1683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-1568000</v>
      </c>
      <c r="AD1683" s="5">
        <f>VALUE(FIXED((SLEP[[#This Row],[EjecutadoCLP]]/SLEP[[#This Row],[MontoCLP]]),4,TRUE))</f>
        <v>1.1273</v>
      </c>
      <c r="AE1683" s="1">
        <f>IF(SLEP[[#This Row],[Termino]]=0,DATE(1992,10,11),SLEP[[#This Row],[Termino]]-SLEP[[#This Row],[Días de vigencia]])</f>
        <v>33439</v>
      </c>
      <c r="AF1683" s="1">
        <f>IF(SLEP[[#This Row],[Días restantes]]&lt;1,DATE(1992,10,11),DATE(2025,8,8)+SLEP[[#This Row],[Días restantes]])</f>
        <v>33888</v>
      </c>
      <c r="AG1683">
        <f ca="1">IF(SLEP[[#This Row],[Termino]]=0,0,SLEP[[#This Row],[Termino]]-TODAY())</f>
        <v>-12071</v>
      </c>
      <c r="AH1683" s="7" t="str">
        <f ca="1">IF(SLEP[[#This Row],[Dias]]&gt;0,"Vigente","Vencido")</f>
        <v>Vencido</v>
      </c>
      <c r="AI1683" t="str">
        <f>_xlfn.XLOOKUP(SLEP[[#This Row],[Source.Name]],Tabla3[Nombre archivo],Tabla3[BASESLEP],"N/A",0,1)</f>
        <v>Punilla Cordillera</v>
      </c>
      <c r="AJ1683" t="s">
        <v>7823</v>
      </c>
    </row>
    <row r="1684" spans="1:36" x14ac:dyDescent="0.3">
      <c r="A1684" t="s">
        <v>6454</v>
      </c>
      <c r="B1684" t="s">
        <v>7240</v>
      </c>
      <c r="C1684" t="s">
        <v>6866</v>
      </c>
      <c r="D1684" t="s">
        <v>7228</v>
      </c>
      <c r="E1684" t="s">
        <v>7241</v>
      </c>
      <c r="F1684" t="s">
        <v>7242</v>
      </c>
      <c r="G1684" t="s">
        <v>44</v>
      </c>
      <c r="H1684" t="s">
        <v>45</v>
      </c>
      <c r="I1684" t="s">
        <v>60</v>
      </c>
      <c r="J1684" t="s">
        <v>6460</v>
      </c>
      <c r="K1684" t="s">
        <v>48</v>
      </c>
      <c r="L1684" s="3">
        <v>19800000</v>
      </c>
      <c r="M1684" s="4">
        <v>20526000</v>
      </c>
      <c r="N1684" s="4">
        <v>-726000</v>
      </c>
      <c r="O1684" t="s">
        <v>1866</v>
      </c>
      <c r="P1684" t="s">
        <v>90</v>
      </c>
      <c r="Q1684" t="s">
        <v>51</v>
      </c>
      <c r="R1684">
        <v>8</v>
      </c>
      <c r="S1684">
        <v>0</v>
      </c>
      <c r="T1684">
        <v>2</v>
      </c>
      <c r="U1684">
        <v>0</v>
      </c>
      <c r="V1684">
        <v>0</v>
      </c>
      <c r="W1684">
        <v>0</v>
      </c>
      <c r="X1684">
        <v>449</v>
      </c>
      <c r="Y1684">
        <v>-1</v>
      </c>
      <c r="Z1684" t="s">
        <v>52</v>
      </c>
      <c r="AA1684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19800000</v>
      </c>
      <c r="AB1684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20526000</v>
      </c>
      <c r="AC1684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-726000</v>
      </c>
      <c r="AD1684" s="5">
        <f>VALUE(FIXED((SLEP[[#This Row],[EjecutadoCLP]]/SLEP[[#This Row],[MontoCLP]]),4,TRUE))</f>
        <v>1.0367</v>
      </c>
      <c r="AE1684" s="1">
        <f>IF(SLEP[[#This Row],[Termino]]=0,DATE(1992,10,11),SLEP[[#This Row],[Termino]]-SLEP[[#This Row],[Días de vigencia]])</f>
        <v>33439</v>
      </c>
      <c r="AF1684" s="1">
        <f>IF(SLEP[[#This Row],[Días restantes]]&lt;1,DATE(1992,10,11),DATE(2025,8,8)+SLEP[[#This Row],[Días restantes]])</f>
        <v>33888</v>
      </c>
      <c r="AG1684">
        <f ca="1">IF(SLEP[[#This Row],[Termino]]=0,0,SLEP[[#This Row],[Termino]]-TODAY())</f>
        <v>-12071</v>
      </c>
      <c r="AH1684" s="7" t="str">
        <f ca="1">IF(SLEP[[#This Row],[Dias]]&gt;0,"Vigente","Vencido")</f>
        <v>Vencido</v>
      </c>
      <c r="AI1684" t="str">
        <f>_xlfn.XLOOKUP(SLEP[[#This Row],[Source.Name]],Tabla3[Nombre archivo],Tabla3[BASESLEP],"N/A",0,1)</f>
        <v>Punilla Cordillera</v>
      </c>
      <c r="AJ1684" t="s">
        <v>7829</v>
      </c>
    </row>
    <row r="1685" spans="1:36" x14ac:dyDescent="0.3">
      <c r="A1685" t="s">
        <v>6454</v>
      </c>
      <c r="B1685" t="s">
        <v>7244</v>
      </c>
      <c r="C1685" t="s">
        <v>7245</v>
      </c>
      <c r="D1685" t="s">
        <v>7246</v>
      </c>
      <c r="E1685" t="s">
        <v>6458</v>
      </c>
      <c r="F1685" t="s">
        <v>6459</v>
      </c>
      <c r="G1685" t="s">
        <v>44</v>
      </c>
      <c r="H1685" t="s">
        <v>45</v>
      </c>
      <c r="I1685" t="s">
        <v>46</v>
      </c>
      <c r="J1685" t="s">
        <v>6460</v>
      </c>
      <c r="K1685" t="s">
        <v>48</v>
      </c>
      <c r="L1685" s="3">
        <v>390000000</v>
      </c>
      <c r="M1685" s="4">
        <v>379970230</v>
      </c>
      <c r="N1685" s="4">
        <v>10029770</v>
      </c>
      <c r="O1685" t="s">
        <v>463</v>
      </c>
      <c r="P1685" t="s">
        <v>231</v>
      </c>
      <c r="Q1685" t="s">
        <v>51</v>
      </c>
      <c r="R1685">
        <v>91</v>
      </c>
      <c r="S1685">
        <v>0</v>
      </c>
      <c r="T1685">
        <v>0</v>
      </c>
      <c r="U1685">
        <v>0</v>
      </c>
      <c r="V1685">
        <v>0</v>
      </c>
      <c r="W1685">
        <v>0</v>
      </c>
      <c r="X1685">
        <v>365</v>
      </c>
      <c r="Y1685">
        <v>-1</v>
      </c>
      <c r="Z1685" t="s">
        <v>65</v>
      </c>
      <c r="AA1685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390000000</v>
      </c>
      <c r="AB1685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379970230</v>
      </c>
      <c r="AC1685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10029770</v>
      </c>
      <c r="AD1685" s="5">
        <f>VALUE(FIXED((SLEP[[#This Row],[EjecutadoCLP]]/SLEP[[#This Row],[MontoCLP]]),4,TRUE))</f>
        <v>0.97430000000000005</v>
      </c>
      <c r="AE1685" s="1">
        <f>IF(SLEP[[#This Row],[Termino]]=0,DATE(1992,10,11),SLEP[[#This Row],[Termino]]-SLEP[[#This Row],[Días de vigencia]])</f>
        <v>33523</v>
      </c>
      <c r="AF1685" s="1">
        <f>IF(SLEP[[#This Row],[Días restantes]]&lt;1,DATE(1992,10,11),DATE(2025,8,8)+SLEP[[#This Row],[Días restantes]])</f>
        <v>33888</v>
      </c>
      <c r="AG1685">
        <f ca="1">IF(SLEP[[#This Row],[Termino]]=0,0,SLEP[[#This Row],[Termino]]-TODAY())</f>
        <v>-12071</v>
      </c>
      <c r="AH1685" s="7" t="str">
        <f ca="1">IF(SLEP[[#This Row],[Dias]]&gt;0,"Vigente","Vencido")</f>
        <v>Vencido</v>
      </c>
      <c r="AI1685" t="str">
        <f>_xlfn.XLOOKUP(SLEP[[#This Row],[Source.Name]],Tabla3[Nombre archivo],Tabla3[BASESLEP],"N/A",0,1)</f>
        <v>Punilla Cordillera</v>
      </c>
      <c r="AJ1685" t="s">
        <v>7833</v>
      </c>
    </row>
    <row r="1686" spans="1:36" x14ac:dyDescent="0.3">
      <c r="A1686" t="s">
        <v>6454</v>
      </c>
      <c r="B1686" t="s">
        <v>7248</v>
      </c>
      <c r="C1686" t="s">
        <v>7249</v>
      </c>
      <c r="D1686" t="s">
        <v>7250</v>
      </c>
      <c r="E1686" t="s">
        <v>7251</v>
      </c>
      <c r="F1686" t="s">
        <v>7252</v>
      </c>
      <c r="G1686" t="s">
        <v>44</v>
      </c>
      <c r="H1686" t="s">
        <v>45</v>
      </c>
      <c r="I1686" t="s">
        <v>222</v>
      </c>
      <c r="J1686" t="s">
        <v>6460</v>
      </c>
      <c r="K1686" t="s">
        <v>48</v>
      </c>
      <c r="L1686" s="3">
        <v>108125472</v>
      </c>
      <c r="M1686" s="4">
        <v>78680589</v>
      </c>
      <c r="N1686" s="4">
        <v>29444883</v>
      </c>
      <c r="O1686" t="s">
        <v>641</v>
      </c>
      <c r="P1686" t="s">
        <v>232</v>
      </c>
      <c r="Q1686" t="s">
        <v>587</v>
      </c>
      <c r="R1686">
        <v>4</v>
      </c>
      <c r="S1686">
        <v>0</v>
      </c>
      <c r="T1686">
        <v>0</v>
      </c>
      <c r="U1686">
        <v>0</v>
      </c>
      <c r="V1686">
        <v>0</v>
      </c>
      <c r="W1686">
        <v>1</v>
      </c>
      <c r="X1686">
        <v>731</v>
      </c>
      <c r="Y1686">
        <v>85</v>
      </c>
      <c r="Z1686" t="s">
        <v>65</v>
      </c>
      <c r="AA1686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108125472</v>
      </c>
      <c r="AB1686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78680589</v>
      </c>
      <c r="AC1686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29444883</v>
      </c>
      <c r="AD1686" s="5">
        <f>VALUE(FIXED((SLEP[[#This Row],[EjecutadoCLP]]/SLEP[[#This Row],[MontoCLP]]),4,TRUE))</f>
        <v>0.72770000000000001</v>
      </c>
      <c r="AE1686" s="1">
        <f>IF(SLEP[[#This Row],[Termino]]=0,DATE(1992,10,11),SLEP[[#This Row],[Termino]]-SLEP[[#This Row],[Días de vigencia]])</f>
        <v>45231</v>
      </c>
      <c r="AF1686" s="1">
        <f>IF(SLEP[[#This Row],[Días restantes]]&lt;1,DATE(1992,10,11),DATE(2025,8,8)+SLEP[[#This Row],[Días restantes]])</f>
        <v>45962</v>
      </c>
      <c r="AG1686">
        <f ca="1">IF(SLEP[[#This Row],[Termino]]=0,0,SLEP[[#This Row],[Termino]]-TODAY())</f>
        <v>3</v>
      </c>
      <c r="AH1686" s="7" t="str">
        <f ca="1">IF(SLEP[[#This Row],[Dias]]&gt;0,"Vigente","Vencido")</f>
        <v>Vigente</v>
      </c>
      <c r="AI1686" t="str">
        <f>_xlfn.XLOOKUP(SLEP[[#This Row],[Source.Name]],Tabla3[Nombre archivo],Tabla3[BASESLEP],"N/A",0,1)</f>
        <v>Punilla Cordillera</v>
      </c>
      <c r="AJ1686" t="s">
        <v>7837</v>
      </c>
    </row>
    <row r="1687" spans="1:36" x14ac:dyDescent="0.3">
      <c r="A1687" t="s">
        <v>6454</v>
      </c>
      <c r="B1687" t="s">
        <v>7254</v>
      </c>
      <c r="C1687" t="s">
        <v>7255</v>
      </c>
      <c r="D1687" t="s">
        <v>7256</v>
      </c>
      <c r="E1687" t="s">
        <v>7080</v>
      </c>
      <c r="F1687" t="s">
        <v>7081</v>
      </c>
      <c r="G1687" t="s">
        <v>44</v>
      </c>
      <c r="H1687" t="s">
        <v>45</v>
      </c>
      <c r="I1687" t="s">
        <v>60</v>
      </c>
      <c r="J1687" t="s">
        <v>6460</v>
      </c>
      <c r="K1687" t="s">
        <v>48</v>
      </c>
      <c r="L1687" s="3">
        <v>10120000</v>
      </c>
      <c r="M1687" s="4">
        <v>29790000</v>
      </c>
      <c r="N1687" s="4">
        <v>-19670000</v>
      </c>
      <c r="O1687" t="s">
        <v>1056</v>
      </c>
      <c r="P1687" t="s">
        <v>90</v>
      </c>
      <c r="Q1687" t="s">
        <v>51</v>
      </c>
      <c r="R1687">
        <v>28</v>
      </c>
      <c r="S1687">
        <v>0</v>
      </c>
      <c r="T1687">
        <v>1</v>
      </c>
      <c r="U1687">
        <v>0</v>
      </c>
      <c r="V1687">
        <v>0</v>
      </c>
      <c r="W1687">
        <v>0</v>
      </c>
      <c r="X1687">
        <v>468</v>
      </c>
      <c r="Y1687">
        <v>-1</v>
      </c>
      <c r="Z1687" t="s">
        <v>52</v>
      </c>
      <c r="AA1687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10120000</v>
      </c>
      <c r="AB1687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29790000</v>
      </c>
      <c r="AC1687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-19670000</v>
      </c>
      <c r="AD1687" s="5">
        <f>VALUE(FIXED((SLEP[[#This Row],[EjecutadoCLP]]/SLEP[[#This Row],[MontoCLP]]),4,TRUE))</f>
        <v>2.9437000000000002</v>
      </c>
      <c r="AE1687" s="1">
        <f>IF(SLEP[[#This Row],[Termino]]=0,DATE(1992,10,11),SLEP[[#This Row],[Termino]]-SLEP[[#This Row],[Días de vigencia]])</f>
        <v>33420</v>
      </c>
      <c r="AF1687" s="1">
        <f>IF(SLEP[[#This Row],[Días restantes]]&lt;1,DATE(1992,10,11),DATE(2025,8,8)+SLEP[[#This Row],[Días restantes]])</f>
        <v>33888</v>
      </c>
      <c r="AG1687">
        <f ca="1">IF(SLEP[[#This Row],[Termino]]=0,0,SLEP[[#This Row],[Termino]]-TODAY())</f>
        <v>-12071</v>
      </c>
      <c r="AH1687" s="7" t="str">
        <f ca="1">IF(SLEP[[#This Row],[Dias]]&gt;0,"Vigente","Vencido")</f>
        <v>Vencido</v>
      </c>
      <c r="AI1687" t="str">
        <f>_xlfn.XLOOKUP(SLEP[[#This Row],[Source.Name]],Tabla3[Nombre archivo],Tabla3[BASESLEP],"N/A",0,1)</f>
        <v>Punilla Cordillera</v>
      </c>
      <c r="AJ1687" t="s">
        <v>7841</v>
      </c>
    </row>
    <row r="1688" spans="1:36" x14ac:dyDescent="0.3">
      <c r="A1688" t="s">
        <v>6454</v>
      </c>
      <c r="B1688" t="s">
        <v>7258</v>
      </c>
      <c r="C1688" t="s">
        <v>7255</v>
      </c>
      <c r="D1688" t="s">
        <v>7256</v>
      </c>
      <c r="E1688" t="s">
        <v>7259</v>
      </c>
      <c r="F1688" t="s">
        <v>7260</v>
      </c>
      <c r="G1688" t="s">
        <v>44</v>
      </c>
      <c r="H1688" t="s">
        <v>45</v>
      </c>
      <c r="I1688" t="s">
        <v>60</v>
      </c>
      <c r="J1688" t="s">
        <v>6460</v>
      </c>
      <c r="K1688" t="s">
        <v>48</v>
      </c>
      <c r="L1688" s="3">
        <v>18480000</v>
      </c>
      <c r="M1688" s="4">
        <v>36831000</v>
      </c>
      <c r="N1688" s="4">
        <v>-18351000</v>
      </c>
      <c r="O1688" t="s">
        <v>473</v>
      </c>
      <c r="P1688" t="s">
        <v>90</v>
      </c>
      <c r="Q1688" t="s">
        <v>51</v>
      </c>
      <c r="R1688">
        <v>11</v>
      </c>
      <c r="S1688">
        <v>0</v>
      </c>
      <c r="T1688">
        <v>2</v>
      </c>
      <c r="U1688">
        <v>0</v>
      </c>
      <c r="V1688">
        <v>0</v>
      </c>
      <c r="W1688">
        <v>0</v>
      </c>
      <c r="X1688">
        <v>469</v>
      </c>
      <c r="Y1688">
        <v>-1</v>
      </c>
      <c r="Z1688" t="s">
        <v>52</v>
      </c>
      <c r="AA1688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18480000</v>
      </c>
      <c r="AB1688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36831000</v>
      </c>
      <c r="AC1688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-18351000</v>
      </c>
      <c r="AD1688" s="5">
        <f>VALUE(FIXED((SLEP[[#This Row],[EjecutadoCLP]]/SLEP[[#This Row],[MontoCLP]]),4,TRUE))</f>
        <v>1.9930000000000001</v>
      </c>
      <c r="AE1688" s="1">
        <f>IF(SLEP[[#This Row],[Termino]]=0,DATE(1992,10,11),SLEP[[#This Row],[Termino]]-SLEP[[#This Row],[Días de vigencia]])</f>
        <v>33419</v>
      </c>
      <c r="AF1688" s="1">
        <f>IF(SLEP[[#This Row],[Días restantes]]&lt;1,DATE(1992,10,11),DATE(2025,8,8)+SLEP[[#This Row],[Días restantes]])</f>
        <v>33888</v>
      </c>
      <c r="AG1688">
        <f ca="1">IF(SLEP[[#This Row],[Termino]]=0,0,SLEP[[#This Row],[Termino]]-TODAY())</f>
        <v>-12071</v>
      </c>
      <c r="AH1688" s="7" t="str">
        <f ca="1">IF(SLEP[[#This Row],[Dias]]&gt;0,"Vigente","Vencido")</f>
        <v>Vencido</v>
      </c>
      <c r="AI1688" t="str">
        <f>_xlfn.XLOOKUP(SLEP[[#This Row],[Source.Name]],Tabla3[Nombre archivo],Tabla3[BASESLEP],"N/A",0,1)</f>
        <v>Punilla Cordillera</v>
      </c>
      <c r="AJ1688" t="s">
        <v>7843</v>
      </c>
    </row>
    <row r="1689" spans="1:36" x14ac:dyDescent="0.3">
      <c r="A1689" t="s">
        <v>6454</v>
      </c>
      <c r="B1689" t="s">
        <v>7268</v>
      </c>
      <c r="C1689" t="s">
        <v>7255</v>
      </c>
      <c r="D1689" t="s">
        <v>7256</v>
      </c>
      <c r="E1689" t="s">
        <v>6873</v>
      </c>
      <c r="F1689" t="s">
        <v>6874</v>
      </c>
      <c r="G1689" t="s">
        <v>44</v>
      </c>
      <c r="H1689" t="s">
        <v>45</v>
      </c>
      <c r="I1689" t="s">
        <v>60</v>
      </c>
      <c r="J1689" t="s">
        <v>6460</v>
      </c>
      <c r="K1689" t="s">
        <v>48</v>
      </c>
      <c r="L1689" s="3">
        <v>9680000</v>
      </c>
      <c r="M1689" s="4">
        <v>112638000</v>
      </c>
      <c r="N1689" s="4">
        <v>-102958000</v>
      </c>
      <c r="O1689" t="s">
        <v>473</v>
      </c>
      <c r="P1689" t="s">
        <v>90</v>
      </c>
      <c r="Q1689" t="s">
        <v>51</v>
      </c>
      <c r="R1689">
        <v>83</v>
      </c>
      <c r="S1689">
        <v>0</v>
      </c>
      <c r="T1689">
        <v>1</v>
      </c>
      <c r="U1689">
        <v>0</v>
      </c>
      <c r="V1689">
        <v>0</v>
      </c>
      <c r="W1689">
        <v>0</v>
      </c>
      <c r="X1689">
        <v>469</v>
      </c>
      <c r="Y1689">
        <v>-1</v>
      </c>
      <c r="Z1689" t="s">
        <v>52</v>
      </c>
      <c r="AA1689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9680000</v>
      </c>
      <c r="AB1689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112638000</v>
      </c>
      <c r="AC1689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-102958000</v>
      </c>
      <c r="AD1689" s="5">
        <f>VALUE(FIXED((SLEP[[#This Row],[EjecutadoCLP]]/SLEP[[#This Row],[MontoCLP]]),4,TRUE))</f>
        <v>11.636200000000001</v>
      </c>
      <c r="AE1689" s="1">
        <f>IF(SLEP[[#This Row],[Termino]]=0,DATE(1992,10,11),SLEP[[#This Row],[Termino]]-SLEP[[#This Row],[Días de vigencia]])</f>
        <v>33419</v>
      </c>
      <c r="AF1689" s="1">
        <f>IF(SLEP[[#This Row],[Días restantes]]&lt;1,DATE(1992,10,11),DATE(2025,8,8)+SLEP[[#This Row],[Días restantes]])</f>
        <v>33888</v>
      </c>
      <c r="AG1689">
        <f ca="1">IF(SLEP[[#This Row],[Termino]]=0,0,SLEP[[#This Row],[Termino]]-TODAY())</f>
        <v>-12071</v>
      </c>
      <c r="AH1689" s="7" t="str">
        <f ca="1">IF(SLEP[[#This Row],[Dias]]&gt;0,"Vigente","Vencido")</f>
        <v>Vencido</v>
      </c>
      <c r="AI1689" t="str">
        <f>_xlfn.XLOOKUP(SLEP[[#This Row],[Source.Name]],Tabla3[Nombre archivo],Tabla3[BASESLEP],"N/A",0,1)</f>
        <v>Punilla Cordillera</v>
      </c>
      <c r="AJ1689" t="s">
        <v>7845</v>
      </c>
    </row>
    <row r="1690" spans="1:36" x14ac:dyDescent="0.3">
      <c r="A1690" t="s">
        <v>6454</v>
      </c>
      <c r="B1690" t="s">
        <v>7270</v>
      </c>
      <c r="C1690" t="s">
        <v>7255</v>
      </c>
      <c r="D1690" t="s">
        <v>7256</v>
      </c>
      <c r="E1690" t="s">
        <v>6873</v>
      </c>
      <c r="F1690" t="s">
        <v>6874</v>
      </c>
      <c r="G1690" t="s">
        <v>44</v>
      </c>
      <c r="H1690" t="s">
        <v>45</v>
      </c>
      <c r="I1690" t="s">
        <v>60</v>
      </c>
      <c r="J1690" t="s">
        <v>6460</v>
      </c>
      <c r="K1690" t="s">
        <v>48</v>
      </c>
      <c r="L1690" s="3">
        <v>15180000</v>
      </c>
      <c r="M1690" s="4">
        <v>112638000</v>
      </c>
      <c r="N1690" s="4">
        <v>-97458000</v>
      </c>
      <c r="O1690" t="s">
        <v>473</v>
      </c>
      <c r="P1690" t="s">
        <v>90</v>
      </c>
      <c r="Q1690" t="s">
        <v>51</v>
      </c>
      <c r="R1690">
        <v>83</v>
      </c>
      <c r="S1690">
        <v>0</v>
      </c>
      <c r="T1690">
        <v>1</v>
      </c>
      <c r="U1690">
        <v>0</v>
      </c>
      <c r="V1690">
        <v>0</v>
      </c>
      <c r="W1690">
        <v>0</v>
      </c>
      <c r="X1690">
        <v>469</v>
      </c>
      <c r="Y1690">
        <v>-1</v>
      </c>
      <c r="Z1690" t="s">
        <v>52</v>
      </c>
      <c r="AA1690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15180000</v>
      </c>
      <c r="AB1690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112638000</v>
      </c>
      <c r="AC1690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-97458000</v>
      </c>
      <c r="AD1690" s="5">
        <f>VALUE(FIXED((SLEP[[#This Row],[EjecutadoCLP]]/SLEP[[#This Row],[MontoCLP]]),4,TRUE))</f>
        <v>7.4202000000000004</v>
      </c>
      <c r="AE1690" s="1">
        <f>IF(SLEP[[#This Row],[Termino]]=0,DATE(1992,10,11),SLEP[[#This Row],[Termino]]-SLEP[[#This Row],[Días de vigencia]])</f>
        <v>33419</v>
      </c>
      <c r="AF1690" s="1">
        <f>IF(SLEP[[#This Row],[Días restantes]]&lt;1,DATE(1992,10,11),DATE(2025,8,8)+SLEP[[#This Row],[Días restantes]])</f>
        <v>33888</v>
      </c>
      <c r="AG1690">
        <f ca="1">IF(SLEP[[#This Row],[Termino]]=0,0,SLEP[[#This Row],[Termino]]-TODAY())</f>
        <v>-12071</v>
      </c>
      <c r="AH1690" s="7" t="str">
        <f ca="1">IF(SLEP[[#This Row],[Dias]]&gt;0,"Vigente","Vencido")</f>
        <v>Vencido</v>
      </c>
      <c r="AI1690" t="str">
        <f>_xlfn.XLOOKUP(SLEP[[#This Row],[Source.Name]],Tabla3[Nombre archivo],Tabla3[BASESLEP],"N/A",0,1)</f>
        <v>Punilla Cordillera</v>
      </c>
      <c r="AJ1690" t="s">
        <v>7851</v>
      </c>
    </row>
    <row r="1691" spans="1:36" x14ac:dyDescent="0.3">
      <c r="A1691" t="s">
        <v>6454</v>
      </c>
      <c r="B1691" t="s">
        <v>7264</v>
      </c>
      <c r="C1691" t="s">
        <v>7255</v>
      </c>
      <c r="D1691" t="s">
        <v>7256</v>
      </c>
      <c r="E1691" t="s">
        <v>7265</v>
      </c>
      <c r="F1691" t="s">
        <v>7266</v>
      </c>
      <c r="G1691" t="s">
        <v>44</v>
      </c>
      <c r="H1691" t="s">
        <v>45</v>
      </c>
      <c r="I1691" t="s">
        <v>60</v>
      </c>
      <c r="J1691" t="s">
        <v>6460</v>
      </c>
      <c r="K1691" t="s">
        <v>48</v>
      </c>
      <c r="L1691" s="3">
        <v>8008000</v>
      </c>
      <c r="M1691" s="4">
        <v>40924550</v>
      </c>
      <c r="N1691" s="4">
        <v>-32916550</v>
      </c>
      <c r="O1691" t="s">
        <v>473</v>
      </c>
      <c r="P1691" t="s">
        <v>90</v>
      </c>
      <c r="Q1691" t="s">
        <v>51</v>
      </c>
      <c r="R1691">
        <v>24</v>
      </c>
      <c r="S1691">
        <v>0</v>
      </c>
      <c r="T1691">
        <v>1</v>
      </c>
      <c r="U1691">
        <v>0</v>
      </c>
      <c r="V1691">
        <v>0</v>
      </c>
      <c r="W1691">
        <v>0</v>
      </c>
      <c r="X1691">
        <v>469</v>
      </c>
      <c r="Y1691">
        <v>-1</v>
      </c>
      <c r="Z1691" t="s">
        <v>52</v>
      </c>
      <c r="AA1691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8008000</v>
      </c>
      <c r="AB1691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40924550</v>
      </c>
      <c r="AC1691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-32916550</v>
      </c>
      <c r="AD1691" s="5">
        <f>VALUE(FIXED((SLEP[[#This Row],[EjecutadoCLP]]/SLEP[[#This Row],[MontoCLP]]),4,TRUE))</f>
        <v>5.1105</v>
      </c>
      <c r="AE1691" s="1">
        <f>IF(SLEP[[#This Row],[Termino]]=0,DATE(1992,10,11),SLEP[[#This Row],[Termino]]-SLEP[[#This Row],[Días de vigencia]])</f>
        <v>33419</v>
      </c>
      <c r="AF1691" s="1">
        <f>IF(SLEP[[#This Row],[Días restantes]]&lt;1,DATE(1992,10,11),DATE(2025,8,8)+SLEP[[#This Row],[Días restantes]])</f>
        <v>33888</v>
      </c>
      <c r="AG1691">
        <f ca="1">IF(SLEP[[#This Row],[Termino]]=0,0,SLEP[[#This Row],[Termino]]-TODAY())</f>
        <v>-12071</v>
      </c>
      <c r="AH1691" s="7" t="str">
        <f ca="1">IF(SLEP[[#This Row],[Dias]]&gt;0,"Vigente","Vencido")</f>
        <v>Vencido</v>
      </c>
      <c r="AI1691" t="str">
        <f>_xlfn.XLOOKUP(SLEP[[#This Row],[Source.Name]],Tabla3[Nombre archivo],Tabla3[BASESLEP],"N/A",0,1)</f>
        <v>Punilla Cordillera</v>
      </c>
      <c r="AJ1691" t="s">
        <v>7857</v>
      </c>
    </row>
    <row r="1692" spans="1:36" x14ac:dyDescent="0.3">
      <c r="A1692" t="s">
        <v>6454</v>
      </c>
      <c r="B1692" t="s">
        <v>7262</v>
      </c>
      <c r="C1692" t="s">
        <v>7255</v>
      </c>
      <c r="D1692" t="s">
        <v>7256</v>
      </c>
      <c r="E1692" t="s">
        <v>6873</v>
      </c>
      <c r="F1692" t="s">
        <v>6874</v>
      </c>
      <c r="G1692" t="s">
        <v>44</v>
      </c>
      <c r="H1692" t="s">
        <v>45</v>
      </c>
      <c r="I1692" t="s">
        <v>60</v>
      </c>
      <c r="J1692" t="s">
        <v>6460</v>
      </c>
      <c r="K1692" t="s">
        <v>48</v>
      </c>
      <c r="L1692" s="3">
        <v>10340000</v>
      </c>
      <c r="M1692" s="4">
        <v>112638000</v>
      </c>
      <c r="N1692" s="4">
        <v>-102298000</v>
      </c>
      <c r="O1692" t="s">
        <v>473</v>
      </c>
      <c r="P1692" t="s">
        <v>90</v>
      </c>
      <c r="Q1692" t="s">
        <v>51</v>
      </c>
      <c r="R1692">
        <v>83</v>
      </c>
      <c r="S1692">
        <v>0</v>
      </c>
      <c r="T1692">
        <v>1</v>
      </c>
      <c r="U1692">
        <v>0</v>
      </c>
      <c r="V1692">
        <v>0</v>
      </c>
      <c r="W1692">
        <v>0</v>
      </c>
      <c r="X1692">
        <v>469</v>
      </c>
      <c r="Y1692">
        <v>-1</v>
      </c>
      <c r="Z1692" t="s">
        <v>52</v>
      </c>
      <c r="AA1692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10340000</v>
      </c>
      <c r="AB1692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112638000</v>
      </c>
      <c r="AC1692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-102298000</v>
      </c>
      <c r="AD1692" s="5">
        <f>VALUE(FIXED((SLEP[[#This Row],[EjecutadoCLP]]/SLEP[[#This Row],[MontoCLP]]),4,TRUE))</f>
        <v>10.8934</v>
      </c>
      <c r="AE1692" s="1">
        <f>IF(SLEP[[#This Row],[Termino]]=0,DATE(1992,10,11),SLEP[[#This Row],[Termino]]-SLEP[[#This Row],[Días de vigencia]])</f>
        <v>33419</v>
      </c>
      <c r="AF1692" s="1">
        <f>IF(SLEP[[#This Row],[Días restantes]]&lt;1,DATE(1992,10,11),DATE(2025,8,8)+SLEP[[#This Row],[Días restantes]])</f>
        <v>33888</v>
      </c>
      <c r="AG1692">
        <f ca="1">IF(SLEP[[#This Row],[Termino]]=0,0,SLEP[[#This Row],[Termino]]-TODAY())</f>
        <v>-12071</v>
      </c>
      <c r="AH1692" s="7" t="str">
        <f ca="1">IF(SLEP[[#This Row],[Dias]]&gt;0,"Vigente","Vencido")</f>
        <v>Vencido</v>
      </c>
      <c r="AI1692" t="str">
        <f>_xlfn.XLOOKUP(SLEP[[#This Row],[Source.Name]],Tabla3[Nombre archivo],Tabla3[BASESLEP],"N/A",0,1)</f>
        <v>Punilla Cordillera</v>
      </c>
      <c r="AJ1692" t="s">
        <v>7863</v>
      </c>
    </row>
    <row r="1693" spans="1:36" x14ac:dyDescent="0.3">
      <c r="A1693" t="s">
        <v>6454</v>
      </c>
      <c r="B1693" t="s">
        <v>7272</v>
      </c>
      <c r="C1693" t="s">
        <v>7255</v>
      </c>
      <c r="D1693" t="s">
        <v>7256</v>
      </c>
      <c r="E1693" t="s">
        <v>7265</v>
      </c>
      <c r="F1693" t="s">
        <v>7266</v>
      </c>
      <c r="G1693" t="s">
        <v>44</v>
      </c>
      <c r="H1693" t="s">
        <v>45</v>
      </c>
      <c r="I1693" t="s">
        <v>60</v>
      </c>
      <c r="J1693" t="s">
        <v>6460</v>
      </c>
      <c r="K1693" t="s">
        <v>48</v>
      </c>
      <c r="L1693" s="3">
        <v>9127800</v>
      </c>
      <c r="M1693" s="4">
        <v>40924550</v>
      </c>
      <c r="N1693" s="4">
        <v>-31796750</v>
      </c>
      <c r="O1693" t="s">
        <v>473</v>
      </c>
      <c r="P1693" t="s">
        <v>90</v>
      </c>
      <c r="Q1693" t="s">
        <v>51</v>
      </c>
      <c r="R1693">
        <v>24</v>
      </c>
      <c r="S1693">
        <v>0</v>
      </c>
      <c r="T1693">
        <v>1</v>
      </c>
      <c r="U1693">
        <v>0</v>
      </c>
      <c r="V1693">
        <v>0</v>
      </c>
      <c r="W1693">
        <v>0</v>
      </c>
      <c r="X1693">
        <v>469</v>
      </c>
      <c r="Y1693">
        <v>-1</v>
      </c>
      <c r="Z1693" t="s">
        <v>52</v>
      </c>
      <c r="AA1693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9127800</v>
      </c>
      <c r="AB1693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40924550</v>
      </c>
      <c r="AC1693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-31796750</v>
      </c>
      <c r="AD1693" s="5">
        <f>VALUE(FIXED((SLEP[[#This Row],[EjecutadoCLP]]/SLEP[[#This Row],[MontoCLP]]),4,TRUE))</f>
        <v>4.4835000000000003</v>
      </c>
      <c r="AE1693" s="1">
        <f>IF(SLEP[[#This Row],[Termino]]=0,DATE(1992,10,11),SLEP[[#This Row],[Termino]]-SLEP[[#This Row],[Días de vigencia]])</f>
        <v>33419</v>
      </c>
      <c r="AF1693" s="1">
        <f>IF(SLEP[[#This Row],[Días restantes]]&lt;1,DATE(1992,10,11),DATE(2025,8,8)+SLEP[[#This Row],[Días restantes]])</f>
        <v>33888</v>
      </c>
      <c r="AG1693">
        <f ca="1">IF(SLEP[[#This Row],[Termino]]=0,0,SLEP[[#This Row],[Termino]]-TODAY())</f>
        <v>-12071</v>
      </c>
      <c r="AH1693" s="7" t="str">
        <f ca="1">IF(SLEP[[#This Row],[Dias]]&gt;0,"Vigente","Vencido")</f>
        <v>Vencido</v>
      </c>
      <c r="AI1693" t="str">
        <f>_xlfn.XLOOKUP(SLEP[[#This Row],[Source.Name]],Tabla3[Nombre archivo],Tabla3[BASESLEP],"N/A",0,1)</f>
        <v>Punilla Cordillera</v>
      </c>
      <c r="AJ1693" t="s">
        <v>7868</v>
      </c>
    </row>
    <row r="1694" spans="1:36" x14ac:dyDescent="0.3">
      <c r="A1694" t="s">
        <v>6454</v>
      </c>
      <c r="B1694" t="s">
        <v>7274</v>
      </c>
      <c r="C1694" t="s">
        <v>7255</v>
      </c>
      <c r="D1694" t="s">
        <v>7256</v>
      </c>
      <c r="E1694" t="s">
        <v>7275</v>
      </c>
      <c r="F1694" t="s">
        <v>7276</v>
      </c>
      <c r="G1694" t="s">
        <v>44</v>
      </c>
      <c r="H1694" t="s">
        <v>45</v>
      </c>
      <c r="I1694" t="s">
        <v>60</v>
      </c>
      <c r="J1694" t="s">
        <v>6460</v>
      </c>
      <c r="K1694" t="s">
        <v>48</v>
      </c>
      <c r="L1694" s="3">
        <v>7480000</v>
      </c>
      <c r="M1694" s="4">
        <v>39198000</v>
      </c>
      <c r="N1694" s="4">
        <v>-31718000</v>
      </c>
      <c r="O1694" t="s">
        <v>473</v>
      </c>
      <c r="P1694" t="s">
        <v>90</v>
      </c>
      <c r="Q1694" t="s">
        <v>51</v>
      </c>
      <c r="R1694">
        <v>24</v>
      </c>
      <c r="S1694">
        <v>0</v>
      </c>
      <c r="T1694">
        <v>1</v>
      </c>
      <c r="U1694">
        <v>0</v>
      </c>
      <c r="V1694">
        <v>0</v>
      </c>
      <c r="W1694">
        <v>0</v>
      </c>
      <c r="X1694">
        <v>469</v>
      </c>
      <c r="Y1694">
        <v>-1</v>
      </c>
      <c r="Z1694" t="s">
        <v>52</v>
      </c>
      <c r="AA1694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7480000</v>
      </c>
      <c r="AB1694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39198000</v>
      </c>
      <c r="AC1694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-31718000</v>
      </c>
      <c r="AD1694" s="5">
        <f>VALUE(FIXED((SLEP[[#This Row],[EjecutadoCLP]]/SLEP[[#This Row],[MontoCLP]]),4,TRUE))</f>
        <v>5.2404000000000002</v>
      </c>
      <c r="AE1694" s="1">
        <f>IF(SLEP[[#This Row],[Termino]]=0,DATE(1992,10,11),SLEP[[#This Row],[Termino]]-SLEP[[#This Row],[Días de vigencia]])</f>
        <v>33419</v>
      </c>
      <c r="AF1694" s="1">
        <f>IF(SLEP[[#This Row],[Días restantes]]&lt;1,DATE(1992,10,11),DATE(2025,8,8)+SLEP[[#This Row],[Días restantes]])</f>
        <v>33888</v>
      </c>
      <c r="AG1694">
        <f ca="1">IF(SLEP[[#This Row],[Termino]]=0,0,SLEP[[#This Row],[Termino]]-TODAY())</f>
        <v>-12071</v>
      </c>
      <c r="AH1694" s="7" t="str">
        <f ca="1">IF(SLEP[[#This Row],[Dias]]&gt;0,"Vigente","Vencido")</f>
        <v>Vencido</v>
      </c>
      <c r="AI1694" t="str">
        <f>_xlfn.XLOOKUP(SLEP[[#This Row],[Source.Name]],Tabla3[Nombre archivo],Tabla3[BASESLEP],"N/A",0,1)</f>
        <v>Punilla Cordillera</v>
      </c>
      <c r="AJ1694" t="s">
        <v>7874</v>
      </c>
    </row>
    <row r="1695" spans="1:36" x14ac:dyDescent="0.3">
      <c r="A1695" t="s">
        <v>6454</v>
      </c>
      <c r="B1695" t="s">
        <v>7278</v>
      </c>
      <c r="C1695" t="s">
        <v>7255</v>
      </c>
      <c r="D1695" t="s">
        <v>7256</v>
      </c>
      <c r="E1695" t="s">
        <v>7080</v>
      </c>
      <c r="F1695" t="s">
        <v>7081</v>
      </c>
      <c r="G1695" t="s">
        <v>44</v>
      </c>
      <c r="H1695" t="s">
        <v>45</v>
      </c>
      <c r="I1695" t="s">
        <v>60</v>
      </c>
      <c r="J1695" t="s">
        <v>6460</v>
      </c>
      <c r="K1695" t="s">
        <v>48</v>
      </c>
      <c r="L1695" s="3">
        <v>5500000</v>
      </c>
      <c r="M1695" s="4">
        <v>29790000</v>
      </c>
      <c r="N1695" s="4">
        <v>-24290000</v>
      </c>
      <c r="O1695" t="s">
        <v>473</v>
      </c>
      <c r="P1695" t="s">
        <v>90</v>
      </c>
      <c r="Q1695" t="s">
        <v>51</v>
      </c>
      <c r="R1695">
        <v>28</v>
      </c>
      <c r="S1695">
        <v>0</v>
      </c>
      <c r="T1695">
        <v>1</v>
      </c>
      <c r="U1695">
        <v>0</v>
      </c>
      <c r="V1695">
        <v>0</v>
      </c>
      <c r="W1695">
        <v>0</v>
      </c>
      <c r="X1695">
        <v>469</v>
      </c>
      <c r="Y1695">
        <v>-1</v>
      </c>
      <c r="Z1695" t="s">
        <v>52</v>
      </c>
      <c r="AA1695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5500000</v>
      </c>
      <c r="AB1695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29790000</v>
      </c>
      <c r="AC1695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-24290000</v>
      </c>
      <c r="AD1695" s="5">
        <f>VALUE(FIXED((SLEP[[#This Row],[EjecutadoCLP]]/SLEP[[#This Row],[MontoCLP]]),4,TRUE))</f>
        <v>5.4164000000000003</v>
      </c>
      <c r="AE1695" s="1">
        <f>IF(SLEP[[#This Row],[Termino]]=0,DATE(1992,10,11),SLEP[[#This Row],[Termino]]-SLEP[[#This Row],[Días de vigencia]])</f>
        <v>33419</v>
      </c>
      <c r="AF1695" s="1">
        <f>IF(SLEP[[#This Row],[Días restantes]]&lt;1,DATE(1992,10,11),DATE(2025,8,8)+SLEP[[#This Row],[Días restantes]])</f>
        <v>33888</v>
      </c>
      <c r="AG1695">
        <f ca="1">IF(SLEP[[#This Row],[Termino]]=0,0,SLEP[[#This Row],[Termino]]-TODAY())</f>
        <v>-12071</v>
      </c>
      <c r="AH1695" s="7" t="str">
        <f ca="1">IF(SLEP[[#This Row],[Dias]]&gt;0,"Vigente","Vencido")</f>
        <v>Vencido</v>
      </c>
      <c r="AI1695" t="str">
        <f>_xlfn.XLOOKUP(SLEP[[#This Row],[Source.Name]],Tabla3[Nombre archivo],Tabla3[BASESLEP],"N/A",0,1)</f>
        <v>Punilla Cordillera</v>
      </c>
      <c r="AJ1695" t="s">
        <v>7878</v>
      </c>
    </row>
    <row r="1696" spans="1:36" x14ac:dyDescent="0.3">
      <c r="A1696" t="s">
        <v>6454</v>
      </c>
      <c r="B1696" t="s">
        <v>7280</v>
      </c>
      <c r="C1696" t="s">
        <v>7255</v>
      </c>
      <c r="D1696" t="s">
        <v>7256</v>
      </c>
      <c r="E1696" t="s">
        <v>7265</v>
      </c>
      <c r="F1696" t="s">
        <v>7266</v>
      </c>
      <c r="G1696" t="s">
        <v>44</v>
      </c>
      <c r="H1696" t="s">
        <v>45</v>
      </c>
      <c r="I1696" t="s">
        <v>60</v>
      </c>
      <c r="J1696" t="s">
        <v>6460</v>
      </c>
      <c r="K1696" t="s">
        <v>48</v>
      </c>
      <c r="L1696" s="3">
        <v>9020000</v>
      </c>
      <c r="M1696" s="4">
        <v>40924550</v>
      </c>
      <c r="N1696" s="4">
        <v>-31904550</v>
      </c>
      <c r="O1696" t="s">
        <v>473</v>
      </c>
      <c r="P1696" t="s">
        <v>90</v>
      </c>
      <c r="Q1696" t="s">
        <v>51</v>
      </c>
      <c r="R1696">
        <v>24</v>
      </c>
      <c r="S1696">
        <v>0</v>
      </c>
      <c r="T1696">
        <v>1</v>
      </c>
      <c r="U1696">
        <v>0</v>
      </c>
      <c r="V1696">
        <v>0</v>
      </c>
      <c r="W1696">
        <v>0</v>
      </c>
      <c r="X1696">
        <v>469</v>
      </c>
      <c r="Y1696">
        <v>-1</v>
      </c>
      <c r="Z1696" t="s">
        <v>52</v>
      </c>
      <c r="AA1696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9020000</v>
      </c>
      <c r="AB1696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40924550</v>
      </c>
      <c r="AC1696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-31904550</v>
      </c>
      <c r="AD1696" s="5">
        <f>VALUE(FIXED((SLEP[[#This Row],[EjecutadoCLP]]/SLEP[[#This Row],[MontoCLP]]),4,TRUE))</f>
        <v>4.5370999999999997</v>
      </c>
      <c r="AE1696" s="1">
        <f>IF(SLEP[[#This Row],[Termino]]=0,DATE(1992,10,11),SLEP[[#This Row],[Termino]]-SLEP[[#This Row],[Días de vigencia]])</f>
        <v>33419</v>
      </c>
      <c r="AF1696" s="1">
        <f>IF(SLEP[[#This Row],[Días restantes]]&lt;1,DATE(1992,10,11),DATE(2025,8,8)+SLEP[[#This Row],[Días restantes]])</f>
        <v>33888</v>
      </c>
      <c r="AG1696">
        <f ca="1">IF(SLEP[[#This Row],[Termino]]=0,0,SLEP[[#This Row],[Termino]]-TODAY())</f>
        <v>-12071</v>
      </c>
      <c r="AH1696" s="7" t="str">
        <f ca="1">IF(SLEP[[#This Row],[Dias]]&gt;0,"Vigente","Vencido")</f>
        <v>Vencido</v>
      </c>
      <c r="AI1696" t="str">
        <f>_xlfn.XLOOKUP(SLEP[[#This Row],[Source.Name]],Tabla3[Nombre archivo],Tabla3[BASESLEP],"N/A",0,1)</f>
        <v>Punilla Cordillera</v>
      </c>
      <c r="AJ1696" t="s">
        <v>7884</v>
      </c>
    </row>
    <row r="1697" spans="1:36" x14ac:dyDescent="0.3">
      <c r="A1697" t="s">
        <v>6454</v>
      </c>
      <c r="B1697" t="s">
        <v>7282</v>
      </c>
      <c r="C1697" t="s">
        <v>7255</v>
      </c>
      <c r="D1697" t="s">
        <v>7256</v>
      </c>
      <c r="E1697" t="s">
        <v>6873</v>
      </c>
      <c r="F1697" t="s">
        <v>6874</v>
      </c>
      <c r="G1697" t="s">
        <v>44</v>
      </c>
      <c r="H1697" t="s">
        <v>45</v>
      </c>
      <c r="I1697" t="s">
        <v>60</v>
      </c>
      <c r="J1697" t="s">
        <v>6460</v>
      </c>
      <c r="K1697" t="s">
        <v>48</v>
      </c>
      <c r="L1697" s="3">
        <v>6820000</v>
      </c>
      <c r="M1697" s="4">
        <v>112638000</v>
      </c>
      <c r="N1697" s="4">
        <v>-105818000</v>
      </c>
      <c r="O1697" t="s">
        <v>473</v>
      </c>
      <c r="P1697" t="s">
        <v>90</v>
      </c>
      <c r="Q1697" t="s">
        <v>51</v>
      </c>
      <c r="R1697">
        <v>83</v>
      </c>
      <c r="S1697">
        <v>0</v>
      </c>
      <c r="T1697">
        <v>1</v>
      </c>
      <c r="U1697">
        <v>0</v>
      </c>
      <c r="V1697">
        <v>0</v>
      </c>
      <c r="W1697">
        <v>0</v>
      </c>
      <c r="X1697">
        <v>469</v>
      </c>
      <c r="Y1697">
        <v>-1</v>
      </c>
      <c r="Z1697" t="s">
        <v>52</v>
      </c>
      <c r="AA1697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6820000</v>
      </c>
      <c r="AB1697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112638000</v>
      </c>
      <c r="AC1697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-105818000</v>
      </c>
      <c r="AD1697" s="5">
        <f>VALUE(FIXED((SLEP[[#This Row],[EjecutadoCLP]]/SLEP[[#This Row],[MontoCLP]]),4,TRUE))</f>
        <v>16.515799999999999</v>
      </c>
      <c r="AE1697" s="1">
        <f>IF(SLEP[[#This Row],[Termino]]=0,DATE(1992,10,11),SLEP[[#This Row],[Termino]]-SLEP[[#This Row],[Días de vigencia]])</f>
        <v>33419</v>
      </c>
      <c r="AF1697" s="1">
        <f>IF(SLEP[[#This Row],[Días restantes]]&lt;1,DATE(1992,10,11),DATE(2025,8,8)+SLEP[[#This Row],[Días restantes]])</f>
        <v>33888</v>
      </c>
      <c r="AG1697">
        <f ca="1">IF(SLEP[[#This Row],[Termino]]=0,0,SLEP[[#This Row],[Termino]]-TODAY())</f>
        <v>-12071</v>
      </c>
      <c r="AH1697" s="7" t="str">
        <f ca="1">IF(SLEP[[#This Row],[Dias]]&gt;0,"Vigente","Vencido")</f>
        <v>Vencido</v>
      </c>
      <c r="AI1697" t="str">
        <f>_xlfn.XLOOKUP(SLEP[[#This Row],[Source.Name]],Tabla3[Nombre archivo],Tabla3[BASESLEP],"N/A",0,1)</f>
        <v>Punilla Cordillera</v>
      </c>
      <c r="AJ1697" t="s">
        <v>7890</v>
      </c>
    </row>
    <row r="1698" spans="1:36" x14ac:dyDescent="0.3">
      <c r="A1698" t="s">
        <v>6454</v>
      </c>
      <c r="B1698" t="s">
        <v>7284</v>
      </c>
      <c r="C1698" t="s">
        <v>7255</v>
      </c>
      <c r="D1698" t="s">
        <v>7256</v>
      </c>
      <c r="E1698" t="s">
        <v>6873</v>
      </c>
      <c r="F1698" t="s">
        <v>6874</v>
      </c>
      <c r="G1698" t="s">
        <v>44</v>
      </c>
      <c r="H1698" t="s">
        <v>45</v>
      </c>
      <c r="I1698" t="s">
        <v>60</v>
      </c>
      <c r="J1698" t="s">
        <v>6460</v>
      </c>
      <c r="K1698" t="s">
        <v>48</v>
      </c>
      <c r="L1698" s="3">
        <v>5280000</v>
      </c>
      <c r="M1698" s="4">
        <v>112638000</v>
      </c>
      <c r="N1698" s="4">
        <v>-107358000</v>
      </c>
      <c r="O1698" t="s">
        <v>473</v>
      </c>
      <c r="P1698" t="s">
        <v>90</v>
      </c>
      <c r="Q1698" t="s">
        <v>51</v>
      </c>
      <c r="R1698">
        <v>83</v>
      </c>
      <c r="S1698">
        <v>0</v>
      </c>
      <c r="T1698">
        <v>1</v>
      </c>
      <c r="U1698">
        <v>0</v>
      </c>
      <c r="V1698">
        <v>0</v>
      </c>
      <c r="W1698">
        <v>0</v>
      </c>
      <c r="X1698">
        <v>469</v>
      </c>
      <c r="Y1698">
        <v>-1</v>
      </c>
      <c r="Z1698" t="s">
        <v>52</v>
      </c>
      <c r="AA1698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5280000</v>
      </c>
      <c r="AB1698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112638000</v>
      </c>
      <c r="AC1698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-107358000</v>
      </c>
      <c r="AD1698" s="5">
        <f>VALUE(FIXED((SLEP[[#This Row],[EjecutadoCLP]]/SLEP[[#This Row],[MontoCLP]]),4,TRUE))</f>
        <v>21.332999999999998</v>
      </c>
      <c r="AE1698" s="1">
        <f>IF(SLEP[[#This Row],[Termino]]=0,DATE(1992,10,11),SLEP[[#This Row],[Termino]]-SLEP[[#This Row],[Días de vigencia]])</f>
        <v>33419</v>
      </c>
      <c r="AF1698" s="1">
        <f>IF(SLEP[[#This Row],[Días restantes]]&lt;1,DATE(1992,10,11),DATE(2025,8,8)+SLEP[[#This Row],[Días restantes]])</f>
        <v>33888</v>
      </c>
      <c r="AG1698">
        <f ca="1">IF(SLEP[[#This Row],[Termino]]=0,0,SLEP[[#This Row],[Termino]]-TODAY())</f>
        <v>-12071</v>
      </c>
      <c r="AH1698" s="7" t="str">
        <f ca="1">IF(SLEP[[#This Row],[Dias]]&gt;0,"Vigente","Vencido")</f>
        <v>Vencido</v>
      </c>
      <c r="AI1698" t="str">
        <f>_xlfn.XLOOKUP(SLEP[[#This Row],[Source.Name]],Tabla3[Nombre archivo],Tabla3[BASESLEP],"N/A",0,1)</f>
        <v>Punilla Cordillera</v>
      </c>
      <c r="AJ1698" t="s">
        <v>7896</v>
      </c>
    </row>
    <row r="1699" spans="1:36" x14ac:dyDescent="0.3">
      <c r="A1699" t="s">
        <v>6454</v>
      </c>
      <c r="B1699" t="s">
        <v>7286</v>
      </c>
      <c r="C1699" t="s">
        <v>7255</v>
      </c>
      <c r="D1699" t="s">
        <v>7256</v>
      </c>
      <c r="E1699" t="s">
        <v>6912</v>
      </c>
      <c r="F1699" t="s">
        <v>6913</v>
      </c>
      <c r="G1699" t="s">
        <v>44</v>
      </c>
      <c r="H1699" t="s">
        <v>45</v>
      </c>
      <c r="I1699" t="s">
        <v>60</v>
      </c>
      <c r="J1699" t="s">
        <v>6460</v>
      </c>
      <c r="K1699" t="s">
        <v>48</v>
      </c>
      <c r="L1699" s="3">
        <v>15067800</v>
      </c>
      <c r="M1699" s="4">
        <v>14999310</v>
      </c>
      <c r="N1699" s="4">
        <v>68490</v>
      </c>
      <c r="O1699" t="s">
        <v>473</v>
      </c>
      <c r="P1699" t="s">
        <v>90</v>
      </c>
      <c r="Q1699" t="s">
        <v>51</v>
      </c>
      <c r="R1699">
        <v>7</v>
      </c>
      <c r="S1699">
        <v>0</v>
      </c>
      <c r="T1699">
        <v>1</v>
      </c>
      <c r="U1699">
        <v>0</v>
      </c>
      <c r="V1699">
        <v>0</v>
      </c>
      <c r="W1699">
        <v>0</v>
      </c>
      <c r="X1699">
        <v>469</v>
      </c>
      <c r="Y1699">
        <v>-1</v>
      </c>
      <c r="Z1699" t="s">
        <v>52</v>
      </c>
      <c r="AA1699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15067800</v>
      </c>
      <c r="AB1699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14999310</v>
      </c>
      <c r="AC1699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68490</v>
      </c>
      <c r="AD1699" s="5">
        <f>VALUE(FIXED((SLEP[[#This Row],[EjecutadoCLP]]/SLEP[[#This Row],[MontoCLP]]),4,TRUE))</f>
        <v>0.99550000000000005</v>
      </c>
      <c r="AE1699" s="1">
        <f>IF(SLEP[[#This Row],[Termino]]=0,DATE(1992,10,11),SLEP[[#This Row],[Termino]]-SLEP[[#This Row],[Días de vigencia]])</f>
        <v>33419</v>
      </c>
      <c r="AF1699" s="1">
        <f>IF(SLEP[[#This Row],[Días restantes]]&lt;1,DATE(1992,10,11),DATE(2025,8,8)+SLEP[[#This Row],[Días restantes]])</f>
        <v>33888</v>
      </c>
      <c r="AG1699">
        <f ca="1">IF(SLEP[[#This Row],[Termino]]=0,0,SLEP[[#This Row],[Termino]]-TODAY())</f>
        <v>-12071</v>
      </c>
      <c r="AH1699" s="7" t="str">
        <f ca="1">IF(SLEP[[#This Row],[Dias]]&gt;0,"Vigente","Vencido")</f>
        <v>Vencido</v>
      </c>
      <c r="AI1699" t="str">
        <f>_xlfn.XLOOKUP(SLEP[[#This Row],[Source.Name]],Tabla3[Nombre archivo],Tabla3[BASESLEP],"N/A",0,1)</f>
        <v>Punilla Cordillera</v>
      </c>
      <c r="AJ1699" t="s">
        <v>7902</v>
      </c>
    </row>
    <row r="1700" spans="1:36" x14ac:dyDescent="0.3">
      <c r="A1700" t="s">
        <v>6454</v>
      </c>
      <c r="B1700" t="s">
        <v>7288</v>
      </c>
      <c r="C1700" t="s">
        <v>7255</v>
      </c>
      <c r="D1700" t="s">
        <v>7256</v>
      </c>
      <c r="E1700" t="s">
        <v>6917</v>
      </c>
      <c r="F1700" t="s">
        <v>6918</v>
      </c>
      <c r="G1700" t="s">
        <v>44</v>
      </c>
      <c r="H1700" t="s">
        <v>45</v>
      </c>
      <c r="I1700" t="s">
        <v>60</v>
      </c>
      <c r="J1700" t="s">
        <v>6460</v>
      </c>
      <c r="K1700" t="s">
        <v>48</v>
      </c>
      <c r="L1700" s="3">
        <v>11440000</v>
      </c>
      <c r="M1700" s="4">
        <v>27528000</v>
      </c>
      <c r="N1700" s="4">
        <v>-16088000</v>
      </c>
      <c r="O1700" t="s">
        <v>473</v>
      </c>
      <c r="P1700" t="s">
        <v>90</v>
      </c>
      <c r="Q1700" t="s">
        <v>51</v>
      </c>
      <c r="R1700">
        <v>24</v>
      </c>
      <c r="S1700">
        <v>0</v>
      </c>
      <c r="T1700">
        <v>2</v>
      </c>
      <c r="U1700">
        <v>0</v>
      </c>
      <c r="V1700">
        <v>0</v>
      </c>
      <c r="W1700">
        <v>0</v>
      </c>
      <c r="X1700">
        <v>469</v>
      </c>
      <c r="Y1700">
        <v>-1</v>
      </c>
      <c r="Z1700" t="s">
        <v>52</v>
      </c>
      <c r="AA1700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11440000</v>
      </c>
      <c r="AB1700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27528000</v>
      </c>
      <c r="AC1700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-16088000</v>
      </c>
      <c r="AD1700" s="5">
        <f>VALUE(FIXED((SLEP[[#This Row],[EjecutadoCLP]]/SLEP[[#This Row],[MontoCLP]]),4,TRUE))</f>
        <v>2.4062999999999999</v>
      </c>
      <c r="AE1700" s="1">
        <f>IF(SLEP[[#This Row],[Termino]]=0,DATE(1992,10,11),SLEP[[#This Row],[Termino]]-SLEP[[#This Row],[Días de vigencia]])</f>
        <v>33419</v>
      </c>
      <c r="AF1700" s="1">
        <f>IF(SLEP[[#This Row],[Días restantes]]&lt;1,DATE(1992,10,11),DATE(2025,8,8)+SLEP[[#This Row],[Días restantes]])</f>
        <v>33888</v>
      </c>
      <c r="AG1700">
        <f ca="1">IF(SLEP[[#This Row],[Termino]]=0,0,SLEP[[#This Row],[Termino]]-TODAY())</f>
        <v>-12071</v>
      </c>
      <c r="AH1700" s="7" t="str">
        <f ca="1">IF(SLEP[[#This Row],[Dias]]&gt;0,"Vigente","Vencido")</f>
        <v>Vencido</v>
      </c>
      <c r="AI1700" t="str">
        <f>_xlfn.XLOOKUP(SLEP[[#This Row],[Source.Name]],Tabla3[Nombre archivo],Tabla3[BASESLEP],"N/A",0,1)</f>
        <v>Punilla Cordillera</v>
      </c>
      <c r="AJ1700" t="s">
        <v>7906</v>
      </c>
    </row>
    <row r="1701" spans="1:36" x14ac:dyDescent="0.3">
      <c r="A1701" t="s">
        <v>6454</v>
      </c>
      <c r="B1701" t="s">
        <v>7310</v>
      </c>
      <c r="C1701" t="s">
        <v>7255</v>
      </c>
      <c r="D1701" t="s">
        <v>7256</v>
      </c>
      <c r="E1701" t="s">
        <v>6873</v>
      </c>
      <c r="F1701" t="s">
        <v>6874</v>
      </c>
      <c r="G1701" t="s">
        <v>44</v>
      </c>
      <c r="H1701" t="s">
        <v>45</v>
      </c>
      <c r="I1701" t="s">
        <v>60</v>
      </c>
      <c r="J1701" t="s">
        <v>6460</v>
      </c>
      <c r="K1701" t="s">
        <v>48</v>
      </c>
      <c r="L1701" s="3">
        <v>7480000</v>
      </c>
      <c r="M1701" s="4">
        <v>112638000</v>
      </c>
      <c r="N1701" s="4">
        <v>-105158000</v>
      </c>
      <c r="O1701" t="s">
        <v>473</v>
      </c>
      <c r="P1701" t="s">
        <v>90</v>
      </c>
      <c r="Q1701" t="s">
        <v>51</v>
      </c>
      <c r="R1701">
        <v>83</v>
      </c>
      <c r="S1701">
        <v>0</v>
      </c>
      <c r="T1701">
        <v>1</v>
      </c>
      <c r="U1701">
        <v>0</v>
      </c>
      <c r="V1701">
        <v>0</v>
      </c>
      <c r="W1701">
        <v>0</v>
      </c>
      <c r="X1701">
        <v>469</v>
      </c>
      <c r="Y1701">
        <v>-1</v>
      </c>
      <c r="Z1701" t="s">
        <v>52</v>
      </c>
      <c r="AA1701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7480000</v>
      </c>
      <c r="AB1701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112638000</v>
      </c>
      <c r="AC1701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-105158000</v>
      </c>
      <c r="AD1701" s="5">
        <f>VALUE(FIXED((SLEP[[#This Row],[EjecutadoCLP]]/SLEP[[#This Row],[MontoCLP]]),4,TRUE))</f>
        <v>15.0586</v>
      </c>
      <c r="AE1701" s="1">
        <f>IF(SLEP[[#This Row],[Termino]]=0,DATE(1992,10,11),SLEP[[#This Row],[Termino]]-SLEP[[#This Row],[Días de vigencia]])</f>
        <v>33419</v>
      </c>
      <c r="AF1701" s="1">
        <f>IF(SLEP[[#This Row],[Días restantes]]&lt;1,DATE(1992,10,11),DATE(2025,8,8)+SLEP[[#This Row],[Días restantes]])</f>
        <v>33888</v>
      </c>
      <c r="AG1701">
        <f ca="1">IF(SLEP[[#This Row],[Termino]]=0,0,SLEP[[#This Row],[Termino]]-TODAY())</f>
        <v>-12071</v>
      </c>
      <c r="AH1701" s="7" t="str">
        <f ca="1">IF(SLEP[[#This Row],[Dias]]&gt;0,"Vigente","Vencido")</f>
        <v>Vencido</v>
      </c>
      <c r="AI1701" t="str">
        <f>_xlfn.XLOOKUP(SLEP[[#This Row],[Source.Name]],Tabla3[Nombre archivo],Tabla3[BASESLEP],"N/A",0,1)</f>
        <v>Punilla Cordillera</v>
      </c>
      <c r="AJ1701" t="s">
        <v>7910</v>
      </c>
    </row>
    <row r="1702" spans="1:36" x14ac:dyDescent="0.3">
      <c r="A1702" t="s">
        <v>6454</v>
      </c>
      <c r="B1702" t="s">
        <v>7324</v>
      </c>
      <c r="C1702" t="s">
        <v>7255</v>
      </c>
      <c r="D1702" t="s">
        <v>7256</v>
      </c>
      <c r="E1702" t="s">
        <v>7325</v>
      </c>
      <c r="F1702" t="s">
        <v>7326</v>
      </c>
      <c r="G1702" t="s">
        <v>44</v>
      </c>
      <c r="H1702" t="s">
        <v>45</v>
      </c>
      <c r="I1702" t="s">
        <v>60</v>
      </c>
      <c r="J1702" t="s">
        <v>6460</v>
      </c>
      <c r="K1702" t="s">
        <v>48</v>
      </c>
      <c r="L1702" s="3">
        <v>19448000</v>
      </c>
      <c r="M1702" s="4">
        <v>21392000</v>
      </c>
      <c r="N1702" s="4">
        <v>-1944000</v>
      </c>
      <c r="O1702" t="s">
        <v>473</v>
      </c>
      <c r="P1702" t="s">
        <v>90</v>
      </c>
      <c r="Q1702" t="s">
        <v>51</v>
      </c>
      <c r="R1702">
        <v>6</v>
      </c>
      <c r="S1702">
        <v>0</v>
      </c>
      <c r="T1702">
        <v>2</v>
      </c>
      <c r="U1702">
        <v>0</v>
      </c>
      <c r="V1702">
        <v>0</v>
      </c>
      <c r="W1702">
        <v>0</v>
      </c>
      <c r="X1702">
        <v>469</v>
      </c>
      <c r="Y1702">
        <v>-1</v>
      </c>
      <c r="Z1702" t="s">
        <v>52</v>
      </c>
      <c r="AA1702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19448000</v>
      </c>
      <c r="AB1702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21392000</v>
      </c>
      <c r="AC1702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-1944000</v>
      </c>
      <c r="AD1702" s="5">
        <f>VALUE(FIXED((SLEP[[#This Row],[EjecutadoCLP]]/SLEP[[#This Row],[MontoCLP]]),4,TRUE))</f>
        <v>1.1000000000000001</v>
      </c>
      <c r="AE1702" s="1">
        <f>IF(SLEP[[#This Row],[Termino]]=0,DATE(1992,10,11),SLEP[[#This Row],[Termino]]-SLEP[[#This Row],[Días de vigencia]])</f>
        <v>33419</v>
      </c>
      <c r="AF1702" s="1">
        <f>IF(SLEP[[#This Row],[Días restantes]]&lt;1,DATE(1992,10,11),DATE(2025,8,8)+SLEP[[#This Row],[Días restantes]])</f>
        <v>33888</v>
      </c>
      <c r="AG1702">
        <f ca="1">IF(SLEP[[#This Row],[Termino]]=0,0,SLEP[[#This Row],[Termino]]-TODAY())</f>
        <v>-12071</v>
      </c>
      <c r="AH1702" s="7" t="str">
        <f ca="1">IF(SLEP[[#This Row],[Dias]]&gt;0,"Vigente","Vencido")</f>
        <v>Vencido</v>
      </c>
      <c r="AI1702" t="str">
        <f>_xlfn.XLOOKUP(SLEP[[#This Row],[Source.Name]],Tabla3[Nombre archivo],Tabla3[BASESLEP],"N/A",0,1)</f>
        <v>Punilla Cordillera</v>
      </c>
      <c r="AJ1702" t="s">
        <v>7914</v>
      </c>
    </row>
    <row r="1703" spans="1:36" x14ac:dyDescent="0.3">
      <c r="A1703" t="s">
        <v>6454</v>
      </c>
      <c r="B1703" t="s">
        <v>7304</v>
      </c>
      <c r="C1703" t="s">
        <v>7255</v>
      </c>
      <c r="D1703" t="s">
        <v>7256</v>
      </c>
      <c r="E1703" t="s">
        <v>6873</v>
      </c>
      <c r="F1703" t="s">
        <v>6874</v>
      </c>
      <c r="G1703" t="s">
        <v>44</v>
      </c>
      <c r="H1703" t="s">
        <v>45</v>
      </c>
      <c r="I1703" t="s">
        <v>60</v>
      </c>
      <c r="J1703" t="s">
        <v>6460</v>
      </c>
      <c r="K1703" t="s">
        <v>48</v>
      </c>
      <c r="L1703" s="3">
        <v>10780000</v>
      </c>
      <c r="M1703" s="4">
        <v>112638000</v>
      </c>
      <c r="N1703" s="4">
        <v>-101858000</v>
      </c>
      <c r="O1703" t="s">
        <v>473</v>
      </c>
      <c r="P1703" t="s">
        <v>90</v>
      </c>
      <c r="Q1703" t="s">
        <v>51</v>
      </c>
      <c r="R1703">
        <v>83</v>
      </c>
      <c r="S1703">
        <v>0</v>
      </c>
      <c r="T1703">
        <v>1</v>
      </c>
      <c r="U1703">
        <v>0</v>
      </c>
      <c r="V1703">
        <v>0</v>
      </c>
      <c r="W1703">
        <v>0</v>
      </c>
      <c r="X1703">
        <v>469</v>
      </c>
      <c r="Y1703">
        <v>-1</v>
      </c>
      <c r="Z1703" t="s">
        <v>52</v>
      </c>
      <c r="AA1703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10780000</v>
      </c>
      <c r="AB1703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112638000</v>
      </c>
      <c r="AC1703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-101858000</v>
      </c>
      <c r="AD1703" s="5">
        <f>VALUE(FIXED((SLEP[[#This Row],[EjecutadoCLP]]/SLEP[[#This Row],[MontoCLP]]),4,TRUE))</f>
        <v>10.4488</v>
      </c>
      <c r="AE1703" s="1">
        <f>IF(SLEP[[#This Row],[Termino]]=0,DATE(1992,10,11),SLEP[[#This Row],[Termino]]-SLEP[[#This Row],[Días de vigencia]])</f>
        <v>33419</v>
      </c>
      <c r="AF1703" s="1">
        <f>IF(SLEP[[#This Row],[Días restantes]]&lt;1,DATE(1992,10,11),DATE(2025,8,8)+SLEP[[#This Row],[Días restantes]])</f>
        <v>33888</v>
      </c>
      <c r="AG1703">
        <f ca="1">IF(SLEP[[#This Row],[Termino]]=0,0,SLEP[[#This Row],[Termino]]-TODAY())</f>
        <v>-12071</v>
      </c>
      <c r="AH1703" s="7" t="str">
        <f ca="1">IF(SLEP[[#This Row],[Dias]]&gt;0,"Vigente","Vencido")</f>
        <v>Vencido</v>
      </c>
      <c r="AI1703" t="str">
        <f>_xlfn.XLOOKUP(SLEP[[#This Row],[Source.Name]],Tabla3[Nombre archivo],Tabla3[BASESLEP],"N/A",0,1)</f>
        <v>Punilla Cordillera</v>
      </c>
      <c r="AJ1703" t="s">
        <v>7918</v>
      </c>
    </row>
    <row r="1704" spans="1:36" x14ac:dyDescent="0.3">
      <c r="A1704" t="s">
        <v>6454</v>
      </c>
      <c r="B1704" t="s">
        <v>7290</v>
      </c>
      <c r="C1704" t="s">
        <v>7255</v>
      </c>
      <c r="D1704" t="s">
        <v>7256</v>
      </c>
      <c r="E1704" t="s">
        <v>6873</v>
      </c>
      <c r="F1704" t="s">
        <v>6874</v>
      </c>
      <c r="G1704" t="s">
        <v>44</v>
      </c>
      <c r="H1704" t="s">
        <v>45</v>
      </c>
      <c r="I1704" t="s">
        <v>60</v>
      </c>
      <c r="J1704" t="s">
        <v>6460</v>
      </c>
      <c r="K1704" t="s">
        <v>48</v>
      </c>
      <c r="L1704" s="3">
        <v>5500000</v>
      </c>
      <c r="M1704" s="4">
        <v>112638000</v>
      </c>
      <c r="N1704" s="4">
        <v>-107138000</v>
      </c>
      <c r="O1704" t="s">
        <v>473</v>
      </c>
      <c r="P1704" t="s">
        <v>90</v>
      </c>
      <c r="Q1704" t="s">
        <v>51</v>
      </c>
      <c r="R1704">
        <v>83</v>
      </c>
      <c r="S1704">
        <v>0</v>
      </c>
      <c r="T1704">
        <v>1</v>
      </c>
      <c r="U1704">
        <v>0</v>
      </c>
      <c r="V1704">
        <v>0</v>
      </c>
      <c r="W1704">
        <v>0</v>
      </c>
      <c r="X1704">
        <v>591</v>
      </c>
      <c r="Y1704">
        <v>-1</v>
      </c>
      <c r="Z1704" t="s">
        <v>52</v>
      </c>
      <c r="AA1704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5500000</v>
      </c>
      <c r="AB1704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112638000</v>
      </c>
      <c r="AC1704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-107138000</v>
      </c>
      <c r="AD1704" s="5">
        <f>VALUE(FIXED((SLEP[[#This Row],[EjecutadoCLP]]/SLEP[[#This Row],[MontoCLP]]),4,TRUE))</f>
        <v>20.479600000000001</v>
      </c>
      <c r="AE1704" s="1">
        <f>IF(SLEP[[#This Row],[Termino]]=0,DATE(1992,10,11),SLEP[[#This Row],[Termino]]-SLEP[[#This Row],[Días de vigencia]])</f>
        <v>33297</v>
      </c>
      <c r="AF1704" s="1">
        <f>IF(SLEP[[#This Row],[Días restantes]]&lt;1,DATE(1992,10,11),DATE(2025,8,8)+SLEP[[#This Row],[Días restantes]])</f>
        <v>33888</v>
      </c>
      <c r="AG1704">
        <f ca="1">IF(SLEP[[#This Row],[Termino]]=0,0,SLEP[[#This Row],[Termino]]-TODAY())</f>
        <v>-12071</v>
      </c>
      <c r="AH1704" s="7" t="str">
        <f ca="1">IF(SLEP[[#This Row],[Dias]]&gt;0,"Vigente","Vencido")</f>
        <v>Vencido</v>
      </c>
      <c r="AI1704" t="str">
        <f>_xlfn.XLOOKUP(SLEP[[#This Row],[Source.Name]],Tabla3[Nombre archivo],Tabla3[BASESLEP],"N/A",0,1)</f>
        <v>Punilla Cordillera</v>
      </c>
      <c r="AJ1704" t="s">
        <v>7924</v>
      </c>
    </row>
    <row r="1705" spans="1:36" x14ac:dyDescent="0.3">
      <c r="A1705" t="s">
        <v>6454</v>
      </c>
      <c r="B1705" t="s">
        <v>7306</v>
      </c>
      <c r="C1705" t="s">
        <v>7255</v>
      </c>
      <c r="D1705" t="s">
        <v>7256</v>
      </c>
      <c r="E1705" t="s">
        <v>6873</v>
      </c>
      <c r="F1705" t="s">
        <v>6874</v>
      </c>
      <c r="G1705" t="s">
        <v>44</v>
      </c>
      <c r="H1705" t="s">
        <v>45</v>
      </c>
      <c r="I1705" t="s">
        <v>60</v>
      </c>
      <c r="J1705" t="s">
        <v>6460</v>
      </c>
      <c r="K1705" t="s">
        <v>48</v>
      </c>
      <c r="L1705" s="3">
        <v>15400000</v>
      </c>
      <c r="M1705" s="4">
        <v>112638000</v>
      </c>
      <c r="N1705" s="4">
        <v>-97238000</v>
      </c>
      <c r="O1705" t="s">
        <v>473</v>
      </c>
      <c r="P1705" t="s">
        <v>90</v>
      </c>
      <c r="Q1705" t="s">
        <v>51</v>
      </c>
      <c r="R1705">
        <v>83</v>
      </c>
      <c r="S1705">
        <v>0</v>
      </c>
      <c r="T1705">
        <v>1</v>
      </c>
      <c r="U1705">
        <v>0</v>
      </c>
      <c r="V1705">
        <v>0</v>
      </c>
      <c r="W1705">
        <v>0</v>
      </c>
      <c r="X1705">
        <v>469</v>
      </c>
      <c r="Y1705">
        <v>-1</v>
      </c>
      <c r="Z1705" t="s">
        <v>52</v>
      </c>
      <c r="AA1705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15400000</v>
      </c>
      <c r="AB1705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112638000</v>
      </c>
      <c r="AC1705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-97238000</v>
      </c>
      <c r="AD1705" s="5">
        <f>VALUE(FIXED((SLEP[[#This Row],[EjecutadoCLP]]/SLEP[[#This Row],[MontoCLP]]),4,TRUE))</f>
        <v>7.3141999999999996</v>
      </c>
      <c r="AE1705" s="1">
        <f>IF(SLEP[[#This Row],[Termino]]=0,DATE(1992,10,11),SLEP[[#This Row],[Termino]]-SLEP[[#This Row],[Días de vigencia]])</f>
        <v>33419</v>
      </c>
      <c r="AF1705" s="1">
        <f>IF(SLEP[[#This Row],[Días restantes]]&lt;1,DATE(1992,10,11),DATE(2025,8,8)+SLEP[[#This Row],[Días restantes]])</f>
        <v>33888</v>
      </c>
      <c r="AG1705">
        <f ca="1">IF(SLEP[[#This Row],[Termino]]=0,0,SLEP[[#This Row],[Termino]]-TODAY())</f>
        <v>-12071</v>
      </c>
      <c r="AH1705" s="7" t="str">
        <f ca="1">IF(SLEP[[#This Row],[Dias]]&gt;0,"Vigente","Vencido")</f>
        <v>Vencido</v>
      </c>
      <c r="AI1705" t="str">
        <f>_xlfn.XLOOKUP(SLEP[[#This Row],[Source.Name]],Tabla3[Nombre archivo],Tabla3[BASESLEP],"N/A",0,1)</f>
        <v>Punilla Cordillera</v>
      </c>
      <c r="AJ1705" t="s">
        <v>7927</v>
      </c>
    </row>
    <row r="1706" spans="1:36" x14ac:dyDescent="0.3">
      <c r="A1706" t="s">
        <v>6454</v>
      </c>
      <c r="B1706" t="s">
        <v>7318</v>
      </c>
      <c r="C1706" t="s">
        <v>7255</v>
      </c>
      <c r="D1706" t="s">
        <v>7256</v>
      </c>
      <c r="E1706" t="s">
        <v>6796</v>
      </c>
      <c r="F1706" t="s">
        <v>6797</v>
      </c>
      <c r="G1706" t="s">
        <v>44</v>
      </c>
      <c r="H1706" t="s">
        <v>45</v>
      </c>
      <c r="I1706" t="s">
        <v>60</v>
      </c>
      <c r="J1706" t="s">
        <v>6460</v>
      </c>
      <c r="K1706" t="s">
        <v>48</v>
      </c>
      <c r="L1706" s="3">
        <v>9565600</v>
      </c>
      <c r="M1706" s="4">
        <v>9391680</v>
      </c>
      <c r="N1706" s="4">
        <v>173920</v>
      </c>
      <c r="O1706" t="s">
        <v>473</v>
      </c>
      <c r="P1706" t="s">
        <v>90</v>
      </c>
      <c r="Q1706" t="s">
        <v>51</v>
      </c>
      <c r="R1706">
        <v>9</v>
      </c>
      <c r="S1706">
        <v>0</v>
      </c>
      <c r="T1706">
        <v>1</v>
      </c>
      <c r="U1706">
        <v>0</v>
      </c>
      <c r="V1706">
        <v>0</v>
      </c>
      <c r="W1706">
        <v>0</v>
      </c>
      <c r="X1706">
        <v>469</v>
      </c>
      <c r="Y1706">
        <v>-1</v>
      </c>
      <c r="Z1706" t="s">
        <v>52</v>
      </c>
      <c r="AA1706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9565600</v>
      </c>
      <c r="AB1706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9391680</v>
      </c>
      <c r="AC1706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173920</v>
      </c>
      <c r="AD1706" s="5">
        <f>VALUE(FIXED((SLEP[[#This Row],[EjecutadoCLP]]/SLEP[[#This Row],[MontoCLP]]),4,TRUE))</f>
        <v>0.98180000000000001</v>
      </c>
      <c r="AE1706" s="1">
        <f>IF(SLEP[[#This Row],[Termino]]=0,DATE(1992,10,11),SLEP[[#This Row],[Termino]]-SLEP[[#This Row],[Días de vigencia]])</f>
        <v>33419</v>
      </c>
      <c r="AF1706" s="1">
        <f>IF(SLEP[[#This Row],[Días restantes]]&lt;1,DATE(1992,10,11),DATE(2025,8,8)+SLEP[[#This Row],[Días restantes]])</f>
        <v>33888</v>
      </c>
      <c r="AG1706">
        <f ca="1">IF(SLEP[[#This Row],[Termino]]=0,0,SLEP[[#This Row],[Termino]]-TODAY())</f>
        <v>-12071</v>
      </c>
      <c r="AH1706" s="7" t="str">
        <f ca="1">IF(SLEP[[#This Row],[Dias]]&gt;0,"Vigente","Vencido")</f>
        <v>Vencido</v>
      </c>
      <c r="AI1706" t="str">
        <f>_xlfn.XLOOKUP(SLEP[[#This Row],[Source.Name]],Tabla3[Nombre archivo],Tabla3[BASESLEP],"N/A",0,1)</f>
        <v>Punilla Cordillera</v>
      </c>
      <c r="AJ1706" t="s">
        <v>7931</v>
      </c>
    </row>
    <row r="1707" spans="1:36" x14ac:dyDescent="0.3">
      <c r="A1707" t="s">
        <v>6454</v>
      </c>
      <c r="B1707" t="s">
        <v>7320</v>
      </c>
      <c r="C1707" t="s">
        <v>7255</v>
      </c>
      <c r="D1707" t="s">
        <v>7256</v>
      </c>
      <c r="E1707" t="s">
        <v>6891</v>
      </c>
      <c r="F1707" t="s">
        <v>6892</v>
      </c>
      <c r="G1707" t="s">
        <v>44</v>
      </c>
      <c r="H1707" t="s">
        <v>45</v>
      </c>
      <c r="I1707" t="s">
        <v>60</v>
      </c>
      <c r="J1707" t="s">
        <v>6460</v>
      </c>
      <c r="K1707" t="s">
        <v>48</v>
      </c>
      <c r="L1707" s="3">
        <v>15180000</v>
      </c>
      <c r="M1707" s="4">
        <v>16974000</v>
      </c>
      <c r="N1707" s="4">
        <v>-1794000</v>
      </c>
      <c r="O1707" t="s">
        <v>473</v>
      </c>
      <c r="P1707" t="s">
        <v>90</v>
      </c>
      <c r="Q1707" t="s">
        <v>51</v>
      </c>
      <c r="R1707">
        <v>7</v>
      </c>
      <c r="S1707">
        <v>0</v>
      </c>
      <c r="T1707">
        <v>1</v>
      </c>
      <c r="U1707">
        <v>0</v>
      </c>
      <c r="V1707">
        <v>0</v>
      </c>
      <c r="W1707">
        <v>0</v>
      </c>
      <c r="X1707">
        <v>469</v>
      </c>
      <c r="Y1707">
        <v>-1</v>
      </c>
      <c r="Z1707" t="s">
        <v>52</v>
      </c>
      <c r="AA1707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15180000</v>
      </c>
      <c r="AB1707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16974000</v>
      </c>
      <c r="AC1707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-1794000</v>
      </c>
      <c r="AD1707" s="5">
        <f>VALUE(FIXED((SLEP[[#This Row],[EjecutadoCLP]]/SLEP[[#This Row],[MontoCLP]]),4,TRUE))</f>
        <v>1.1182000000000001</v>
      </c>
      <c r="AE1707" s="1">
        <f>IF(SLEP[[#This Row],[Termino]]=0,DATE(1992,10,11),SLEP[[#This Row],[Termino]]-SLEP[[#This Row],[Días de vigencia]])</f>
        <v>33419</v>
      </c>
      <c r="AF1707" s="1">
        <f>IF(SLEP[[#This Row],[Días restantes]]&lt;1,DATE(1992,10,11),DATE(2025,8,8)+SLEP[[#This Row],[Días restantes]])</f>
        <v>33888</v>
      </c>
      <c r="AG1707">
        <f ca="1">IF(SLEP[[#This Row],[Termino]]=0,0,SLEP[[#This Row],[Termino]]-TODAY())</f>
        <v>-12071</v>
      </c>
      <c r="AH1707" s="7" t="str">
        <f ca="1">IF(SLEP[[#This Row],[Dias]]&gt;0,"Vigente","Vencido")</f>
        <v>Vencido</v>
      </c>
      <c r="AI1707" t="str">
        <f>_xlfn.XLOOKUP(SLEP[[#This Row],[Source.Name]],Tabla3[Nombre archivo],Tabla3[BASESLEP],"N/A",0,1)</f>
        <v>Punilla Cordillera</v>
      </c>
      <c r="AJ1707" t="s">
        <v>7935</v>
      </c>
    </row>
    <row r="1708" spans="1:36" x14ac:dyDescent="0.3">
      <c r="A1708" t="s">
        <v>6454</v>
      </c>
      <c r="B1708" t="s">
        <v>7322</v>
      </c>
      <c r="C1708" t="s">
        <v>7255</v>
      </c>
      <c r="D1708" t="s">
        <v>7256</v>
      </c>
      <c r="E1708" t="s">
        <v>6873</v>
      </c>
      <c r="F1708" t="s">
        <v>6874</v>
      </c>
      <c r="G1708" t="s">
        <v>44</v>
      </c>
      <c r="H1708" t="s">
        <v>45</v>
      </c>
      <c r="I1708" t="s">
        <v>60</v>
      </c>
      <c r="J1708" t="s">
        <v>6460</v>
      </c>
      <c r="K1708" t="s">
        <v>48</v>
      </c>
      <c r="L1708" s="3">
        <v>8580000</v>
      </c>
      <c r="M1708" s="4">
        <v>112638000</v>
      </c>
      <c r="N1708" s="4">
        <v>-104058000</v>
      </c>
      <c r="O1708" t="s">
        <v>473</v>
      </c>
      <c r="P1708" t="s">
        <v>90</v>
      </c>
      <c r="Q1708" t="s">
        <v>51</v>
      </c>
      <c r="R1708">
        <v>83</v>
      </c>
      <c r="S1708">
        <v>0</v>
      </c>
      <c r="T1708">
        <v>1</v>
      </c>
      <c r="U1708">
        <v>0</v>
      </c>
      <c r="V1708">
        <v>0</v>
      </c>
      <c r="W1708">
        <v>0</v>
      </c>
      <c r="X1708">
        <v>469</v>
      </c>
      <c r="Y1708">
        <v>-1</v>
      </c>
      <c r="Z1708" t="s">
        <v>52</v>
      </c>
      <c r="AA1708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8580000</v>
      </c>
      <c r="AB1708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112638000</v>
      </c>
      <c r="AC1708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-104058000</v>
      </c>
      <c r="AD1708" s="5">
        <f>VALUE(FIXED((SLEP[[#This Row],[EjecutadoCLP]]/SLEP[[#This Row],[MontoCLP]]),4,TRUE))</f>
        <v>13.128</v>
      </c>
      <c r="AE1708" s="1">
        <f>IF(SLEP[[#This Row],[Termino]]=0,DATE(1992,10,11),SLEP[[#This Row],[Termino]]-SLEP[[#This Row],[Días de vigencia]])</f>
        <v>33419</v>
      </c>
      <c r="AF1708" s="1">
        <f>IF(SLEP[[#This Row],[Días restantes]]&lt;1,DATE(1992,10,11),DATE(2025,8,8)+SLEP[[#This Row],[Días restantes]])</f>
        <v>33888</v>
      </c>
      <c r="AG1708">
        <f ca="1">IF(SLEP[[#This Row],[Termino]]=0,0,SLEP[[#This Row],[Termino]]-TODAY())</f>
        <v>-12071</v>
      </c>
      <c r="AH1708" s="7" t="str">
        <f ca="1">IF(SLEP[[#This Row],[Dias]]&gt;0,"Vigente","Vencido")</f>
        <v>Vencido</v>
      </c>
      <c r="AI1708" t="str">
        <f>_xlfn.XLOOKUP(SLEP[[#This Row],[Source.Name]],Tabla3[Nombre archivo],Tabla3[BASESLEP],"N/A",0,1)</f>
        <v>Punilla Cordillera</v>
      </c>
      <c r="AJ1708" t="s">
        <v>7939</v>
      </c>
    </row>
    <row r="1709" spans="1:36" x14ac:dyDescent="0.3">
      <c r="A1709" t="s">
        <v>6454</v>
      </c>
      <c r="B1709" t="s">
        <v>7294</v>
      </c>
      <c r="C1709" t="s">
        <v>7255</v>
      </c>
      <c r="D1709" t="s">
        <v>7256</v>
      </c>
      <c r="E1709" t="s">
        <v>6917</v>
      </c>
      <c r="F1709" t="s">
        <v>6918</v>
      </c>
      <c r="G1709" t="s">
        <v>44</v>
      </c>
      <c r="H1709" t="s">
        <v>45</v>
      </c>
      <c r="I1709" t="s">
        <v>60</v>
      </c>
      <c r="J1709" t="s">
        <v>6460</v>
      </c>
      <c r="K1709" t="s">
        <v>48</v>
      </c>
      <c r="L1709" s="3">
        <v>25000</v>
      </c>
      <c r="M1709" s="4">
        <v>27528000</v>
      </c>
      <c r="N1709" s="4">
        <v>-27503000</v>
      </c>
      <c r="O1709" t="s">
        <v>473</v>
      </c>
      <c r="P1709" t="s">
        <v>90</v>
      </c>
      <c r="Q1709" t="s">
        <v>51</v>
      </c>
      <c r="R1709">
        <v>24</v>
      </c>
      <c r="S1709">
        <v>0</v>
      </c>
      <c r="T1709">
        <v>1</v>
      </c>
      <c r="U1709">
        <v>0</v>
      </c>
      <c r="V1709">
        <v>0</v>
      </c>
      <c r="W1709">
        <v>0</v>
      </c>
      <c r="X1709">
        <v>469</v>
      </c>
      <c r="Y1709">
        <v>-1</v>
      </c>
      <c r="Z1709" t="s">
        <v>52</v>
      </c>
      <c r="AA1709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25000</v>
      </c>
      <c r="AB1709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27528000</v>
      </c>
      <c r="AC1709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-27503000</v>
      </c>
      <c r="AD1709" s="5">
        <f>VALUE(FIXED((SLEP[[#This Row],[EjecutadoCLP]]/SLEP[[#This Row],[MontoCLP]]),4,TRUE))</f>
        <v>1101.1199999999999</v>
      </c>
      <c r="AE1709" s="1">
        <f>IF(SLEP[[#This Row],[Termino]]=0,DATE(1992,10,11),SLEP[[#This Row],[Termino]]-SLEP[[#This Row],[Días de vigencia]])</f>
        <v>33419</v>
      </c>
      <c r="AF1709" s="1">
        <f>IF(SLEP[[#This Row],[Días restantes]]&lt;1,DATE(1992,10,11),DATE(2025,8,8)+SLEP[[#This Row],[Días restantes]])</f>
        <v>33888</v>
      </c>
      <c r="AG1709">
        <f ca="1">IF(SLEP[[#This Row],[Termino]]=0,0,SLEP[[#This Row],[Termino]]-TODAY())</f>
        <v>-12071</v>
      </c>
      <c r="AH1709" s="7" t="str">
        <f ca="1">IF(SLEP[[#This Row],[Dias]]&gt;0,"Vigente","Vencido")</f>
        <v>Vencido</v>
      </c>
      <c r="AI1709" t="str">
        <f>_xlfn.XLOOKUP(SLEP[[#This Row],[Source.Name]],Tabla3[Nombre archivo],Tabla3[BASESLEP],"N/A",0,1)</f>
        <v>Punilla Cordillera</v>
      </c>
      <c r="AJ1709" s="2" t="s">
        <v>7943</v>
      </c>
    </row>
    <row r="1710" spans="1:36" x14ac:dyDescent="0.3">
      <c r="A1710" t="s">
        <v>6454</v>
      </c>
      <c r="B1710" t="s">
        <v>7312</v>
      </c>
      <c r="C1710" t="s">
        <v>7255</v>
      </c>
      <c r="D1710" t="s">
        <v>7256</v>
      </c>
      <c r="E1710" t="s">
        <v>7275</v>
      </c>
      <c r="F1710" t="s">
        <v>7276</v>
      </c>
      <c r="G1710" t="s">
        <v>44</v>
      </c>
      <c r="H1710" t="s">
        <v>45</v>
      </c>
      <c r="I1710" t="s">
        <v>60</v>
      </c>
      <c r="J1710" t="s">
        <v>6460</v>
      </c>
      <c r="K1710" t="s">
        <v>48</v>
      </c>
      <c r="L1710" s="3">
        <v>9240000</v>
      </c>
      <c r="M1710" s="4">
        <v>39198000</v>
      </c>
      <c r="N1710" s="4">
        <v>-29958000</v>
      </c>
      <c r="O1710" t="s">
        <v>473</v>
      </c>
      <c r="P1710" t="s">
        <v>90</v>
      </c>
      <c r="Q1710" t="s">
        <v>51</v>
      </c>
      <c r="R1710">
        <v>24</v>
      </c>
      <c r="S1710">
        <v>0</v>
      </c>
      <c r="T1710">
        <v>1</v>
      </c>
      <c r="U1710">
        <v>0</v>
      </c>
      <c r="V1710">
        <v>0</v>
      </c>
      <c r="W1710">
        <v>0</v>
      </c>
      <c r="X1710">
        <v>469</v>
      </c>
      <c r="Y1710">
        <v>-1</v>
      </c>
      <c r="Z1710" t="s">
        <v>52</v>
      </c>
      <c r="AA1710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9240000</v>
      </c>
      <c r="AB1710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39198000</v>
      </c>
      <c r="AC1710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-29958000</v>
      </c>
      <c r="AD1710" s="5">
        <f>VALUE(FIXED((SLEP[[#This Row],[EjecutadoCLP]]/SLEP[[#This Row],[MontoCLP]]),4,TRUE))</f>
        <v>4.2422000000000004</v>
      </c>
      <c r="AE1710" s="1">
        <f>IF(SLEP[[#This Row],[Termino]]=0,DATE(1992,10,11),SLEP[[#This Row],[Termino]]-SLEP[[#This Row],[Días de vigencia]])</f>
        <v>33419</v>
      </c>
      <c r="AF1710" s="1">
        <f>IF(SLEP[[#This Row],[Días restantes]]&lt;1,DATE(1992,10,11),DATE(2025,8,8)+SLEP[[#This Row],[Días restantes]])</f>
        <v>33888</v>
      </c>
      <c r="AG1710">
        <f ca="1">IF(SLEP[[#This Row],[Termino]]=0,0,SLEP[[#This Row],[Termino]]-TODAY())</f>
        <v>-12071</v>
      </c>
      <c r="AH1710" s="7" t="str">
        <f ca="1">IF(SLEP[[#This Row],[Dias]]&gt;0,"Vigente","Vencido")</f>
        <v>Vencido</v>
      </c>
      <c r="AI1710" t="str">
        <f>_xlfn.XLOOKUP(SLEP[[#This Row],[Source.Name]],Tabla3[Nombre archivo],Tabla3[BASESLEP],"N/A",0,1)</f>
        <v>Punilla Cordillera</v>
      </c>
      <c r="AJ1710" t="s">
        <v>7948</v>
      </c>
    </row>
    <row r="1711" spans="1:36" x14ac:dyDescent="0.3">
      <c r="A1711" t="s">
        <v>6454</v>
      </c>
      <c r="B1711" t="s">
        <v>7314</v>
      </c>
      <c r="C1711" t="s">
        <v>7255</v>
      </c>
      <c r="D1711" t="s">
        <v>7256</v>
      </c>
      <c r="E1711" t="s">
        <v>6917</v>
      </c>
      <c r="F1711" t="s">
        <v>6918</v>
      </c>
      <c r="G1711" t="s">
        <v>44</v>
      </c>
      <c r="H1711" t="s">
        <v>45</v>
      </c>
      <c r="I1711" t="s">
        <v>60</v>
      </c>
      <c r="J1711" t="s">
        <v>6460</v>
      </c>
      <c r="K1711" t="s">
        <v>48</v>
      </c>
      <c r="L1711" s="3">
        <v>2640000</v>
      </c>
      <c r="M1711" s="4">
        <v>27528000</v>
      </c>
      <c r="N1711" s="4">
        <v>-24888000</v>
      </c>
      <c r="O1711" t="s">
        <v>473</v>
      </c>
      <c r="P1711" t="s">
        <v>90</v>
      </c>
      <c r="Q1711" t="s">
        <v>51</v>
      </c>
      <c r="R1711">
        <v>24</v>
      </c>
      <c r="S1711">
        <v>0</v>
      </c>
      <c r="T1711">
        <v>1</v>
      </c>
      <c r="U1711">
        <v>0</v>
      </c>
      <c r="V1711">
        <v>0</v>
      </c>
      <c r="W1711">
        <v>0</v>
      </c>
      <c r="X1711">
        <v>469</v>
      </c>
      <c r="Y1711">
        <v>-1</v>
      </c>
      <c r="Z1711" t="s">
        <v>52</v>
      </c>
      <c r="AA1711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2640000</v>
      </c>
      <c r="AB1711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27528000</v>
      </c>
      <c r="AC1711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-24888000</v>
      </c>
      <c r="AD1711" s="5">
        <f>VALUE(FIXED((SLEP[[#This Row],[EjecutadoCLP]]/SLEP[[#This Row],[MontoCLP]]),4,TRUE))</f>
        <v>10.427300000000001</v>
      </c>
      <c r="AE1711" s="1">
        <f>IF(SLEP[[#This Row],[Termino]]=0,DATE(1992,10,11),SLEP[[#This Row],[Termino]]-SLEP[[#This Row],[Días de vigencia]])</f>
        <v>33419</v>
      </c>
      <c r="AF1711" s="1">
        <f>IF(SLEP[[#This Row],[Días restantes]]&lt;1,DATE(1992,10,11),DATE(2025,8,8)+SLEP[[#This Row],[Días restantes]])</f>
        <v>33888</v>
      </c>
      <c r="AG1711">
        <f ca="1">IF(SLEP[[#This Row],[Termino]]=0,0,SLEP[[#This Row],[Termino]]-TODAY())</f>
        <v>-12071</v>
      </c>
      <c r="AH1711" s="7" t="str">
        <f ca="1">IF(SLEP[[#This Row],[Dias]]&gt;0,"Vigente","Vencido")</f>
        <v>Vencido</v>
      </c>
      <c r="AI1711" t="str">
        <f>_xlfn.XLOOKUP(SLEP[[#This Row],[Source.Name]],Tabla3[Nombre archivo],Tabla3[BASESLEP],"N/A",0,1)</f>
        <v>Punilla Cordillera</v>
      </c>
      <c r="AJ1711" t="s">
        <v>7952</v>
      </c>
    </row>
    <row r="1712" spans="1:36" x14ac:dyDescent="0.3">
      <c r="A1712" t="s">
        <v>6454</v>
      </c>
      <c r="B1712" t="s">
        <v>7316</v>
      </c>
      <c r="C1712" t="s">
        <v>7255</v>
      </c>
      <c r="D1712" t="s">
        <v>7256</v>
      </c>
      <c r="E1712" t="s">
        <v>7085</v>
      </c>
      <c r="F1712" t="s">
        <v>7086</v>
      </c>
      <c r="G1712" t="s">
        <v>44</v>
      </c>
      <c r="H1712" t="s">
        <v>45</v>
      </c>
      <c r="I1712" t="s">
        <v>60</v>
      </c>
      <c r="J1712" t="s">
        <v>6460</v>
      </c>
      <c r="K1712" t="s">
        <v>48</v>
      </c>
      <c r="L1712" s="3">
        <v>11000000</v>
      </c>
      <c r="M1712" s="4">
        <v>35123000</v>
      </c>
      <c r="N1712" s="4">
        <v>-24123000</v>
      </c>
      <c r="O1712" t="s">
        <v>473</v>
      </c>
      <c r="P1712" t="s">
        <v>90</v>
      </c>
      <c r="Q1712" t="s">
        <v>51</v>
      </c>
      <c r="R1712">
        <v>16</v>
      </c>
      <c r="S1712">
        <v>0</v>
      </c>
      <c r="T1712">
        <v>1</v>
      </c>
      <c r="U1712">
        <v>0</v>
      </c>
      <c r="V1712">
        <v>0</v>
      </c>
      <c r="W1712">
        <v>0</v>
      </c>
      <c r="X1712">
        <v>469</v>
      </c>
      <c r="Y1712">
        <v>-1</v>
      </c>
      <c r="Z1712" t="s">
        <v>52</v>
      </c>
      <c r="AA1712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11000000</v>
      </c>
      <c r="AB1712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35123000</v>
      </c>
      <c r="AC1712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-24123000</v>
      </c>
      <c r="AD1712" s="5">
        <f>VALUE(FIXED((SLEP[[#This Row],[EjecutadoCLP]]/SLEP[[#This Row],[MontoCLP]]),4,TRUE))</f>
        <v>3.1930000000000001</v>
      </c>
      <c r="AE1712" s="1">
        <f>IF(SLEP[[#This Row],[Termino]]=0,DATE(1992,10,11),SLEP[[#This Row],[Termino]]-SLEP[[#This Row],[Días de vigencia]])</f>
        <v>33419</v>
      </c>
      <c r="AF1712" s="1">
        <f>IF(SLEP[[#This Row],[Días restantes]]&lt;1,DATE(1992,10,11),DATE(2025,8,8)+SLEP[[#This Row],[Días restantes]])</f>
        <v>33888</v>
      </c>
      <c r="AG1712">
        <f ca="1">IF(SLEP[[#This Row],[Termino]]=0,0,SLEP[[#This Row],[Termino]]-TODAY())</f>
        <v>-12071</v>
      </c>
      <c r="AH1712" s="7" t="str">
        <f ca="1">IF(SLEP[[#This Row],[Dias]]&gt;0,"Vigente","Vencido")</f>
        <v>Vencido</v>
      </c>
      <c r="AI1712" t="str">
        <f>_xlfn.XLOOKUP(SLEP[[#This Row],[Source.Name]],Tabla3[Nombre archivo],Tabla3[BASESLEP],"N/A",0,1)</f>
        <v>Punilla Cordillera</v>
      </c>
      <c r="AJ1712" t="s">
        <v>7958</v>
      </c>
    </row>
    <row r="1713" spans="1:36" x14ac:dyDescent="0.3">
      <c r="A1713" t="s">
        <v>6454</v>
      </c>
      <c r="B1713" t="s">
        <v>7308</v>
      </c>
      <c r="C1713" t="s">
        <v>7255</v>
      </c>
      <c r="D1713" t="s">
        <v>7256</v>
      </c>
      <c r="E1713" t="s">
        <v>7118</v>
      </c>
      <c r="F1713" t="s">
        <v>7119</v>
      </c>
      <c r="G1713" t="s">
        <v>44</v>
      </c>
      <c r="H1713" t="s">
        <v>45</v>
      </c>
      <c r="I1713" t="s">
        <v>60</v>
      </c>
      <c r="J1713" t="s">
        <v>6460</v>
      </c>
      <c r="K1713" t="s">
        <v>48</v>
      </c>
      <c r="L1713" s="3">
        <v>7260000</v>
      </c>
      <c r="M1713" s="4">
        <v>6831000</v>
      </c>
      <c r="N1713" s="4">
        <v>429000</v>
      </c>
      <c r="O1713" t="s">
        <v>473</v>
      </c>
      <c r="P1713" t="s">
        <v>90</v>
      </c>
      <c r="Q1713" t="s">
        <v>51</v>
      </c>
      <c r="R1713">
        <v>7</v>
      </c>
      <c r="S1713">
        <v>0</v>
      </c>
      <c r="T1713">
        <v>1</v>
      </c>
      <c r="U1713">
        <v>0</v>
      </c>
      <c r="V1713">
        <v>0</v>
      </c>
      <c r="W1713">
        <v>0</v>
      </c>
      <c r="X1713">
        <v>469</v>
      </c>
      <c r="Y1713">
        <v>-1</v>
      </c>
      <c r="Z1713" t="s">
        <v>52</v>
      </c>
      <c r="AA1713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7260000</v>
      </c>
      <c r="AB1713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6831000</v>
      </c>
      <c r="AC1713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429000</v>
      </c>
      <c r="AD1713" s="5">
        <f>VALUE(FIXED((SLEP[[#This Row],[EjecutadoCLP]]/SLEP[[#This Row],[MontoCLP]]),4,TRUE))</f>
        <v>0.94089999999999996</v>
      </c>
      <c r="AE1713" s="1">
        <f>IF(SLEP[[#This Row],[Termino]]=0,DATE(1992,10,11),SLEP[[#This Row],[Termino]]-SLEP[[#This Row],[Días de vigencia]])</f>
        <v>33419</v>
      </c>
      <c r="AF1713" s="1">
        <f>IF(SLEP[[#This Row],[Días restantes]]&lt;1,DATE(1992,10,11),DATE(2025,8,8)+SLEP[[#This Row],[Días restantes]])</f>
        <v>33888</v>
      </c>
      <c r="AG1713">
        <f ca="1">IF(SLEP[[#This Row],[Termino]]=0,0,SLEP[[#This Row],[Termino]]-TODAY())</f>
        <v>-12071</v>
      </c>
      <c r="AH1713" s="7" t="str">
        <f ca="1">IF(SLEP[[#This Row],[Dias]]&gt;0,"Vigente","Vencido")</f>
        <v>Vencido</v>
      </c>
      <c r="AI1713" t="str">
        <f>_xlfn.XLOOKUP(SLEP[[#This Row],[Source.Name]],Tabla3[Nombre archivo],Tabla3[BASESLEP],"N/A",0,1)</f>
        <v>Punilla Cordillera</v>
      </c>
      <c r="AJ1713" t="s">
        <v>7962</v>
      </c>
    </row>
    <row r="1714" spans="1:36" x14ac:dyDescent="0.3">
      <c r="A1714" t="s">
        <v>6454</v>
      </c>
      <c r="B1714" t="s">
        <v>7302</v>
      </c>
      <c r="C1714" t="s">
        <v>7255</v>
      </c>
      <c r="D1714" t="s">
        <v>7256</v>
      </c>
      <c r="E1714" t="s">
        <v>7265</v>
      </c>
      <c r="F1714" t="s">
        <v>7266</v>
      </c>
      <c r="G1714" t="s">
        <v>44</v>
      </c>
      <c r="H1714" t="s">
        <v>45</v>
      </c>
      <c r="I1714" t="s">
        <v>60</v>
      </c>
      <c r="J1714" t="s">
        <v>6460</v>
      </c>
      <c r="K1714" t="s">
        <v>48</v>
      </c>
      <c r="L1714" s="3">
        <v>15400000</v>
      </c>
      <c r="M1714" s="4">
        <v>40924550</v>
      </c>
      <c r="N1714" s="4">
        <v>-25524550</v>
      </c>
      <c r="O1714" t="s">
        <v>473</v>
      </c>
      <c r="P1714" t="s">
        <v>90</v>
      </c>
      <c r="Q1714" t="s">
        <v>51</v>
      </c>
      <c r="R1714">
        <v>24</v>
      </c>
      <c r="S1714">
        <v>0</v>
      </c>
      <c r="T1714">
        <v>2</v>
      </c>
      <c r="U1714">
        <v>0</v>
      </c>
      <c r="V1714">
        <v>0</v>
      </c>
      <c r="W1714">
        <v>0</v>
      </c>
      <c r="X1714">
        <v>469</v>
      </c>
      <c r="Y1714">
        <v>-1</v>
      </c>
      <c r="Z1714" t="s">
        <v>52</v>
      </c>
      <c r="AA1714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15400000</v>
      </c>
      <c r="AB1714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40924550</v>
      </c>
      <c r="AC1714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-25524550</v>
      </c>
      <c r="AD1714" s="5">
        <f>VALUE(FIXED((SLEP[[#This Row],[EjecutadoCLP]]/SLEP[[#This Row],[MontoCLP]]),4,TRUE))</f>
        <v>2.6574</v>
      </c>
      <c r="AE1714" s="1">
        <f>IF(SLEP[[#This Row],[Termino]]=0,DATE(1992,10,11),SLEP[[#This Row],[Termino]]-SLEP[[#This Row],[Días de vigencia]])</f>
        <v>33419</v>
      </c>
      <c r="AF1714" s="1">
        <f>IF(SLEP[[#This Row],[Días restantes]]&lt;1,DATE(1992,10,11),DATE(2025,8,8)+SLEP[[#This Row],[Días restantes]])</f>
        <v>33888</v>
      </c>
      <c r="AG1714">
        <f ca="1">IF(SLEP[[#This Row],[Termino]]=0,0,SLEP[[#This Row],[Termino]]-TODAY())</f>
        <v>-12071</v>
      </c>
      <c r="AH1714" s="7" t="str">
        <f ca="1">IF(SLEP[[#This Row],[Dias]]&gt;0,"Vigente","Vencido")</f>
        <v>Vencido</v>
      </c>
      <c r="AI1714" t="str">
        <f>_xlfn.XLOOKUP(SLEP[[#This Row],[Source.Name]],Tabla3[Nombre archivo],Tabla3[BASESLEP],"N/A",0,1)</f>
        <v>Punilla Cordillera</v>
      </c>
      <c r="AJ1714" t="s">
        <v>7966</v>
      </c>
    </row>
    <row r="1715" spans="1:36" x14ac:dyDescent="0.3">
      <c r="A1715" t="s">
        <v>6454</v>
      </c>
      <c r="B1715" t="s">
        <v>7296</v>
      </c>
      <c r="C1715" t="s">
        <v>7255</v>
      </c>
      <c r="D1715" t="s">
        <v>7256</v>
      </c>
      <c r="E1715" t="s">
        <v>7085</v>
      </c>
      <c r="F1715" t="s">
        <v>7086</v>
      </c>
      <c r="G1715" t="s">
        <v>44</v>
      </c>
      <c r="H1715" t="s">
        <v>45</v>
      </c>
      <c r="I1715" t="s">
        <v>60</v>
      </c>
      <c r="J1715" t="s">
        <v>6460</v>
      </c>
      <c r="K1715" t="s">
        <v>48</v>
      </c>
      <c r="L1715" s="3">
        <v>65000</v>
      </c>
      <c r="M1715" s="4">
        <v>35123000</v>
      </c>
      <c r="N1715" s="4">
        <v>-35058000</v>
      </c>
      <c r="O1715" t="s">
        <v>473</v>
      </c>
      <c r="P1715" t="s">
        <v>90</v>
      </c>
      <c r="Q1715" t="s">
        <v>51</v>
      </c>
      <c r="R1715">
        <v>16</v>
      </c>
      <c r="S1715">
        <v>0</v>
      </c>
      <c r="T1715">
        <v>1</v>
      </c>
      <c r="U1715">
        <v>0</v>
      </c>
      <c r="V1715">
        <v>0</v>
      </c>
      <c r="W1715">
        <v>0</v>
      </c>
      <c r="X1715">
        <v>469</v>
      </c>
      <c r="Y1715">
        <v>-1</v>
      </c>
      <c r="Z1715" t="s">
        <v>52</v>
      </c>
      <c r="AA1715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65000</v>
      </c>
      <c r="AB1715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35123000</v>
      </c>
      <c r="AC1715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-35058000</v>
      </c>
      <c r="AD1715" s="5">
        <f>VALUE(FIXED((SLEP[[#This Row],[EjecutadoCLP]]/SLEP[[#This Row],[MontoCLP]]),4,TRUE))</f>
        <v>540.35379999999998</v>
      </c>
      <c r="AE1715" s="1">
        <f>IF(SLEP[[#This Row],[Termino]]=0,DATE(1992,10,11),SLEP[[#This Row],[Termino]]-SLEP[[#This Row],[Días de vigencia]])</f>
        <v>33419</v>
      </c>
      <c r="AF1715" s="1">
        <f>IF(SLEP[[#This Row],[Días restantes]]&lt;1,DATE(1992,10,11),DATE(2025,8,8)+SLEP[[#This Row],[Días restantes]])</f>
        <v>33888</v>
      </c>
      <c r="AG1715">
        <f ca="1">IF(SLEP[[#This Row],[Termino]]=0,0,SLEP[[#This Row],[Termino]]-TODAY())</f>
        <v>-12071</v>
      </c>
      <c r="AH1715" s="7" t="str">
        <f ca="1">IF(SLEP[[#This Row],[Dias]]&gt;0,"Vigente","Vencido")</f>
        <v>Vencido</v>
      </c>
      <c r="AI1715" t="str">
        <f>_xlfn.XLOOKUP(SLEP[[#This Row],[Source.Name]],Tabla3[Nombre archivo],Tabla3[BASESLEP],"N/A",0,1)</f>
        <v>Punilla Cordillera</v>
      </c>
      <c r="AJ1715" t="s">
        <v>7970</v>
      </c>
    </row>
    <row r="1716" spans="1:36" x14ac:dyDescent="0.3">
      <c r="A1716" t="s">
        <v>6454</v>
      </c>
      <c r="B1716" t="s">
        <v>7292</v>
      </c>
      <c r="C1716" t="s">
        <v>7255</v>
      </c>
      <c r="D1716" t="s">
        <v>7256</v>
      </c>
      <c r="E1716" t="s">
        <v>7259</v>
      </c>
      <c r="F1716" t="s">
        <v>7260</v>
      </c>
      <c r="G1716" t="s">
        <v>44</v>
      </c>
      <c r="H1716" t="s">
        <v>45</v>
      </c>
      <c r="I1716" t="s">
        <v>60</v>
      </c>
      <c r="J1716" t="s">
        <v>6460</v>
      </c>
      <c r="K1716" t="s">
        <v>48</v>
      </c>
      <c r="L1716" s="3">
        <v>15840000</v>
      </c>
      <c r="M1716" s="4">
        <v>36831000</v>
      </c>
      <c r="N1716" s="4">
        <v>-20991000</v>
      </c>
      <c r="O1716" t="s">
        <v>473</v>
      </c>
      <c r="P1716" t="s">
        <v>90</v>
      </c>
      <c r="Q1716" t="s">
        <v>51</v>
      </c>
      <c r="R1716">
        <v>11</v>
      </c>
      <c r="S1716">
        <v>0</v>
      </c>
      <c r="T1716">
        <v>2</v>
      </c>
      <c r="U1716">
        <v>0</v>
      </c>
      <c r="V1716">
        <v>0</v>
      </c>
      <c r="W1716">
        <v>0</v>
      </c>
      <c r="X1716">
        <v>469</v>
      </c>
      <c r="Y1716">
        <v>-1</v>
      </c>
      <c r="Z1716" t="s">
        <v>52</v>
      </c>
      <c r="AA1716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15840000</v>
      </c>
      <c r="AB1716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36831000</v>
      </c>
      <c r="AC1716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-20991000</v>
      </c>
      <c r="AD1716" s="5">
        <f>VALUE(FIXED((SLEP[[#This Row],[EjecutadoCLP]]/SLEP[[#This Row],[MontoCLP]]),4,TRUE))</f>
        <v>2.3252000000000002</v>
      </c>
      <c r="AE1716" s="1">
        <f>IF(SLEP[[#This Row],[Termino]]=0,DATE(1992,10,11),SLEP[[#This Row],[Termino]]-SLEP[[#This Row],[Días de vigencia]])</f>
        <v>33419</v>
      </c>
      <c r="AF1716" s="1">
        <f>IF(SLEP[[#This Row],[Días restantes]]&lt;1,DATE(1992,10,11),DATE(2025,8,8)+SLEP[[#This Row],[Días restantes]])</f>
        <v>33888</v>
      </c>
      <c r="AG1716">
        <f ca="1">IF(SLEP[[#This Row],[Termino]]=0,0,SLEP[[#This Row],[Termino]]-TODAY())</f>
        <v>-12071</v>
      </c>
      <c r="AH1716" s="7" t="str">
        <f ca="1">IF(SLEP[[#This Row],[Dias]]&gt;0,"Vigente","Vencido")</f>
        <v>Vencido</v>
      </c>
      <c r="AI1716" t="str">
        <f>_xlfn.XLOOKUP(SLEP[[#This Row],[Source.Name]],Tabla3[Nombre archivo],Tabla3[BASESLEP],"N/A",0,1)</f>
        <v>Punilla Cordillera</v>
      </c>
      <c r="AJ1716" t="s">
        <v>7974</v>
      </c>
    </row>
    <row r="1717" spans="1:36" x14ac:dyDescent="0.3">
      <c r="A1717" t="s">
        <v>6454</v>
      </c>
      <c r="B1717" t="s">
        <v>7300</v>
      </c>
      <c r="C1717" t="s">
        <v>7255</v>
      </c>
      <c r="D1717" t="s">
        <v>7256</v>
      </c>
      <c r="E1717" t="s">
        <v>7085</v>
      </c>
      <c r="F1717" t="s">
        <v>7086</v>
      </c>
      <c r="G1717" t="s">
        <v>44</v>
      </c>
      <c r="H1717" t="s">
        <v>45</v>
      </c>
      <c r="I1717" t="s">
        <v>60</v>
      </c>
      <c r="J1717" t="s">
        <v>6460</v>
      </c>
      <c r="K1717" t="s">
        <v>48</v>
      </c>
      <c r="L1717" s="3">
        <v>9680000</v>
      </c>
      <c r="M1717" s="4">
        <v>35123000</v>
      </c>
      <c r="N1717" s="4">
        <v>-25443000</v>
      </c>
      <c r="O1717" t="s">
        <v>473</v>
      </c>
      <c r="P1717" t="s">
        <v>90</v>
      </c>
      <c r="Q1717" t="s">
        <v>51</v>
      </c>
      <c r="R1717">
        <v>16</v>
      </c>
      <c r="S1717">
        <v>0</v>
      </c>
      <c r="T1717">
        <v>1</v>
      </c>
      <c r="U1717">
        <v>0</v>
      </c>
      <c r="V1717">
        <v>0</v>
      </c>
      <c r="W1717">
        <v>0</v>
      </c>
      <c r="X1717">
        <v>469</v>
      </c>
      <c r="Y1717">
        <v>-1</v>
      </c>
      <c r="Z1717" t="s">
        <v>52</v>
      </c>
      <c r="AA1717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9680000</v>
      </c>
      <c r="AB1717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35123000</v>
      </c>
      <c r="AC1717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-25443000</v>
      </c>
      <c r="AD1717" s="5">
        <f>VALUE(FIXED((SLEP[[#This Row],[EjecutadoCLP]]/SLEP[[#This Row],[MontoCLP]]),4,TRUE))</f>
        <v>3.6284000000000001</v>
      </c>
      <c r="AE1717" s="1">
        <f>IF(SLEP[[#This Row],[Termino]]=0,DATE(1992,10,11),SLEP[[#This Row],[Termino]]-SLEP[[#This Row],[Días de vigencia]])</f>
        <v>33419</v>
      </c>
      <c r="AF1717" s="1">
        <f>IF(SLEP[[#This Row],[Días restantes]]&lt;1,DATE(1992,10,11),DATE(2025,8,8)+SLEP[[#This Row],[Días restantes]])</f>
        <v>33888</v>
      </c>
      <c r="AG1717">
        <f ca="1">IF(SLEP[[#This Row],[Termino]]=0,0,SLEP[[#This Row],[Termino]]-TODAY())</f>
        <v>-12071</v>
      </c>
      <c r="AH1717" s="7" t="str">
        <f ca="1">IF(SLEP[[#This Row],[Dias]]&gt;0,"Vigente","Vencido")</f>
        <v>Vencido</v>
      </c>
      <c r="AI1717" t="str">
        <f>_xlfn.XLOOKUP(SLEP[[#This Row],[Source.Name]],Tabla3[Nombre archivo],Tabla3[BASESLEP],"N/A",0,1)</f>
        <v>Punilla Cordillera</v>
      </c>
      <c r="AJ1717" t="s">
        <v>7978</v>
      </c>
    </row>
    <row r="1718" spans="1:36" x14ac:dyDescent="0.3">
      <c r="A1718" t="s">
        <v>6454</v>
      </c>
      <c r="B1718" t="s">
        <v>7298</v>
      </c>
      <c r="C1718" t="s">
        <v>7255</v>
      </c>
      <c r="D1718" t="s">
        <v>7256</v>
      </c>
      <c r="E1718" t="s">
        <v>7275</v>
      </c>
      <c r="F1718" t="s">
        <v>7276</v>
      </c>
      <c r="G1718" t="s">
        <v>44</v>
      </c>
      <c r="H1718" t="s">
        <v>45</v>
      </c>
      <c r="I1718" t="s">
        <v>60</v>
      </c>
      <c r="J1718" t="s">
        <v>6460</v>
      </c>
      <c r="K1718" t="s">
        <v>48</v>
      </c>
      <c r="L1718" s="3">
        <v>10120000</v>
      </c>
      <c r="M1718" s="4">
        <v>39198000</v>
      </c>
      <c r="N1718" s="4">
        <v>-29078000</v>
      </c>
      <c r="O1718" t="s">
        <v>473</v>
      </c>
      <c r="P1718" t="s">
        <v>90</v>
      </c>
      <c r="Q1718" t="s">
        <v>51</v>
      </c>
      <c r="R1718">
        <v>24</v>
      </c>
      <c r="S1718">
        <v>0</v>
      </c>
      <c r="T1718">
        <v>2</v>
      </c>
      <c r="U1718">
        <v>0</v>
      </c>
      <c r="V1718">
        <v>0</v>
      </c>
      <c r="W1718">
        <v>0</v>
      </c>
      <c r="X1718">
        <v>469</v>
      </c>
      <c r="Y1718">
        <v>-1</v>
      </c>
      <c r="Z1718" t="s">
        <v>52</v>
      </c>
      <c r="AA1718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10120000</v>
      </c>
      <c r="AB1718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39198000</v>
      </c>
      <c r="AC1718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-29078000</v>
      </c>
      <c r="AD1718" s="5">
        <f>VALUE(FIXED((SLEP[[#This Row],[EjecutadoCLP]]/SLEP[[#This Row],[MontoCLP]]),4,TRUE))</f>
        <v>3.8733</v>
      </c>
      <c r="AE1718" s="1">
        <f>IF(SLEP[[#This Row],[Termino]]=0,DATE(1992,10,11),SLEP[[#This Row],[Termino]]-SLEP[[#This Row],[Días de vigencia]])</f>
        <v>33419</v>
      </c>
      <c r="AF1718" s="1">
        <f>IF(SLEP[[#This Row],[Días restantes]]&lt;1,DATE(1992,10,11),DATE(2025,8,8)+SLEP[[#This Row],[Días restantes]])</f>
        <v>33888</v>
      </c>
      <c r="AG1718">
        <f ca="1">IF(SLEP[[#This Row],[Termino]]=0,0,SLEP[[#This Row],[Termino]]-TODAY())</f>
        <v>-12071</v>
      </c>
      <c r="AH1718" s="7" t="str">
        <f ca="1">IF(SLEP[[#This Row],[Dias]]&gt;0,"Vigente","Vencido")</f>
        <v>Vencido</v>
      </c>
      <c r="AI1718" t="str">
        <f>_xlfn.XLOOKUP(SLEP[[#This Row],[Source.Name]],Tabla3[Nombre archivo],Tabla3[BASESLEP],"N/A",0,1)</f>
        <v>Punilla Cordillera</v>
      </c>
      <c r="AJ1718" t="s">
        <v>7984</v>
      </c>
    </row>
    <row r="1719" spans="1:36" x14ac:dyDescent="0.3">
      <c r="A1719" t="s">
        <v>6454</v>
      </c>
      <c r="B1719" t="s">
        <v>7328</v>
      </c>
      <c r="C1719" t="s">
        <v>7255</v>
      </c>
      <c r="D1719" t="s">
        <v>7256</v>
      </c>
      <c r="E1719" t="s">
        <v>6917</v>
      </c>
      <c r="F1719" t="s">
        <v>6918</v>
      </c>
      <c r="G1719" t="s">
        <v>44</v>
      </c>
      <c r="H1719" t="s">
        <v>45</v>
      </c>
      <c r="I1719" t="s">
        <v>60</v>
      </c>
      <c r="J1719" t="s">
        <v>6460</v>
      </c>
      <c r="K1719" t="s">
        <v>48</v>
      </c>
      <c r="L1719" s="3">
        <v>6600000</v>
      </c>
      <c r="M1719" s="4">
        <v>27528000</v>
      </c>
      <c r="N1719" s="4">
        <v>-20928000</v>
      </c>
      <c r="O1719" t="s">
        <v>478</v>
      </c>
      <c r="P1719" t="s">
        <v>90</v>
      </c>
      <c r="Q1719" t="s">
        <v>51</v>
      </c>
      <c r="R1719">
        <v>24</v>
      </c>
      <c r="S1719">
        <v>0</v>
      </c>
      <c r="T1719">
        <v>1</v>
      </c>
      <c r="U1719">
        <v>0</v>
      </c>
      <c r="V1719">
        <v>0</v>
      </c>
      <c r="W1719">
        <v>0</v>
      </c>
      <c r="X1719">
        <v>470</v>
      </c>
      <c r="Y1719">
        <v>-1</v>
      </c>
      <c r="Z1719" t="s">
        <v>52</v>
      </c>
      <c r="AA1719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6600000</v>
      </c>
      <c r="AB1719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27528000</v>
      </c>
      <c r="AC1719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-20928000</v>
      </c>
      <c r="AD1719" s="5">
        <f>VALUE(FIXED((SLEP[[#This Row],[EjecutadoCLP]]/SLEP[[#This Row],[MontoCLP]]),4,TRUE))</f>
        <v>4.1708999999999996</v>
      </c>
      <c r="AE1719" s="1">
        <f>IF(SLEP[[#This Row],[Termino]]=0,DATE(1992,10,11),SLEP[[#This Row],[Termino]]-SLEP[[#This Row],[Días de vigencia]])</f>
        <v>33418</v>
      </c>
      <c r="AF1719" s="1">
        <f>IF(SLEP[[#This Row],[Días restantes]]&lt;1,DATE(1992,10,11),DATE(2025,8,8)+SLEP[[#This Row],[Días restantes]])</f>
        <v>33888</v>
      </c>
      <c r="AG1719">
        <f ca="1">IF(SLEP[[#This Row],[Termino]]=0,0,SLEP[[#This Row],[Termino]]-TODAY())</f>
        <v>-12071</v>
      </c>
      <c r="AH1719" s="7" t="str">
        <f ca="1">IF(SLEP[[#This Row],[Dias]]&gt;0,"Vigente","Vencido")</f>
        <v>Vencido</v>
      </c>
      <c r="AI1719" t="str">
        <f>_xlfn.XLOOKUP(SLEP[[#This Row],[Source.Name]],Tabla3[Nombre archivo],Tabla3[BASESLEP],"N/A",0,1)</f>
        <v>Punilla Cordillera</v>
      </c>
      <c r="AJ1719" t="s">
        <v>7990</v>
      </c>
    </row>
    <row r="1720" spans="1:36" x14ac:dyDescent="0.3">
      <c r="A1720" t="s">
        <v>6454</v>
      </c>
      <c r="B1720" t="s">
        <v>7330</v>
      </c>
      <c r="C1720" t="s">
        <v>7255</v>
      </c>
      <c r="D1720" t="s">
        <v>7256</v>
      </c>
      <c r="E1720" t="s">
        <v>7331</v>
      </c>
      <c r="F1720" t="s">
        <v>7332</v>
      </c>
      <c r="G1720" t="s">
        <v>44</v>
      </c>
      <c r="H1720" t="s">
        <v>45</v>
      </c>
      <c r="I1720" t="s">
        <v>60</v>
      </c>
      <c r="J1720" t="s">
        <v>6460</v>
      </c>
      <c r="K1720" t="s">
        <v>48</v>
      </c>
      <c r="L1720" s="3">
        <v>16500000</v>
      </c>
      <c r="M1720" s="4">
        <v>27660000</v>
      </c>
      <c r="N1720" s="4">
        <v>-11160000</v>
      </c>
      <c r="O1720" t="s">
        <v>715</v>
      </c>
      <c r="P1720" t="s">
        <v>90</v>
      </c>
      <c r="Q1720" t="s">
        <v>51</v>
      </c>
      <c r="R1720">
        <v>14</v>
      </c>
      <c r="S1720">
        <v>0</v>
      </c>
      <c r="T1720">
        <v>1</v>
      </c>
      <c r="U1720">
        <v>0</v>
      </c>
      <c r="V1720">
        <v>0</v>
      </c>
      <c r="W1720">
        <v>0</v>
      </c>
      <c r="X1720">
        <v>471</v>
      </c>
      <c r="Y1720">
        <v>-1</v>
      </c>
      <c r="Z1720" t="s">
        <v>52</v>
      </c>
      <c r="AA1720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16500000</v>
      </c>
      <c r="AB1720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27660000</v>
      </c>
      <c r="AC1720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-11160000</v>
      </c>
      <c r="AD1720" s="5">
        <f>VALUE(FIXED((SLEP[[#This Row],[EjecutadoCLP]]/SLEP[[#This Row],[MontoCLP]]),4,TRUE))</f>
        <v>1.6763999999999999</v>
      </c>
      <c r="AE1720" s="1">
        <f>IF(SLEP[[#This Row],[Termino]]=0,DATE(1992,10,11),SLEP[[#This Row],[Termino]]-SLEP[[#This Row],[Días de vigencia]])</f>
        <v>33417</v>
      </c>
      <c r="AF1720" s="1">
        <f>IF(SLEP[[#This Row],[Días restantes]]&lt;1,DATE(1992,10,11),DATE(2025,8,8)+SLEP[[#This Row],[Días restantes]])</f>
        <v>33888</v>
      </c>
      <c r="AG1720">
        <f ca="1">IF(SLEP[[#This Row],[Termino]]=0,0,SLEP[[#This Row],[Termino]]-TODAY())</f>
        <v>-12071</v>
      </c>
      <c r="AH1720" s="7" t="str">
        <f ca="1">IF(SLEP[[#This Row],[Dias]]&gt;0,"Vigente","Vencido")</f>
        <v>Vencido</v>
      </c>
      <c r="AI1720" t="str">
        <f>_xlfn.XLOOKUP(SLEP[[#This Row],[Source.Name]],Tabla3[Nombre archivo],Tabla3[BASESLEP],"N/A",0,1)</f>
        <v>Punilla Cordillera</v>
      </c>
      <c r="AJ1720" t="s">
        <v>7992</v>
      </c>
    </row>
    <row r="1721" spans="1:36" x14ac:dyDescent="0.3">
      <c r="A1721" t="s">
        <v>6454</v>
      </c>
      <c r="B1721" t="s">
        <v>7334</v>
      </c>
      <c r="C1721" t="s">
        <v>7255</v>
      </c>
      <c r="D1721" t="s">
        <v>7256</v>
      </c>
      <c r="E1721" t="s">
        <v>7335</v>
      </c>
      <c r="F1721" t="s">
        <v>7336</v>
      </c>
      <c r="G1721" t="s">
        <v>44</v>
      </c>
      <c r="H1721" t="s">
        <v>45</v>
      </c>
      <c r="I1721" t="s">
        <v>60</v>
      </c>
      <c r="J1721" t="s">
        <v>6460</v>
      </c>
      <c r="K1721" t="s">
        <v>48</v>
      </c>
      <c r="L1721" s="3">
        <v>16940000</v>
      </c>
      <c r="M1721" s="4">
        <v>16940000</v>
      </c>
      <c r="N1721" s="4">
        <v>0</v>
      </c>
      <c r="O1721" t="s">
        <v>746</v>
      </c>
      <c r="P1721" t="s">
        <v>90</v>
      </c>
      <c r="Q1721" t="s">
        <v>51</v>
      </c>
      <c r="R1721">
        <v>6</v>
      </c>
      <c r="S1721">
        <v>0</v>
      </c>
      <c r="T1721">
        <v>1</v>
      </c>
      <c r="U1721">
        <v>0</v>
      </c>
      <c r="V1721">
        <v>0</v>
      </c>
      <c r="W1721">
        <v>0</v>
      </c>
      <c r="X1721">
        <v>474</v>
      </c>
      <c r="Y1721">
        <v>-1</v>
      </c>
      <c r="Z1721" t="s">
        <v>52</v>
      </c>
      <c r="AA1721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16940000</v>
      </c>
      <c r="AB1721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16940000</v>
      </c>
      <c r="AC1721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0</v>
      </c>
      <c r="AD1721" s="5">
        <f>VALUE(FIXED((SLEP[[#This Row],[EjecutadoCLP]]/SLEP[[#This Row],[MontoCLP]]),4,TRUE))</f>
        <v>1</v>
      </c>
      <c r="AE1721" s="1">
        <f>IF(SLEP[[#This Row],[Termino]]=0,DATE(1992,10,11),SLEP[[#This Row],[Termino]]-SLEP[[#This Row],[Días de vigencia]])</f>
        <v>33414</v>
      </c>
      <c r="AF1721" s="1">
        <f>IF(SLEP[[#This Row],[Días restantes]]&lt;1,DATE(1992,10,11),DATE(2025,8,8)+SLEP[[#This Row],[Días restantes]])</f>
        <v>33888</v>
      </c>
      <c r="AG1721">
        <f ca="1">IF(SLEP[[#This Row],[Termino]]=0,0,SLEP[[#This Row],[Termino]]-TODAY())</f>
        <v>-12071</v>
      </c>
      <c r="AH1721" s="7" t="str">
        <f ca="1">IF(SLEP[[#This Row],[Dias]]&gt;0,"Vigente","Vencido")</f>
        <v>Vencido</v>
      </c>
      <c r="AI1721" t="str">
        <f>_xlfn.XLOOKUP(SLEP[[#This Row],[Source.Name]],Tabla3[Nombre archivo],Tabla3[BASESLEP],"N/A",0,1)</f>
        <v>Punilla Cordillera</v>
      </c>
      <c r="AJ1721" t="s">
        <v>7996</v>
      </c>
    </row>
    <row r="1722" spans="1:36" x14ac:dyDescent="0.3">
      <c r="A1722" t="s">
        <v>6454</v>
      </c>
      <c r="B1722" t="s">
        <v>7338</v>
      </c>
      <c r="C1722" t="s">
        <v>7255</v>
      </c>
      <c r="D1722" t="s">
        <v>7256</v>
      </c>
      <c r="E1722" t="s">
        <v>7339</v>
      </c>
      <c r="F1722" t="s">
        <v>7340</v>
      </c>
      <c r="G1722" t="s">
        <v>44</v>
      </c>
      <c r="H1722" t="s">
        <v>45</v>
      </c>
      <c r="I1722" t="s">
        <v>60</v>
      </c>
      <c r="J1722" t="s">
        <v>6460</v>
      </c>
      <c r="K1722" t="s">
        <v>48</v>
      </c>
      <c r="L1722" s="3">
        <v>19140000</v>
      </c>
      <c r="M1722" s="4">
        <v>21141000</v>
      </c>
      <c r="N1722" s="4">
        <v>-2001000</v>
      </c>
      <c r="O1722" t="s">
        <v>746</v>
      </c>
      <c r="P1722" t="s">
        <v>90</v>
      </c>
      <c r="Q1722" t="s">
        <v>51</v>
      </c>
      <c r="R1722">
        <v>5</v>
      </c>
      <c r="S1722">
        <v>0</v>
      </c>
      <c r="T1722">
        <v>1</v>
      </c>
      <c r="U1722">
        <v>0</v>
      </c>
      <c r="V1722">
        <v>0</v>
      </c>
      <c r="W1722">
        <v>0</v>
      </c>
      <c r="X1722">
        <v>474</v>
      </c>
      <c r="Y1722">
        <v>-1</v>
      </c>
      <c r="Z1722" t="s">
        <v>52</v>
      </c>
      <c r="AA1722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19140000</v>
      </c>
      <c r="AB1722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21141000</v>
      </c>
      <c r="AC1722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-2001000</v>
      </c>
      <c r="AD1722" s="5">
        <f>VALUE(FIXED((SLEP[[#This Row],[EjecutadoCLP]]/SLEP[[#This Row],[MontoCLP]]),4,TRUE))</f>
        <v>1.1045</v>
      </c>
      <c r="AE1722" s="1">
        <f>IF(SLEP[[#This Row],[Termino]]=0,DATE(1992,10,11),SLEP[[#This Row],[Termino]]-SLEP[[#This Row],[Días de vigencia]])</f>
        <v>33414</v>
      </c>
      <c r="AF1722" s="1">
        <f>IF(SLEP[[#This Row],[Días restantes]]&lt;1,DATE(1992,10,11),DATE(2025,8,8)+SLEP[[#This Row],[Días restantes]])</f>
        <v>33888</v>
      </c>
      <c r="AG1722">
        <f ca="1">IF(SLEP[[#This Row],[Termino]]=0,0,SLEP[[#This Row],[Termino]]-TODAY())</f>
        <v>-12071</v>
      </c>
      <c r="AH1722" s="7" t="str">
        <f ca="1">IF(SLEP[[#This Row],[Dias]]&gt;0,"Vigente","Vencido")</f>
        <v>Vencido</v>
      </c>
      <c r="AI1722" t="str">
        <f>_xlfn.XLOOKUP(SLEP[[#This Row],[Source.Name]],Tabla3[Nombre archivo],Tabla3[BASESLEP],"N/A",0,1)</f>
        <v>Punilla Cordillera</v>
      </c>
      <c r="AJ1722" t="s">
        <v>8000</v>
      </c>
    </row>
    <row r="1723" spans="1:36" x14ac:dyDescent="0.3">
      <c r="A1723" t="s">
        <v>6454</v>
      </c>
      <c r="B1723" t="s">
        <v>7342</v>
      </c>
      <c r="C1723" t="s">
        <v>7255</v>
      </c>
      <c r="D1723" t="s">
        <v>7256</v>
      </c>
      <c r="E1723" t="s">
        <v>7343</v>
      </c>
      <c r="F1723" t="s">
        <v>7344</v>
      </c>
      <c r="G1723" t="s">
        <v>44</v>
      </c>
      <c r="H1723" t="s">
        <v>45</v>
      </c>
      <c r="I1723" t="s">
        <v>60</v>
      </c>
      <c r="J1723" t="s">
        <v>6460</v>
      </c>
      <c r="K1723" t="s">
        <v>48</v>
      </c>
      <c r="L1723" s="3">
        <v>8800000</v>
      </c>
      <c r="M1723" s="4">
        <v>98725000</v>
      </c>
      <c r="N1723" s="4">
        <v>-89925000</v>
      </c>
      <c r="O1723" t="s">
        <v>746</v>
      </c>
      <c r="P1723" t="s">
        <v>90</v>
      </c>
      <c r="Q1723" t="s">
        <v>51</v>
      </c>
      <c r="R1723">
        <v>69</v>
      </c>
      <c r="S1723">
        <v>0</v>
      </c>
      <c r="T1723">
        <v>1</v>
      </c>
      <c r="U1723">
        <v>0</v>
      </c>
      <c r="V1723">
        <v>0</v>
      </c>
      <c r="W1723">
        <v>0</v>
      </c>
      <c r="X1723">
        <v>474</v>
      </c>
      <c r="Y1723">
        <v>-1</v>
      </c>
      <c r="Z1723" t="s">
        <v>52</v>
      </c>
      <c r="AA1723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8800000</v>
      </c>
      <c r="AB1723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98725000</v>
      </c>
      <c r="AC1723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-89925000</v>
      </c>
      <c r="AD1723" s="5">
        <f>VALUE(FIXED((SLEP[[#This Row],[EjecutadoCLP]]/SLEP[[#This Row],[MontoCLP]]),4,TRUE))</f>
        <v>11.2188</v>
      </c>
      <c r="AE1723" s="1">
        <f>IF(SLEP[[#This Row],[Termino]]=0,DATE(1992,10,11),SLEP[[#This Row],[Termino]]-SLEP[[#This Row],[Días de vigencia]])</f>
        <v>33414</v>
      </c>
      <c r="AF1723" s="1">
        <f>IF(SLEP[[#This Row],[Días restantes]]&lt;1,DATE(1992,10,11),DATE(2025,8,8)+SLEP[[#This Row],[Días restantes]])</f>
        <v>33888</v>
      </c>
      <c r="AG1723">
        <f ca="1">IF(SLEP[[#This Row],[Termino]]=0,0,SLEP[[#This Row],[Termino]]-TODAY())</f>
        <v>-12071</v>
      </c>
      <c r="AH1723" s="7" t="str">
        <f ca="1">IF(SLEP[[#This Row],[Dias]]&gt;0,"Vigente","Vencido")</f>
        <v>Vencido</v>
      </c>
      <c r="AI1723" t="str">
        <f>_xlfn.XLOOKUP(SLEP[[#This Row],[Source.Name]],Tabla3[Nombre archivo],Tabla3[BASESLEP],"N/A",0,1)</f>
        <v>Punilla Cordillera</v>
      </c>
      <c r="AJ1723" t="s">
        <v>8004</v>
      </c>
    </row>
    <row r="1724" spans="1:36" x14ac:dyDescent="0.3">
      <c r="A1724" t="s">
        <v>6454</v>
      </c>
      <c r="B1724" t="s">
        <v>7346</v>
      </c>
      <c r="C1724" t="s">
        <v>7255</v>
      </c>
      <c r="D1724" t="s">
        <v>7256</v>
      </c>
      <c r="E1724" t="s">
        <v>7343</v>
      </c>
      <c r="F1724" t="s">
        <v>7344</v>
      </c>
      <c r="G1724" t="s">
        <v>44</v>
      </c>
      <c r="H1724" t="s">
        <v>45</v>
      </c>
      <c r="I1724" t="s">
        <v>60</v>
      </c>
      <c r="J1724" t="s">
        <v>6460</v>
      </c>
      <c r="K1724" t="s">
        <v>48</v>
      </c>
      <c r="L1724" s="3">
        <v>9900000</v>
      </c>
      <c r="M1724" s="4">
        <v>98725000</v>
      </c>
      <c r="N1724" s="4">
        <v>-88825000</v>
      </c>
      <c r="O1724" t="s">
        <v>746</v>
      </c>
      <c r="P1724" t="s">
        <v>90</v>
      </c>
      <c r="Q1724" t="s">
        <v>51</v>
      </c>
      <c r="R1724">
        <v>69</v>
      </c>
      <c r="S1724">
        <v>0</v>
      </c>
      <c r="T1724">
        <v>1</v>
      </c>
      <c r="U1724">
        <v>0</v>
      </c>
      <c r="V1724">
        <v>0</v>
      </c>
      <c r="W1724">
        <v>0</v>
      </c>
      <c r="X1724">
        <v>474</v>
      </c>
      <c r="Y1724">
        <v>-1</v>
      </c>
      <c r="Z1724" t="s">
        <v>52</v>
      </c>
      <c r="AA1724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9900000</v>
      </c>
      <c r="AB1724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98725000</v>
      </c>
      <c r="AC1724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-88825000</v>
      </c>
      <c r="AD1724" s="5">
        <f>VALUE(FIXED((SLEP[[#This Row],[EjecutadoCLP]]/SLEP[[#This Row],[MontoCLP]]),4,TRUE))</f>
        <v>9.9722000000000008</v>
      </c>
      <c r="AE1724" s="1">
        <f>IF(SLEP[[#This Row],[Termino]]=0,DATE(1992,10,11),SLEP[[#This Row],[Termino]]-SLEP[[#This Row],[Días de vigencia]])</f>
        <v>33414</v>
      </c>
      <c r="AF1724" s="1">
        <f>IF(SLEP[[#This Row],[Días restantes]]&lt;1,DATE(1992,10,11),DATE(2025,8,8)+SLEP[[#This Row],[Días restantes]])</f>
        <v>33888</v>
      </c>
      <c r="AG1724">
        <f ca="1">IF(SLEP[[#This Row],[Termino]]=0,0,SLEP[[#This Row],[Termino]]-TODAY())</f>
        <v>-12071</v>
      </c>
      <c r="AH1724" s="7" t="str">
        <f ca="1">IF(SLEP[[#This Row],[Dias]]&gt;0,"Vigente","Vencido")</f>
        <v>Vencido</v>
      </c>
      <c r="AI1724" t="str">
        <f>_xlfn.XLOOKUP(SLEP[[#This Row],[Source.Name]],Tabla3[Nombre archivo],Tabla3[BASESLEP],"N/A",0,1)</f>
        <v>Punilla Cordillera</v>
      </c>
      <c r="AJ1724" t="s">
        <v>8010</v>
      </c>
    </row>
    <row r="1725" spans="1:36" x14ac:dyDescent="0.3">
      <c r="A1725" t="s">
        <v>6454</v>
      </c>
      <c r="B1725" t="s">
        <v>7348</v>
      </c>
      <c r="C1725" t="s">
        <v>7255</v>
      </c>
      <c r="D1725" t="s">
        <v>7256</v>
      </c>
      <c r="E1725" t="s">
        <v>7343</v>
      </c>
      <c r="F1725" t="s">
        <v>7344</v>
      </c>
      <c r="G1725" t="s">
        <v>44</v>
      </c>
      <c r="H1725" t="s">
        <v>45</v>
      </c>
      <c r="I1725" t="s">
        <v>60</v>
      </c>
      <c r="J1725" t="s">
        <v>6460</v>
      </c>
      <c r="K1725" t="s">
        <v>48</v>
      </c>
      <c r="L1725" s="3">
        <v>11000000</v>
      </c>
      <c r="M1725" s="4">
        <v>98725000</v>
      </c>
      <c r="N1725" s="4">
        <v>-87725000</v>
      </c>
      <c r="O1725" t="s">
        <v>746</v>
      </c>
      <c r="P1725" t="s">
        <v>90</v>
      </c>
      <c r="Q1725" t="s">
        <v>51</v>
      </c>
      <c r="R1725">
        <v>69</v>
      </c>
      <c r="S1725">
        <v>0</v>
      </c>
      <c r="T1725">
        <v>1</v>
      </c>
      <c r="U1725">
        <v>0</v>
      </c>
      <c r="V1725">
        <v>0</v>
      </c>
      <c r="W1725">
        <v>0</v>
      </c>
      <c r="X1725">
        <v>474</v>
      </c>
      <c r="Y1725">
        <v>-1</v>
      </c>
      <c r="Z1725" t="s">
        <v>52</v>
      </c>
      <c r="AA1725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11000000</v>
      </c>
      <c r="AB1725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98725000</v>
      </c>
      <c r="AC1725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-87725000</v>
      </c>
      <c r="AD1725" s="5">
        <f>VALUE(FIXED((SLEP[[#This Row],[EjecutadoCLP]]/SLEP[[#This Row],[MontoCLP]]),4,TRUE))</f>
        <v>8.9749999999999996</v>
      </c>
      <c r="AE1725" s="1">
        <f>IF(SLEP[[#This Row],[Termino]]=0,DATE(1992,10,11),SLEP[[#This Row],[Termino]]-SLEP[[#This Row],[Días de vigencia]])</f>
        <v>33414</v>
      </c>
      <c r="AF1725" s="1">
        <f>IF(SLEP[[#This Row],[Días restantes]]&lt;1,DATE(1992,10,11),DATE(2025,8,8)+SLEP[[#This Row],[Días restantes]])</f>
        <v>33888</v>
      </c>
      <c r="AG1725">
        <f ca="1">IF(SLEP[[#This Row],[Termino]]=0,0,SLEP[[#This Row],[Termino]]-TODAY())</f>
        <v>-12071</v>
      </c>
      <c r="AH1725" s="7" t="str">
        <f ca="1">IF(SLEP[[#This Row],[Dias]]&gt;0,"Vigente","Vencido")</f>
        <v>Vencido</v>
      </c>
      <c r="AI1725" t="str">
        <f>_xlfn.XLOOKUP(SLEP[[#This Row],[Source.Name]],Tabla3[Nombre archivo],Tabla3[BASESLEP],"N/A",0,1)</f>
        <v>Punilla Cordillera</v>
      </c>
      <c r="AJ1725" t="s">
        <v>8014</v>
      </c>
    </row>
    <row r="1726" spans="1:36" x14ac:dyDescent="0.3">
      <c r="A1726" t="s">
        <v>6454</v>
      </c>
      <c r="B1726" t="s">
        <v>7350</v>
      </c>
      <c r="C1726" t="s">
        <v>7255</v>
      </c>
      <c r="D1726" t="s">
        <v>7256</v>
      </c>
      <c r="E1726" t="s">
        <v>7331</v>
      </c>
      <c r="F1726" t="s">
        <v>7332</v>
      </c>
      <c r="G1726" t="s">
        <v>44</v>
      </c>
      <c r="H1726" t="s">
        <v>45</v>
      </c>
      <c r="I1726" t="s">
        <v>60</v>
      </c>
      <c r="J1726" t="s">
        <v>6460</v>
      </c>
      <c r="K1726" t="s">
        <v>48</v>
      </c>
      <c r="L1726" s="3">
        <v>9900000</v>
      </c>
      <c r="M1726" s="4">
        <v>27660000</v>
      </c>
      <c r="N1726" s="4">
        <v>-17760000</v>
      </c>
      <c r="O1726" t="s">
        <v>746</v>
      </c>
      <c r="P1726" t="s">
        <v>90</v>
      </c>
      <c r="Q1726" t="s">
        <v>51</v>
      </c>
      <c r="R1726">
        <v>14</v>
      </c>
      <c r="S1726">
        <v>0</v>
      </c>
      <c r="T1726">
        <v>1</v>
      </c>
      <c r="U1726">
        <v>0</v>
      </c>
      <c r="V1726">
        <v>0</v>
      </c>
      <c r="W1726">
        <v>0</v>
      </c>
      <c r="X1726">
        <v>474</v>
      </c>
      <c r="Y1726">
        <v>-1</v>
      </c>
      <c r="Z1726" t="s">
        <v>52</v>
      </c>
      <c r="AA1726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9900000</v>
      </c>
      <c r="AB1726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27660000</v>
      </c>
      <c r="AC1726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-17760000</v>
      </c>
      <c r="AD1726" s="5">
        <f>VALUE(FIXED((SLEP[[#This Row],[EjecutadoCLP]]/SLEP[[#This Row],[MontoCLP]]),4,TRUE))</f>
        <v>2.7938999999999998</v>
      </c>
      <c r="AE1726" s="1">
        <f>IF(SLEP[[#This Row],[Termino]]=0,DATE(1992,10,11),SLEP[[#This Row],[Termino]]-SLEP[[#This Row],[Días de vigencia]])</f>
        <v>33414</v>
      </c>
      <c r="AF1726" s="1">
        <f>IF(SLEP[[#This Row],[Días restantes]]&lt;1,DATE(1992,10,11),DATE(2025,8,8)+SLEP[[#This Row],[Días restantes]])</f>
        <v>33888</v>
      </c>
      <c r="AG1726">
        <f ca="1">IF(SLEP[[#This Row],[Termino]]=0,0,SLEP[[#This Row],[Termino]]-TODAY())</f>
        <v>-12071</v>
      </c>
      <c r="AH1726" s="7" t="str">
        <f ca="1">IF(SLEP[[#This Row],[Dias]]&gt;0,"Vigente","Vencido")</f>
        <v>Vencido</v>
      </c>
      <c r="AI1726" t="str">
        <f>_xlfn.XLOOKUP(SLEP[[#This Row],[Source.Name]],Tabla3[Nombre archivo],Tabla3[BASESLEP],"N/A",0,1)</f>
        <v>Punilla Cordillera</v>
      </c>
      <c r="AJ1726" t="s">
        <v>8018</v>
      </c>
    </row>
    <row r="1727" spans="1:36" x14ac:dyDescent="0.3">
      <c r="A1727" t="s">
        <v>6454</v>
      </c>
      <c r="B1727" t="s">
        <v>7352</v>
      </c>
      <c r="C1727" t="s">
        <v>7255</v>
      </c>
      <c r="D1727" t="s">
        <v>7256</v>
      </c>
      <c r="E1727" t="s">
        <v>7343</v>
      </c>
      <c r="F1727" t="s">
        <v>7344</v>
      </c>
      <c r="G1727" t="s">
        <v>44</v>
      </c>
      <c r="H1727" t="s">
        <v>45</v>
      </c>
      <c r="I1727" t="s">
        <v>60</v>
      </c>
      <c r="J1727" t="s">
        <v>6460</v>
      </c>
      <c r="K1727" t="s">
        <v>48</v>
      </c>
      <c r="L1727" s="3">
        <v>6600000</v>
      </c>
      <c r="M1727" s="4">
        <v>98725000</v>
      </c>
      <c r="N1727" s="4">
        <v>-92125000</v>
      </c>
      <c r="O1727" t="s">
        <v>746</v>
      </c>
      <c r="P1727" t="s">
        <v>90</v>
      </c>
      <c r="Q1727" t="s">
        <v>51</v>
      </c>
      <c r="R1727">
        <v>69</v>
      </c>
      <c r="S1727">
        <v>0</v>
      </c>
      <c r="T1727">
        <v>1</v>
      </c>
      <c r="U1727">
        <v>0</v>
      </c>
      <c r="V1727">
        <v>0</v>
      </c>
      <c r="W1727">
        <v>0</v>
      </c>
      <c r="X1727">
        <v>474</v>
      </c>
      <c r="Y1727">
        <v>-1</v>
      </c>
      <c r="Z1727" t="s">
        <v>52</v>
      </c>
      <c r="AA1727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6600000</v>
      </c>
      <c r="AB1727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98725000</v>
      </c>
      <c r="AC1727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-92125000</v>
      </c>
      <c r="AD1727" s="5">
        <f>VALUE(FIXED((SLEP[[#This Row],[EjecutadoCLP]]/SLEP[[#This Row],[MontoCLP]]),4,TRUE))</f>
        <v>14.958299999999999</v>
      </c>
      <c r="AE1727" s="1">
        <f>IF(SLEP[[#This Row],[Termino]]=0,DATE(1992,10,11),SLEP[[#This Row],[Termino]]-SLEP[[#This Row],[Días de vigencia]])</f>
        <v>33414</v>
      </c>
      <c r="AF1727" s="1">
        <f>IF(SLEP[[#This Row],[Días restantes]]&lt;1,DATE(1992,10,11),DATE(2025,8,8)+SLEP[[#This Row],[Días restantes]])</f>
        <v>33888</v>
      </c>
      <c r="AG1727">
        <f ca="1">IF(SLEP[[#This Row],[Termino]]=0,0,SLEP[[#This Row],[Termino]]-TODAY())</f>
        <v>-12071</v>
      </c>
      <c r="AH1727" s="7" t="str">
        <f ca="1">IF(SLEP[[#This Row],[Dias]]&gt;0,"Vigente","Vencido")</f>
        <v>Vencido</v>
      </c>
      <c r="AI1727" t="str">
        <f>_xlfn.XLOOKUP(SLEP[[#This Row],[Source.Name]],Tabla3[Nombre archivo],Tabla3[BASESLEP],"N/A",0,1)</f>
        <v>Punilla Cordillera</v>
      </c>
      <c r="AJ1727" t="s">
        <v>8024</v>
      </c>
    </row>
    <row r="1728" spans="1:36" x14ac:dyDescent="0.3">
      <c r="A1728" t="s">
        <v>6454</v>
      </c>
      <c r="B1728" t="s">
        <v>7354</v>
      </c>
      <c r="C1728" t="s">
        <v>7255</v>
      </c>
      <c r="D1728" t="s">
        <v>7256</v>
      </c>
      <c r="E1728" t="s">
        <v>7343</v>
      </c>
      <c r="F1728" t="s">
        <v>7344</v>
      </c>
      <c r="G1728" t="s">
        <v>44</v>
      </c>
      <c r="H1728" t="s">
        <v>45</v>
      </c>
      <c r="I1728" t="s">
        <v>60</v>
      </c>
      <c r="J1728" t="s">
        <v>6460</v>
      </c>
      <c r="K1728" t="s">
        <v>48</v>
      </c>
      <c r="L1728" s="3">
        <v>17600000</v>
      </c>
      <c r="M1728" s="4">
        <v>98725000</v>
      </c>
      <c r="N1728" s="4">
        <v>-81125000</v>
      </c>
      <c r="O1728" t="s">
        <v>746</v>
      </c>
      <c r="P1728" t="s">
        <v>90</v>
      </c>
      <c r="Q1728" t="s">
        <v>51</v>
      </c>
      <c r="R1728">
        <v>69</v>
      </c>
      <c r="S1728">
        <v>0</v>
      </c>
      <c r="T1728">
        <v>1</v>
      </c>
      <c r="U1728">
        <v>0</v>
      </c>
      <c r="V1728">
        <v>0</v>
      </c>
      <c r="W1728">
        <v>0</v>
      </c>
      <c r="X1728">
        <v>474</v>
      </c>
      <c r="Y1728">
        <v>-1</v>
      </c>
      <c r="Z1728" t="s">
        <v>52</v>
      </c>
      <c r="AA1728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17600000</v>
      </c>
      <c r="AB1728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98725000</v>
      </c>
      <c r="AC1728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-81125000</v>
      </c>
      <c r="AD1728" s="5">
        <f>VALUE(FIXED((SLEP[[#This Row],[EjecutadoCLP]]/SLEP[[#This Row],[MontoCLP]]),4,TRUE))</f>
        <v>5.6093999999999999</v>
      </c>
      <c r="AE1728" s="1">
        <f>IF(SLEP[[#This Row],[Termino]]=0,DATE(1992,10,11),SLEP[[#This Row],[Termino]]-SLEP[[#This Row],[Días de vigencia]])</f>
        <v>33414</v>
      </c>
      <c r="AF1728" s="1">
        <f>IF(SLEP[[#This Row],[Días restantes]]&lt;1,DATE(1992,10,11),DATE(2025,8,8)+SLEP[[#This Row],[Días restantes]])</f>
        <v>33888</v>
      </c>
      <c r="AG1728">
        <f ca="1">IF(SLEP[[#This Row],[Termino]]=0,0,SLEP[[#This Row],[Termino]]-TODAY())</f>
        <v>-12071</v>
      </c>
      <c r="AH1728" s="7" t="str">
        <f ca="1">IF(SLEP[[#This Row],[Dias]]&gt;0,"Vigente","Vencido")</f>
        <v>Vencido</v>
      </c>
      <c r="AI1728" t="str">
        <f>_xlfn.XLOOKUP(SLEP[[#This Row],[Source.Name]],Tabla3[Nombre archivo],Tabla3[BASESLEP],"N/A",0,1)</f>
        <v>Punilla Cordillera</v>
      </c>
      <c r="AJ1728" t="s">
        <v>8030</v>
      </c>
    </row>
    <row r="1729" spans="1:36" x14ac:dyDescent="0.3">
      <c r="A1729" t="s">
        <v>6454</v>
      </c>
      <c r="B1729" t="s">
        <v>7368</v>
      </c>
      <c r="C1729" t="s">
        <v>7255</v>
      </c>
      <c r="D1729" t="s">
        <v>7256</v>
      </c>
      <c r="E1729" t="s">
        <v>7343</v>
      </c>
      <c r="F1729" t="s">
        <v>7344</v>
      </c>
      <c r="G1729" t="s">
        <v>44</v>
      </c>
      <c r="H1729" t="s">
        <v>45</v>
      </c>
      <c r="I1729" t="s">
        <v>60</v>
      </c>
      <c r="J1729" t="s">
        <v>6460</v>
      </c>
      <c r="K1729" t="s">
        <v>48</v>
      </c>
      <c r="L1729" s="3">
        <v>6600000</v>
      </c>
      <c r="M1729" s="4">
        <v>98725000</v>
      </c>
      <c r="N1729" s="4">
        <v>-92125000</v>
      </c>
      <c r="O1729" t="s">
        <v>746</v>
      </c>
      <c r="P1729" t="s">
        <v>90</v>
      </c>
      <c r="Q1729" t="s">
        <v>51</v>
      </c>
      <c r="R1729">
        <v>69</v>
      </c>
      <c r="S1729">
        <v>0</v>
      </c>
      <c r="T1729">
        <v>1</v>
      </c>
      <c r="U1729">
        <v>0</v>
      </c>
      <c r="V1729">
        <v>0</v>
      </c>
      <c r="W1729">
        <v>0</v>
      </c>
      <c r="X1729">
        <v>474</v>
      </c>
      <c r="Y1729">
        <v>-1</v>
      </c>
      <c r="Z1729" t="s">
        <v>52</v>
      </c>
      <c r="AA1729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6600000</v>
      </c>
      <c r="AB1729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98725000</v>
      </c>
      <c r="AC1729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-92125000</v>
      </c>
      <c r="AD1729" s="5">
        <f>VALUE(FIXED((SLEP[[#This Row],[EjecutadoCLP]]/SLEP[[#This Row],[MontoCLP]]),4,TRUE))</f>
        <v>14.958299999999999</v>
      </c>
      <c r="AE1729" s="1">
        <f>IF(SLEP[[#This Row],[Termino]]=0,DATE(1992,10,11),SLEP[[#This Row],[Termino]]-SLEP[[#This Row],[Días de vigencia]])</f>
        <v>33414</v>
      </c>
      <c r="AF1729" s="1">
        <f>IF(SLEP[[#This Row],[Días restantes]]&lt;1,DATE(1992,10,11),DATE(2025,8,8)+SLEP[[#This Row],[Días restantes]])</f>
        <v>33888</v>
      </c>
      <c r="AG1729">
        <f ca="1">IF(SLEP[[#This Row],[Termino]]=0,0,SLEP[[#This Row],[Termino]]-TODAY())</f>
        <v>-12071</v>
      </c>
      <c r="AH1729" s="7" t="str">
        <f ca="1">IF(SLEP[[#This Row],[Dias]]&gt;0,"Vigente","Vencido")</f>
        <v>Vencido</v>
      </c>
      <c r="AI1729" t="str">
        <f>_xlfn.XLOOKUP(SLEP[[#This Row],[Source.Name]],Tabla3[Nombre archivo],Tabla3[BASESLEP],"N/A",0,1)</f>
        <v>Punilla Cordillera</v>
      </c>
      <c r="AJ1729" t="s">
        <v>8036</v>
      </c>
    </row>
    <row r="1730" spans="1:36" x14ac:dyDescent="0.3">
      <c r="A1730" t="s">
        <v>6454</v>
      </c>
      <c r="B1730" t="s">
        <v>7356</v>
      </c>
      <c r="C1730" t="s">
        <v>7255</v>
      </c>
      <c r="D1730" t="s">
        <v>7256</v>
      </c>
      <c r="E1730" t="s">
        <v>7357</v>
      </c>
      <c r="F1730" t="s">
        <v>7358</v>
      </c>
      <c r="G1730" t="s">
        <v>44</v>
      </c>
      <c r="H1730" t="s">
        <v>45</v>
      </c>
      <c r="I1730" t="s">
        <v>60</v>
      </c>
      <c r="J1730" t="s">
        <v>6460</v>
      </c>
      <c r="K1730" t="s">
        <v>48</v>
      </c>
      <c r="L1730" s="3">
        <v>10780000</v>
      </c>
      <c r="M1730" s="4">
        <v>5733000</v>
      </c>
      <c r="N1730" s="4">
        <v>5047000</v>
      </c>
      <c r="O1730" t="s">
        <v>746</v>
      </c>
      <c r="P1730" t="s">
        <v>90</v>
      </c>
      <c r="Q1730" t="s">
        <v>51</v>
      </c>
      <c r="R1730">
        <v>8</v>
      </c>
      <c r="S1730">
        <v>0</v>
      </c>
      <c r="T1730">
        <v>1</v>
      </c>
      <c r="U1730">
        <v>0</v>
      </c>
      <c r="V1730">
        <v>0</v>
      </c>
      <c r="W1730">
        <v>0</v>
      </c>
      <c r="X1730">
        <v>474</v>
      </c>
      <c r="Y1730">
        <v>-1</v>
      </c>
      <c r="Z1730" t="s">
        <v>52</v>
      </c>
      <c r="AA1730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10780000</v>
      </c>
      <c r="AB1730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5733000</v>
      </c>
      <c r="AC1730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5047000</v>
      </c>
      <c r="AD1730" s="5">
        <f>VALUE(FIXED((SLEP[[#This Row],[EjecutadoCLP]]/SLEP[[#This Row],[MontoCLP]]),4,TRUE))</f>
        <v>0.53180000000000005</v>
      </c>
      <c r="AE1730" s="1">
        <f>IF(SLEP[[#This Row],[Termino]]=0,DATE(1992,10,11),SLEP[[#This Row],[Termino]]-SLEP[[#This Row],[Días de vigencia]])</f>
        <v>33414</v>
      </c>
      <c r="AF1730" s="1">
        <f>IF(SLEP[[#This Row],[Días restantes]]&lt;1,DATE(1992,10,11),DATE(2025,8,8)+SLEP[[#This Row],[Días restantes]])</f>
        <v>33888</v>
      </c>
      <c r="AG1730">
        <f ca="1">IF(SLEP[[#This Row],[Termino]]=0,0,SLEP[[#This Row],[Termino]]-TODAY())</f>
        <v>-12071</v>
      </c>
      <c r="AH1730" s="7" t="str">
        <f ca="1">IF(SLEP[[#This Row],[Dias]]&gt;0,"Vigente","Vencido")</f>
        <v>Vencido</v>
      </c>
      <c r="AI1730" t="str">
        <f>_xlfn.XLOOKUP(SLEP[[#This Row],[Source.Name]],Tabla3[Nombre archivo],Tabla3[BASESLEP],"N/A",0,1)</f>
        <v>Punilla Cordillera</v>
      </c>
      <c r="AJ1730" t="s">
        <v>8042</v>
      </c>
    </row>
    <row r="1731" spans="1:36" x14ac:dyDescent="0.3">
      <c r="A1731" t="s">
        <v>6454</v>
      </c>
      <c r="B1731" t="s">
        <v>7360</v>
      </c>
      <c r="C1731" t="s">
        <v>7255</v>
      </c>
      <c r="D1731" t="s">
        <v>7256</v>
      </c>
      <c r="E1731" t="s">
        <v>7343</v>
      </c>
      <c r="F1731" t="s">
        <v>7344</v>
      </c>
      <c r="G1731" t="s">
        <v>44</v>
      </c>
      <c r="H1731" t="s">
        <v>45</v>
      </c>
      <c r="I1731" t="s">
        <v>60</v>
      </c>
      <c r="J1731" t="s">
        <v>6460</v>
      </c>
      <c r="K1731" t="s">
        <v>48</v>
      </c>
      <c r="L1731" s="3">
        <v>18700000</v>
      </c>
      <c r="M1731" s="4">
        <v>98725000</v>
      </c>
      <c r="N1731" s="4">
        <v>-80025000</v>
      </c>
      <c r="O1731" t="s">
        <v>746</v>
      </c>
      <c r="P1731" t="s">
        <v>90</v>
      </c>
      <c r="Q1731" t="s">
        <v>51</v>
      </c>
      <c r="R1731">
        <v>69</v>
      </c>
      <c r="S1731">
        <v>0</v>
      </c>
      <c r="T1731">
        <v>2</v>
      </c>
      <c r="U1731">
        <v>0</v>
      </c>
      <c r="V1731">
        <v>0</v>
      </c>
      <c r="W1731">
        <v>0</v>
      </c>
      <c r="X1731">
        <v>474</v>
      </c>
      <c r="Y1731">
        <v>-1</v>
      </c>
      <c r="Z1731" t="s">
        <v>52</v>
      </c>
      <c r="AA1731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18700000</v>
      </c>
      <c r="AB1731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98725000</v>
      </c>
      <c r="AC1731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-80025000</v>
      </c>
      <c r="AD1731" s="5">
        <f>VALUE(FIXED((SLEP[[#This Row],[EjecutadoCLP]]/SLEP[[#This Row],[MontoCLP]]),4,TRUE))</f>
        <v>5.2793999999999999</v>
      </c>
      <c r="AE1731" s="1">
        <f>IF(SLEP[[#This Row],[Termino]]=0,DATE(1992,10,11),SLEP[[#This Row],[Termino]]-SLEP[[#This Row],[Días de vigencia]])</f>
        <v>33414</v>
      </c>
      <c r="AF1731" s="1">
        <f>IF(SLEP[[#This Row],[Días restantes]]&lt;1,DATE(1992,10,11),DATE(2025,8,8)+SLEP[[#This Row],[Días restantes]])</f>
        <v>33888</v>
      </c>
      <c r="AG1731">
        <f ca="1">IF(SLEP[[#This Row],[Termino]]=0,0,SLEP[[#This Row],[Termino]]-TODAY())</f>
        <v>-12071</v>
      </c>
      <c r="AH1731" s="7" t="str">
        <f ca="1">IF(SLEP[[#This Row],[Dias]]&gt;0,"Vigente","Vencido")</f>
        <v>Vencido</v>
      </c>
      <c r="AI1731" t="str">
        <f>_xlfn.XLOOKUP(SLEP[[#This Row],[Source.Name]],Tabla3[Nombre archivo],Tabla3[BASESLEP],"N/A",0,1)</f>
        <v>Punilla Cordillera</v>
      </c>
      <c r="AJ1731" t="s">
        <v>8046</v>
      </c>
    </row>
    <row r="1732" spans="1:36" x14ac:dyDescent="0.3">
      <c r="A1732" t="s">
        <v>6454</v>
      </c>
      <c r="B1732" t="s">
        <v>7362</v>
      </c>
      <c r="C1732" t="s">
        <v>7255</v>
      </c>
      <c r="D1732" t="s">
        <v>7256</v>
      </c>
      <c r="E1732" t="s">
        <v>7363</v>
      </c>
      <c r="F1732" t="s">
        <v>7364</v>
      </c>
      <c r="G1732" t="s">
        <v>44</v>
      </c>
      <c r="H1732" t="s">
        <v>45</v>
      </c>
      <c r="I1732" t="s">
        <v>60</v>
      </c>
      <c r="J1732" t="s">
        <v>6460</v>
      </c>
      <c r="K1732" t="s">
        <v>48</v>
      </c>
      <c r="L1732" s="3">
        <v>16940000</v>
      </c>
      <c r="M1732" s="4">
        <v>17633000</v>
      </c>
      <c r="N1732" s="4">
        <v>-693000</v>
      </c>
      <c r="O1732" t="s">
        <v>746</v>
      </c>
      <c r="P1732" t="s">
        <v>90</v>
      </c>
      <c r="Q1732" t="s">
        <v>51</v>
      </c>
      <c r="R1732">
        <v>7</v>
      </c>
      <c r="S1732">
        <v>0</v>
      </c>
      <c r="T1732">
        <v>1</v>
      </c>
      <c r="U1732">
        <v>0</v>
      </c>
      <c r="V1732">
        <v>0</v>
      </c>
      <c r="W1732">
        <v>0</v>
      </c>
      <c r="X1732">
        <v>474</v>
      </c>
      <c r="Y1732">
        <v>-1</v>
      </c>
      <c r="Z1732" t="s">
        <v>52</v>
      </c>
      <c r="AA1732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16940000</v>
      </c>
      <c r="AB1732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17633000</v>
      </c>
      <c r="AC1732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-693000</v>
      </c>
      <c r="AD1732" s="5">
        <f>VALUE(FIXED((SLEP[[#This Row],[EjecutadoCLP]]/SLEP[[#This Row],[MontoCLP]]),4,TRUE))</f>
        <v>1.0408999999999999</v>
      </c>
      <c r="AE1732" s="1">
        <f>IF(SLEP[[#This Row],[Termino]]=0,DATE(1992,10,11),SLEP[[#This Row],[Termino]]-SLEP[[#This Row],[Días de vigencia]])</f>
        <v>33414</v>
      </c>
      <c r="AF1732" s="1">
        <f>IF(SLEP[[#This Row],[Días restantes]]&lt;1,DATE(1992,10,11),DATE(2025,8,8)+SLEP[[#This Row],[Días restantes]])</f>
        <v>33888</v>
      </c>
      <c r="AG1732">
        <f ca="1">IF(SLEP[[#This Row],[Termino]]=0,0,SLEP[[#This Row],[Termino]]-TODAY())</f>
        <v>-12071</v>
      </c>
      <c r="AH1732" s="7" t="str">
        <f ca="1">IF(SLEP[[#This Row],[Dias]]&gt;0,"Vigente","Vencido")</f>
        <v>Vencido</v>
      </c>
      <c r="AI1732" t="str">
        <f>_xlfn.XLOOKUP(SLEP[[#This Row],[Source.Name]],Tabla3[Nombre archivo],Tabla3[BASESLEP],"N/A",0,1)</f>
        <v>Punilla Cordillera</v>
      </c>
      <c r="AJ1732" t="s">
        <v>8051</v>
      </c>
    </row>
    <row r="1733" spans="1:36" x14ac:dyDescent="0.3">
      <c r="A1733" t="s">
        <v>6454</v>
      </c>
      <c r="B1733" t="s">
        <v>7366</v>
      </c>
      <c r="C1733" t="s">
        <v>7255</v>
      </c>
      <c r="D1733" t="s">
        <v>7256</v>
      </c>
      <c r="E1733" t="s">
        <v>7343</v>
      </c>
      <c r="F1733" t="s">
        <v>7344</v>
      </c>
      <c r="G1733" t="s">
        <v>44</v>
      </c>
      <c r="H1733" t="s">
        <v>45</v>
      </c>
      <c r="I1733" t="s">
        <v>60</v>
      </c>
      <c r="J1733" t="s">
        <v>6460</v>
      </c>
      <c r="K1733" t="s">
        <v>48</v>
      </c>
      <c r="L1733" s="3">
        <v>12100000</v>
      </c>
      <c r="M1733" s="4">
        <v>98725000</v>
      </c>
      <c r="N1733" s="4">
        <v>-86625000</v>
      </c>
      <c r="O1733" t="s">
        <v>746</v>
      </c>
      <c r="P1733" t="s">
        <v>90</v>
      </c>
      <c r="Q1733" t="s">
        <v>51</v>
      </c>
      <c r="R1733">
        <v>69</v>
      </c>
      <c r="S1733">
        <v>0</v>
      </c>
      <c r="T1733">
        <v>1</v>
      </c>
      <c r="U1733">
        <v>0</v>
      </c>
      <c r="V1733">
        <v>0</v>
      </c>
      <c r="W1733">
        <v>0</v>
      </c>
      <c r="X1733">
        <v>474</v>
      </c>
      <c r="Y1733">
        <v>-1</v>
      </c>
      <c r="Z1733" t="s">
        <v>52</v>
      </c>
      <c r="AA1733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12100000</v>
      </c>
      <c r="AB1733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98725000</v>
      </c>
      <c r="AC1733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-86625000</v>
      </c>
      <c r="AD1733" s="5">
        <f>VALUE(FIXED((SLEP[[#This Row],[EjecutadoCLP]]/SLEP[[#This Row],[MontoCLP]]),4,TRUE))</f>
        <v>8.1591000000000005</v>
      </c>
      <c r="AE1733" s="1">
        <f>IF(SLEP[[#This Row],[Termino]]=0,DATE(1992,10,11),SLEP[[#This Row],[Termino]]-SLEP[[#This Row],[Días de vigencia]])</f>
        <v>33414</v>
      </c>
      <c r="AF1733" s="1">
        <f>IF(SLEP[[#This Row],[Días restantes]]&lt;1,DATE(1992,10,11),DATE(2025,8,8)+SLEP[[#This Row],[Días restantes]])</f>
        <v>33888</v>
      </c>
      <c r="AG1733">
        <f ca="1">IF(SLEP[[#This Row],[Termino]]=0,0,SLEP[[#This Row],[Termino]]-TODAY())</f>
        <v>-12071</v>
      </c>
      <c r="AH1733" s="7" t="str">
        <f ca="1">IF(SLEP[[#This Row],[Dias]]&gt;0,"Vigente","Vencido")</f>
        <v>Vencido</v>
      </c>
      <c r="AI1733" t="str">
        <f>_xlfn.XLOOKUP(SLEP[[#This Row],[Source.Name]],Tabla3[Nombre archivo],Tabla3[BASESLEP],"N/A",0,1)</f>
        <v>Punilla Cordillera</v>
      </c>
      <c r="AJ1733" t="s">
        <v>8055</v>
      </c>
    </row>
    <row r="1734" spans="1:36" x14ac:dyDescent="0.3">
      <c r="A1734" t="s">
        <v>6454</v>
      </c>
      <c r="B1734" t="s">
        <v>7370</v>
      </c>
      <c r="C1734" t="s">
        <v>7255</v>
      </c>
      <c r="D1734" t="s">
        <v>7256</v>
      </c>
      <c r="E1734" t="s">
        <v>6837</v>
      </c>
      <c r="F1734" t="s">
        <v>6838</v>
      </c>
      <c r="G1734" t="s">
        <v>44</v>
      </c>
      <c r="H1734" t="s">
        <v>45</v>
      </c>
      <c r="I1734" t="s">
        <v>60</v>
      </c>
      <c r="J1734" t="s">
        <v>6460</v>
      </c>
      <c r="K1734" t="s">
        <v>48</v>
      </c>
      <c r="L1734" s="3">
        <v>15400000</v>
      </c>
      <c r="M1734" s="4">
        <v>65190000</v>
      </c>
      <c r="N1734" s="4">
        <v>-49790000</v>
      </c>
      <c r="O1734" t="s">
        <v>499</v>
      </c>
      <c r="P1734" t="s">
        <v>90</v>
      </c>
      <c r="Q1734" t="s">
        <v>51</v>
      </c>
      <c r="R1734">
        <v>11</v>
      </c>
      <c r="S1734">
        <v>0</v>
      </c>
      <c r="T1734">
        <v>1</v>
      </c>
      <c r="U1734">
        <v>0</v>
      </c>
      <c r="V1734">
        <v>0</v>
      </c>
      <c r="W1734">
        <v>0</v>
      </c>
      <c r="X1734">
        <v>475</v>
      </c>
      <c r="Y1734">
        <v>-1</v>
      </c>
      <c r="Z1734" t="s">
        <v>52</v>
      </c>
      <c r="AA1734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15400000</v>
      </c>
      <c r="AB1734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65190000</v>
      </c>
      <c r="AC1734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-49790000</v>
      </c>
      <c r="AD1734" s="5">
        <f>VALUE(FIXED((SLEP[[#This Row],[EjecutadoCLP]]/SLEP[[#This Row],[MontoCLP]]),4,TRUE))</f>
        <v>4.2331000000000003</v>
      </c>
      <c r="AE1734" s="1">
        <f>IF(SLEP[[#This Row],[Termino]]=0,DATE(1992,10,11),SLEP[[#This Row],[Termino]]-SLEP[[#This Row],[Días de vigencia]])</f>
        <v>33413</v>
      </c>
      <c r="AF1734" s="1">
        <f>IF(SLEP[[#This Row],[Días restantes]]&lt;1,DATE(1992,10,11),DATE(2025,8,8)+SLEP[[#This Row],[Días restantes]])</f>
        <v>33888</v>
      </c>
      <c r="AG1734">
        <f ca="1">IF(SLEP[[#This Row],[Termino]]=0,0,SLEP[[#This Row],[Termino]]-TODAY())</f>
        <v>-12071</v>
      </c>
      <c r="AH1734" s="7" t="str">
        <f ca="1">IF(SLEP[[#This Row],[Dias]]&gt;0,"Vigente","Vencido")</f>
        <v>Vencido</v>
      </c>
      <c r="AI1734" t="str">
        <f>_xlfn.XLOOKUP(SLEP[[#This Row],[Source.Name]],Tabla3[Nombre archivo],Tabla3[BASESLEP],"N/A",0,1)</f>
        <v>Punilla Cordillera</v>
      </c>
      <c r="AJ1734" t="s">
        <v>8059</v>
      </c>
    </row>
    <row r="1735" spans="1:36" x14ac:dyDescent="0.3">
      <c r="A1735" t="s">
        <v>6454</v>
      </c>
      <c r="B1735" t="s">
        <v>7531</v>
      </c>
      <c r="C1735" t="s">
        <v>7255</v>
      </c>
      <c r="D1735" t="s">
        <v>7256</v>
      </c>
      <c r="E1735" t="s">
        <v>6837</v>
      </c>
      <c r="F1735" t="s">
        <v>6838</v>
      </c>
      <c r="G1735" t="s">
        <v>44</v>
      </c>
      <c r="H1735" t="s">
        <v>45</v>
      </c>
      <c r="I1735" t="s">
        <v>60</v>
      </c>
      <c r="J1735" t="s">
        <v>6460</v>
      </c>
      <c r="K1735" t="s">
        <v>48</v>
      </c>
      <c r="L1735" s="3">
        <v>19800000</v>
      </c>
      <c r="M1735" s="4">
        <v>65190000</v>
      </c>
      <c r="N1735" s="4">
        <v>-45390000</v>
      </c>
      <c r="O1735" t="s">
        <v>507</v>
      </c>
      <c r="P1735" t="s">
        <v>90</v>
      </c>
      <c r="Q1735" t="s">
        <v>51</v>
      </c>
      <c r="R1735">
        <v>11</v>
      </c>
      <c r="S1735">
        <v>0</v>
      </c>
      <c r="T1735">
        <v>1</v>
      </c>
      <c r="U1735">
        <v>0</v>
      </c>
      <c r="V1735">
        <v>0</v>
      </c>
      <c r="W1735">
        <v>0</v>
      </c>
      <c r="X1735">
        <v>477</v>
      </c>
      <c r="Y1735">
        <v>-1</v>
      </c>
      <c r="Z1735" t="s">
        <v>52</v>
      </c>
      <c r="AA1735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19800000</v>
      </c>
      <c r="AB1735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65190000</v>
      </c>
      <c r="AC1735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-45390000</v>
      </c>
      <c r="AD1735" s="5">
        <f>VALUE(FIXED((SLEP[[#This Row],[EjecutadoCLP]]/SLEP[[#This Row],[MontoCLP]]),4,TRUE))</f>
        <v>3.2924000000000002</v>
      </c>
      <c r="AE1735" s="1">
        <f>IF(SLEP[[#This Row],[Termino]]=0,DATE(1992,10,11),SLEP[[#This Row],[Termino]]-SLEP[[#This Row],[Días de vigencia]])</f>
        <v>33411</v>
      </c>
      <c r="AF1735" s="1">
        <f>IF(SLEP[[#This Row],[Días restantes]]&lt;1,DATE(1992,10,11),DATE(2025,8,8)+SLEP[[#This Row],[Días restantes]])</f>
        <v>33888</v>
      </c>
      <c r="AG1735">
        <f ca="1">IF(SLEP[[#This Row],[Termino]]=0,0,SLEP[[#This Row],[Termino]]-TODAY())</f>
        <v>-12071</v>
      </c>
      <c r="AH1735" s="7" t="str">
        <f ca="1">IF(SLEP[[#This Row],[Dias]]&gt;0,"Vigente","Vencido")</f>
        <v>Vencido</v>
      </c>
      <c r="AI1735" t="str">
        <f>_xlfn.XLOOKUP(SLEP[[#This Row],[Source.Name]],Tabla3[Nombre archivo],Tabla3[BASESLEP],"N/A",0,1)</f>
        <v>Punilla Cordillera</v>
      </c>
      <c r="AJ1735" t="s">
        <v>8065</v>
      </c>
    </row>
    <row r="1736" spans="1:36" x14ac:dyDescent="0.3">
      <c r="A1736" t="s">
        <v>6454</v>
      </c>
      <c r="B1736" t="s">
        <v>7535</v>
      </c>
      <c r="C1736" t="s">
        <v>7255</v>
      </c>
      <c r="D1736" t="s">
        <v>7256</v>
      </c>
      <c r="E1736" t="s">
        <v>7536</v>
      </c>
      <c r="F1736" t="s">
        <v>7537</v>
      </c>
      <c r="G1736" t="s">
        <v>44</v>
      </c>
      <c r="H1736" t="s">
        <v>45</v>
      </c>
      <c r="I1736" t="s">
        <v>60</v>
      </c>
      <c r="J1736" t="s">
        <v>6460</v>
      </c>
      <c r="K1736" t="s">
        <v>48</v>
      </c>
      <c r="L1736" s="3">
        <v>14960000</v>
      </c>
      <c r="M1736" s="4">
        <v>29784000</v>
      </c>
      <c r="N1736" s="4">
        <v>-14824000</v>
      </c>
      <c r="O1736" t="s">
        <v>507</v>
      </c>
      <c r="P1736" t="s">
        <v>90</v>
      </c>
      <c r="Q1736" t="s">
        <v>51</v>
      </c>
      <c r="R1736">
        <v>14</v>
      </c>
      <c r="S1736">
        <v>0</v>
      </c>
      <c r="T1736">
        <v>1</v>
      </c>
      <c r="U1736">
        <v>0</v>
      </c>
      <c r="V1736">
        <v>0</v>
      </c>
      <c r="W1736">
        <v>0</v>
      </c>
      <c r="X1736">
        <v>477</v>
      </c>
      <c r="Y1736">
        <v>-1</v>
      </c>
      <c r="Z1736" t="s">
        <v>52</v>
      </c>
      <c r="AA1736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14960000</v>
      </c>
      <c r="AB1736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29784000</v>
      </c>
      <c r="AC1736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-14824000</v>
      </c>
      <c r="AD1736" s="5">
        <f>VALUE(FIXED((SLEP[[#This Row],[EjecutadoCLP]]/SLEP[[#This Row],[MontoCLP]]),4,TRUE))</f>
        <v>1.9908999999999999</v>
      </c>
      <c r="AE1736" s="1">
        <f>IF(SLEP[[#This Row],[Termino]]=0,DATE(1992,10,11),SLEP[[#This Row],[Termino]]-SLEP[[#This Row],[Días de vigencia]])</f>
        <v>33411</v>
      </c>
      <c r="AF1736" s="1">
        <f>IF(SLEP[[#This Row],[Días restantes]]&lt;1,DATE(1992,10,11),DATE(2025,8,8)+SLEP[[#This Row],[Días restantes]])</f>
        <v>33888</v>
      </c>
      <c r="AG1736">
        <f ca="1">IF(SLEP[[#This Row],[Termino]]=0,0,SLEP[[#This Row],[Termino]]-TODAY())</f>
        <v>-12071</v>
      </c>
      <c r="AH1736" s="7" t="str">
        <f ca="1">IF(SLEP[[#This Row],[Dias]]&gt;0,"Vigente","Vencido")</f>
        <v>Vencido</v>
      </c>
      <c r="AI1736" t="str">
        <f>_xlfn.XLOOKUP(SLEP[[#This Row],[Source.Name]],Tabla3[Nombre archivo],Tabla3[BASESLEP],"N/A",0,1)</f>
        <v>Punilla Cordillera</v>
      </c>
      <c r="AJ1736" t="s">
        <v>8069</v>
      </c>
    </row>
    <row r="1737" spans="1:36" x14ac:dyDescent="0.3">
      <c r="A1737" t="s">
        <v>6454</v>
      </c>
      <c r="B1737" t="s">
        <v>7539</v>
      </c>
      <c r="C1737" t="s">
        <v>7255</v>
      </c>
      <c r="D1737" t="s">
        <v>7256</v>
      </c>
      <c r="E1737" t="s">
        <v>6956</v>
      </c>
      <c r="F1737" t="s">
        <v>6957</v>
      </c>
      <c r="G1737" t="s">
        <v>44</v>
      </c>
      <c r="H1737" t="s">
        <v>45</v>
      </c>
      <c r="I1737" t="s">
        <v>60</v>
      </c>
      <c r="J1737" t="s">
        <v>6460</v>
      </c>
      <c r="K1737" t="s">
        <v>48</v>
      </c>
      <c r="L1737" s="3">
        <v>13200000</v>
      </c>
      <c r="M1737" s="4">
        <v>17070000</v>
      </c>
      <c r="N1737" s="4">
        <v>-3870000</v>
      </c>
      <c r="O1737" t="s">
        <v>507</v>
      </c>
      <c r="P1737" t="s">
        <v>90</v>
      </c>
      <c r="Q1737" t="s">
        <v>51</v>
      </c>
      <c r="R1737">
        <v>10</v>
      </c>
      <c r="S1737">
        <v>0</v>
      </c>
      <c r="T1737">
        <v>1</v>
      </c>
      <c r="U1737">
        <v>0</v>
      </c>
      <c r="V1737">
        <v>0</v>
      </c>
      <c r="W1737">
        <v>0</v>
      </c>
      <c r="X1737">
        <v>477</v>
      </c>
      <c r="Y1737">
        <v>-1</v>
      </c>
      <c r="Z1737" t="s">
        <v>52</v>
      </c>
      <c r="AA1737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13200000</v>
      </c>
      <c r="AB1737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17070000</v>
      </c>
      <c r="AC1737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-3870000</v>
      </c>
      <c r="AD1737" s="5">
        <f>VALUE(FIXED((SLEP[[#This Row],[EjecutadoCLP]]/SLEP[[#This Row],[MontoCLP]]),4,TRUE))</f>
        <v>1.2931999999999999</v>
      </c>
      <c r="AE1737" s="1">
        <f>IF(SLEP[[#This Row],[Termino]]=0,DATE(1992,10,11),SLEP[[#This Row],[Termino]]-SLEP[[#This Row],[Días de vigencia]])</f>
        <v>33411</v>
      </c>
      <c r="AF1737" s="1">
        <f>IF(SLEP[[#This Row],[Días restantes]]&lt;1,DATE(1992,10,11),DATE(2025,8,8)+SLEP[[#This Row],[Días restantes]])</f>
        <v>33888</v>
      </c>
      <c r="AG1737">
        <f ca="1">IF(SLEP[[#This Row],[Termino]]=0,0,SLEP[[#This Row],[Termino]]-TODAY())</f>
        <v>-12071</v>
      </c>
      <c r="AH1737" s="7" t="str">
        <f ca="1">IF(SLEP[[#This Row],[Dias]]&gt;0,"Vigente","Vencido")</f>
        <v>Vencido</v>
      </c>
      <c r="AI1737" t="str">
        <f>_xlfn.XLOOKUP(SLEP[[#This Row],[Source.Name]],Tabla3[Nombre archivo],Tabla3[BASESLEP],"N/A",0,1)</f>
        <v>Punilla Cordillera</v>
      </c>
      <c r="AJ1737" t="s">
        <v>8075</v>
      </c>
    </row>
    <row r="1738" spans="1:36" x14ac:dyDescent="0.3">
      <c r="A1738" t="s">
        <v>6454</v>
      </c>
      <c r="B1738" t="s">
        <v>7541</v>
      </c>
      <c r="C1738" t="s">
        <v>7255</v>
      </c>
      <c r="D1738" t="s">
        <v>7256</v>
      </c>
      <c r="E1738" t="s">
        <v>7542</v>
      </c>
      <c r="F1738" t="s">
        <v>7543</v>
      </c>
      <c r="G1738" t="s">
        <v>44</v>
      </c>
      <c r="H1738" t="s">
        <v>45</v>
      </c>
      <c r="I1738" t="s">
        <v>60</v>
      </c>
      <c r="J1738" t="s">
        <v>6460</v>
      </c>
      <c r="K1738" t="s">
        <v>48</v>
      </c>
      <c r="L1738" s="3">
        <v>11990000</v>
      </c>
      <c r="M1738" s="4">
        <v>12262500</v>
      </c>
      <c r="N1738" s="4">
        <v>-272500</v>
      </c>
      <c r="O1738" t="s">
        <v>507</v>
      </c>
      <c r="P1738" t="s">
        <v>90</v>
      </c>
      <c r="Q1738" t="s">
        <v>51</v>
      </c>
      <c r="R1738">
        <v>9</v>
      </c>
      <c r="S1738">
        <v>0</v>
      </c>
      <c r="T1738">
        <v>1</v>
      </c>
      <c r="U1738">
        <v>0</v>
      </c>
      <c r="V1738">
        <v>0</v>
      </c>
      <c r="W1738">
        <v>0</v>
      </c>
      <c r="X1738">
        <v>477</v>
      </c>
      <c r="Y1738">
        <v>-1</v>
      </c>
      <c r="Z1738" t="s">
        <v>52</v>
      </c>
      <c r="AA1738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11990000</v>
      </c>
      <c r="AB1738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12262500</v>
      </c>
      <c r="AC1738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-272500</v>
      </c>
      <c r="AD1738" s="5">
        <f>VALUE(FIXED((SLEP[[#This Row],[EjecutadoCLP]]/SLEP[[#This Row],[MontoCLP]]),4,TRUE))</f>
        <v>1.0226999999999999</v>
      </c>
      <c r="AE1738" s="1">
        <f>IF(SLEP[[#This Row],[Termino]]=0,DATE(1992,10,11),SLEP[[#This Row],[Termino]]-SLEP[[#This Row],[Días de vigencia]])</f>
        <v>33411</v>
      </c>
      <c r="AF1738" s="1">
        <f>IF(SLEP[[#This Row],[Días restantes]]&lt;1,DATE(1992,10,11),DATE(2025,8,8)+SLEP[[#This Row],[Días restantes]])</f>
        <v>33888</v>
      </c>
      <c r="AG1738">
        <f ca="1">IF(SLEP[[#This Row],[Termino]]=0,0,SLEP[[#This Row],[Termino]]-TODAY())</f>
        <v>-12071</v>
      </c>
      <c r="AH1738" s="7" t="str">
        <f ca="1">IF(SLEP[[#This Row],[Dias]]&gt;0,"Vigente","Vencido")</f>
        <v>Vencido</v>
      </c>
      <c r="AI1738" t="str">
        <f>_xlfn.XLOOKUP(SLEP[[#This Row],[Source.Name]],Tabla3[Nombre archivo],Tabla3[BASESLEP],"N/A",0,1)</f>
        <v>Punilla Cordillera</v>
      </c>
      <c r="AJ1738" t="s">
        <v>8079</v>
      </c>
    </row>
    <row r="1739" spans="1:36" x14ac:dyDescent="0.3">
      <c r="A1739" t="s">
        <v>6454</v>
      </c>
      <c r="B1739" t="s">
        <v>7533</v>
      </c>
      <c r="C1739" t="s">
        <v>7255</v>
      </c>
      <c r="D1739" t="s">
        <v>7256</v>
      </c>
      <c r="E1739" t="s">
        <v>7388</v>
      </c>
      <c r="F1739" t="s">
        <v>7389</v>
      </c>
      <c r="G1739" t="s">
        <v>44</v>
      </c>
      <c r="H1739" t="s">
        <v>45</v>
      </c>
      <c r="I1739" t="s">
        <v>60</v>
      </c>
      <c r="J1739" t="s">
        <v>6460</v>
      </c>
      <c r="K1739" t="s">
        <v>48</v>
      </c>
      <c r="L1739" s="3">
        <v>22440000</v>
      </c>
      <c r="M1739" s="4">
        <v>158946000</v>
      </c>
      <c r="N1739" s="4">
        <v>-136506000</v>
      </c>
      <c r="O1739" t="s">
        <v>507</v>
      </c>
      <c r="P1739" t="s">
        <v>90</v>
      </c>
      <c r="Q1739" t="s">
        <v>51</v>
      </c>
      <c r="R1739">
        <v>52</v>
      </c>
      <c r="S1739">
        <v>0</v>
      </c>
      <c r="T1739">
        <v>1</v>
      </c>
      <c r="U1739">
        <v>0</v>
      </c>
      <c r="V1739">
        <v>0</v>
      </c>
      <c r="W1739">
        <v>0</v>
      </c>
      <c r="X1739">
        <v>477</v>
      </c>
      <c r="Y1739">
        <v>-1</v>
      </c>
      <c r="Z1739" t="s">
        <v>52</v>
      </c>
      <c r="AA1739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22440000</v>
      </c>
      <c r="AB1739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158946000</v>
      </c>
      <c r="AC1739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-136506000</v>
      </c>
      <c r="AD1739" s="5">
        <f>VALUE(FIXED((SLEP[[#This Row],[EjecutadoCLP]]/SLEP[[#This Row],[MontoCLP]]),4,TRUE))</f>
        <v>7.0831999999999997</v>
      </c>
      <c r="AE1739" s="1">
        <f>IF(SLEP[[#This Row],[Termino]]=0,DATE(1992,10,11),SLEP[[#This Row],[Termino]]-SLEP[[#This Row],[Días de vigencia]])</f>
        <v>33411</v>
      </c>
      <c r="AF1739" s="1">
        <f>IF(SLEP[[#This Row],[Días restantes]]&lt;1,DATE(1992,10,11),DATE(2025,8,8)+SLEP[[#This Row],[Días restantes]])</f>
        <v>33888</v>
      </c>
      <c r="AG1739">
        <f ca="1">IF(SLEP[[#This Row],[Termino]]=0,0,SLEP[[#This Row],[Termino]]-TODAY())</f>
        <v>-12071</v>
      </c>
      <c r="AH1739" s="7" t="str">
        <f ca="1">IF(SLEP[[#This Row],[Dias]]&gt;0,"Vigente","Vencido")</f>
        <v>Vencido</v>
      </c>
      <c r="AI1739" t="str">
        <f>_xlfn.XLOOKUP(SLEP[[#This Row],[Source.Name]],Tabla3[Nombre archivo],Tabla3[BASESLEP],"N/A",0,1)</f>
        <v>Punilla Cordillera</v>
      </c>
      <c r="AJ1739" t="s">
        <v>8083</v>
      </c>
    </row>
    <row r="1740" spans="1:36" x14ac:dyDescent="0.3">
      <c r="A1740" t="s">
        <v>6454</v>
      </c>
      <c r="B1740" t="s">
        <v>7545</v>
      </c>
      <c r="C1740" t="s">
        <v>7255</v>
      </c>
      <c r="D1740" t="s">
        <v>7256</v>
      </c>
      <c r="E1740" t="s">
        <v>7388</v>
      </c>
      <c r="F1740" t="s">
        <v>7389</v>
      </c>
      <c r="G1740" t="s">
        <v>44</v>
      </c>
      <c r="H1740" t="s">
        <v>45</v>
      </c>
      <c r="I1740" t="s">
        <v>60</v>
      </c>
      <c r="J1740" t="s">
        <v>6460</v>
      </c>
      <c r="K1740" t="s">
        <v>48</v>
      </c>
      <c r="L1740" s="3">
        <v>17600000</v>
      </c>
      <c r="M1740" s="4">
        <v>158946000</v>
      </c>
      <c r="N1740" s="4">
        <v>-141346000</v>
      </c>
      <c r="O1740" t="s">
        <v>507</v>
      </c>
      <c r="P1740" t="s">
        <v>90</v>
      </c>
      <c r="Q1740" t="s">
        <v>51</v>
      </c>
      <c r="R1740">
        <v>52</v>
      </c>
      <c r="S1740">
        <v>0</v>
      </c>
      <c r="T1740">
        <v>1</v>
      </c>
      <c r="U1740">
        <v>0</v>
      </c>
      <c r="V1740">
        <v>0</v>
      </c>
      <c r="W1740">
        <v>0</v>
      </c>
      <c r="X1740">
        <v>477</v>
      </c>
      <c r="Y1740">
        <v>-1</v>
      </c>
      <c r="Z1740" t="s">
        <v>52</v>
      </c>
      <c r="AA1740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17600000</v>
      </c>
      <c r="AB1740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158946000</v>
      </c>
      <c r="AC1740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-141346000</v>
      </c>
      <c r="AD1740" s="5">
        <f>VALUE(FIXED((SLEP[[#This Row],[EjecutadoCLP]]/SLEP[[#This Row],[MontoCLP]]),4,TRUE))</f>
        <v>9.0310000000000006</v>
      </c>
      <c r="AE1740" s="1">
        <f>IF(SLEP[[#This Row],[Termino]]=0,DATE(1992,10,11),SLEP[[#This Row],[Termino]]-SLEP[[#This Row],[Días de vigencia]])</f>
        <v>33411</v>
      </c>
      <c r="AF1740" s="1">
        <f>IF(SLEP[[#This Row],[Días restantes]]&lt;1,DATE(1992,10,11),DATE(2025,8,8)+SLEP[[#This Row],[Días restantes]])</f>
        <v>33888</v>
      </c>
      <c r="AG1740">
        <f ca="1">IF(SLEP[[#This Row],[Termino]]=0,0,SLEP[[#This Row],[Termino]]-TODAY())</f>
        <v>-12071</v>
      </c>
      <c r="AH1740" s="7" t="str">
        <f ca="1">IF(SLEP[[#This Row],[Dias]]&gt;0,"Vigente","Vencido")</f>
        <v>Vencido</v>
      </c>
      <c r="AI1740" t="str">
        <f>_xlfn.XLOOKUP(SLEP[[#This Row],[Source.Name]],Tabla3[Nombre archivo],Tabla3[BASESLEP],"N/A",0,1)</f>
        <v>Punilla Cordillera</v>
      </c>
      <c r="AJ1740" t="s">
        <v>8088</v>
      </c>
    </row>
    <row r="1741" spans="1:36" x14ac:dyDescent="0.3">
      <c r="A1741" t="s">
        <v>6454</v>
      </c>
      <c r="B1741" t="s">
        <v>7547</v>
      </c>
      <c r="C1741" t="s">
        <v>7255</v>
      </c>
      <c r="D1741" t="s">
        <v>7256</v>
      </c>
      <c r="E1741" t="s">
        <v>7432</v>
      </c>
      <c r="F1741" t="s">
        <v>7433</v>
      </c>
      <c r="G1741" t="s">
        <v>44</v>
      </c>
      <c r="H1741" t="s">
        <v>45</v>
      </c>
      <c r="I1741" t="s">
        <v>60</v>
      </c>
      <c r="J1741" t="s">
        <v>6460</v>
      </c>
      <c r="K1741" t="s">
        <v>48</v>
      </c>
      <c r="L1741" s="3">
        <v>20900000</v>
      </c>
      <c r="M1741" s="4">
        <v>45580000</v>
      </c>
      <c r="N1741" s="4">
        <v>-24680000</v>
      </c>
      <c r="O1741" t="s">
        <v>507</v>
      </c>
      <c r="P1741" t="s">
        <v>90</v>
      </c>
      <c r="Q1741" t="s">
        <v>51</v>
      </c>
      <c r="R1741">
        <v>30</v>
      </c>
      <c r="S1741">
        <v>0</v>
      </c>
      <c r="T1741">
        <v>1</v>
      </c>
      <c r="U1741">
        <v>0</v>
      </c>
      <c r="V1741">
        <v>0</v>
      </c>
      <c r="W1741">
        <v>0</v>
      </c>
      <c r="X1741">
        <v>477</v>
      </c>
      <c r="Y1741">
        <v>-1</v>
      </c>
      <c r="Z1741" t="s">
        <v>52</v>
      </c>
      <c r="AA1741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20900000</v>
      </c>
      <c r="AB1741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45580000</v>
      </c>
      <c r="AC1741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-24680000</v>
      </c>
      <c r="AD1741" s="5">
        <f>VALUE(FIXED((SLEP[[#This Row],[EjecutadoCLP]]/SLEP[[#This Row],[MontoCLP]]),4,TRUE))</f>
        <v>2.1808999999999998</v>
      </c>
      <c r="AE1741" s="1">
        <f>IF(SLEP[[#This Row],[Termino]]=0,DATE(1992,10,11),SLEP[[#This Row],[Termino]]-SLEP[[#This Row],[Días de vigencia]])</f>
        <v>33411</v>
      </c>
      <c r="AF1741" s="1">
        <f>IF(SLEP[[#This Row],[Días restantes]]&lt;1,DATE(1992,10,11),DATE(2025,8,8)+SLEP[[#This Row],[Días restantes]])</f>
        <v>33888</v>
      </c>
      <c r="AG1741">
        <f ca="1">IF(SLEP[[#This Row],[Termino]]=0,0,SLEP[[#This Row],[Termino]]-TODAY())</f>
        <v>-12071</v>
      </c>
      <c r="AH1741" s="7" t="str">
        <f ca="1">IF(SLEP[[#This Row],[Dias]]&gt;0,"Vigente","Vencido")</f>
        <v>Vencido</v>
      </c>
      <c r="AI1741" t="str">
        <f>_xlfn.XLOOKUP(SLEP[[#This Row],[Source.Name]],Tabla3[Nombre archivo],Tabla3[BASESLEP],"N/A",0,1)</f>
        <v>Punilla Cordillera</v>
      </c>
      <c r="AJ1741" t="s">
        <v>8092</v>
      </c>
    </row>
    <row r="1742" spans="1:36" x14ac:dyDescent="0.3">
      <c r="A1742" t="s">
        <v>6454</v>
      </c>
      <c r="B1742" t="s">
        <v>7549</v>
      </c>
      <c r="C1742" t="s">
        <v>7255</v>
      </c>
      <c r="D1742" t="s">
        <v>7256</v>
      </c>
      <c r="E1742" t="s">
        <v>6837</v>
      </c>
      <c r="F1742" t="s">
        <v>6838</v>
      </c>
      <c r="G1742" t="s">
        <v>44</v>
      </c>
      <c r="H1742" t="s">
        <v>45</v>
      </c>
      <c r="I1742" t="s">
        <v>60</v>
      </c>
      <c r="J1742" t="s">
        <v>6460</v>
      </c>
      <c r="K1742" t="s">
        <v>48</v>
      </c>
      <c r="L1742" s="3">
        <v>28600000</v>
      </c>
      <c r="M1742" s="4">
        <v>65190000</v>
      </c>
      <c r="N1742" s="4">
        <v>-36590000</v>
      </c>
      <c r="O1742" t="s">
        <v>507</v>
      </c>
      <c r="P1742" t="s">
        <v>90</v>
      </c>
      <c r="Q1742" t="s">
        <v>51</v>
      </c>
      <c r="R1742">
        <v>11</v>
      </c>
      <c r="S1742">
        <v>0</v>
      </c>
      <c r="T1742">
        <v>2</v>
      </c>
      <c r="U1742">
        <v>0</v>
      </c>
      <c r="V1742">
        <v>0</v>
      </c>
      <c r="W1742">
        <v>0</v>
      </c>
      <c r="X1742">
        <v>477</v>
      </c>
      <c r="Y1742">
        <v>-1</v>
      </c>
      <c r="Z1742" t="s">
        <v>52</v>
      </c>
      <c r="AA1742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28600000</v>
      </c>
      <c r="AB1742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65190000</v>
      </c>
      <c r="AC1742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-36590000</v>
      </c>
      <c r="AD1742" s="5">
        <f>VALUE(FIXED((SLEP[[#This Row],[EjecutadoCLP]]/SLEP[[#This Row],[MontoCLP]]),4,TRUE))</f>
        <v>2.2793999999999999</v>
      </c>
      <c r="AE1742" s="1">
        <f>IF(SLEP[[#This Row],[Termino]]=0,DATE(1992,10,11),SLEP[[#This Row],[Termino]]-SLEP[[#This Row],[Días de vigencia]])</f>
        <v>33411</v>
      </c>
      <c r="AF1742" s="1">
        <f>IF(SLEP[[#This Row],[Días restantes]]&lt;1,DATE(1992,10,11),DATE(2025,8,8)+SLEP[[#This Row],[Días restantes]])</f>
        <v>33888</v>
      </c>
      <c r="AG1742">
        <f ca="1">IF(SLEP[[#This Row],[Termino]]=0,0,SLEP[[#This Row],[Termino]]-TODAY())</f>
        <v>-12071</v>
      </c>
      <c r="AH1742" s="7" t="str">
        <f ca="1">IF(SLEP[[#This Row],[Dias]]&gt;0,"Vigente","Vencido")</f>
        <v>Vencido</v>
      </c>
      <c r="AI1742" t="str">
        <f>_xlfn.XLOOKUP(SLEP[[#This Row],[Source.Name]],Tabla3[Nombre archivo],Tabla3[BASESLEP],"N/A",0,1)</f>
        <v>Punilla Cordillera</v>
      </c>
      <c r="AJ1742" t="s">
        <v>8096</v>
      </c>
    </row>
    <row r="1743" spans="1:36" x14ac:dyDescent="0.3">
      <c r="A1743" t="s">
        <v>6454</v>
      </c>
      <c r="B1743" t="s">
        <v>7551</v>
      </c>
      <c r="C1743" t="s">
        <v>7255</v>
      </c>
      <c r="D1743" t="s">
        <v>7256</v>
      </c>
      <c r="E1743" t="s">
        <v>7438</v>
      </c>
      <c r="F1743" t="s">
        <v>7439</v>
      </c>
      <c r="G1743" t="s">
        <v>44</v>
      </c>
      <c r="H1743" t="s">
        <v>45</v>
      </c>
      <c r="I1743" t="s">
        <v>60</v>
      </c>
      <c r="J1743" t="s">
        <v>6460</v>
      </c>
      <c r="K1743" t="s">
        <v>48</v>
      </c>
      <c r="L1743" s="3">
        <v>23210000</v>
      </c>
      <c r="M1743" s="4">
        <v>42164000</v>
      </c>
      <c r="N1743" s="4">
        <v>-18954000</v>
      </c>
      <c r="O1743" t="s">
        <v>507</v>
      </c>
      <c r="P1743" t="s">
        <v>90</v>
      </c>
      <c r="Q1743" t="s">
        <v>51</v>
      </c>
      <c r="R1743">
        <v>15</v>
      </c>
      <c r="S1743">
        <v>0</v>
      </c>
      <c r="T1743">
        <v>2</v>
      </c>
      <c r="U1743">
        <v>0</v>
      </c>
      <c r="V1743">
        <v>0</v>
      </c>
      <c r="W1743">
        <v>0</v>
      </c>
      <c r="X1743">
        <v>477</v>
      </c>
      <c r="Y1743">
        <v>-1</v>
      </c>
      <c r="Z1743" t="s">
        <v>52</v>
      </c>
      <c r="AA1743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23210000</v>
      </c>
      <c r="AB1743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42164000</v>
      </c>
      <c r="AC1743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-18954000</v>
      </c>
      <c r="AD1743" s="5">
        <f>VALUE(FIXED((SLEP[[#This Row],[EjecutadoCLP]]/SLEP[[#This Row],[MontoCLP]]),4,TRUE))</f>
        <v>1.8166</v>
      </c>
      <c r="AE1743" s="1">
        <f>IF(SLEP[[#This Row],[Termino]]=0,DATE(1992,10,11),SLEP[[#This Row],[Termino]]-SLEP[[#This Row],[Días de vigencia]])</f>
        <v>33411</v>
      </c>
      <c r="AF1743" s="1">
        <f>IF(SLEP[[#This Row],[Días restantes]]&lt;1,DATE(1992,10,11),DATE(2025,8,8)+SLEP[[#This Row],[Días restantes]])</f>
        <v>33888</v>
      </c>
      <c r="AG1743">
        <f ca="1">IF(SLEP[[#This Row],[Termino]]=0,0,SLEP[[#This Row],[Termino]]-TODAY())</f>
        <v>-12071</v>
      </c>
      <c r="AH1743" s="7" t="str">
        <f ca="1">IF(SLEP[[#This Row],[Dias]]&gt;0,"Vigente","Vencido")</f>
        <v>Vencido</v>
      </c>
      <c r="AI1743" t="str">
        <f>_xlfn.XLOOKUP(SLEP[[#This Row],[Source.Name]],Tabla3[Nombre archivo],Tabla3[BASESLEP],"N/A",0,1)</f>
        <v>Punilla Cordillera</v>
      </c>
      <c r="AJ1743" t="s">
        <v>8102</v>
      </c>
    </row>
    <row r="1744" spans="1:36" x14ac:dyDescent="0.3">
      <c r="A1744" t="s">
        <v>6454</v>
      </c>
      <c r="B1744" t="s">
        <v>7553</v>
      </c>
      <c r="C1744" t="s">
        <v>7255</v>
      </c>
      <c r="D1744" t="s">
        <v>7256</v>
      </c>
      <c r="E1744" t="s">
        <v>7380</v>
      </c>
      <c r="F1744" t="s">
        <v>7381</v>
      </c>
      <c r="G1744" t="s">
        <v>44</v>
      </c>
      <c r="H1744" t="s">
        <v>45</v>
      </c>
      <c r="I1744" t="s">
        <v>60</v>
      </c>
      <c r="J1744" t="s">
        <v>6460</v>
      </c>
      <c r="K1744" t="s">
        <v>48</v>
      </c>
      <c r="L1744" s="3">
        <v>28600000</v>
      </c>
      <c r="M1744" s="4">
        <v>85467000</v>
      </c>
      <c r="N1744" s="4">
        <v>-56867000</v>
      </c>
      <c r="O1744" t="s">
        <v>507</v>
      </c>
      <c r="P1744" t="s">
        <v>90</v>
      </c>
      <c r="Q1744" t="s">
        <v>51</v>
      </c>
      <c r="R1744">
        <v>36</v>
      </c>
      <c r="S1744">
        <v>0</v>
      </c>
      <c r="T1744">
        <v>1</v>
      </c>
      <c r="U1744">
        <v>0</v>
      </c>
      <c r="V1744">
        <v>0</v>
      </c>
      <c r="W1744">
        <v>0</v>
      </c>
      <c r="X1744">
        <v>477</v>
      </c>
      <c r="Y1744">
        <v>-1</v>
      </c>
      <c r="Z1744" t="s">
        <v>52</v>
      </c>
      <c r="AA1744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28600000</v>
      </c>
      <c r="AB1744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85467000</v>
      </c>
      <c r="AC1744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-56867000</v>
      </c>
      <c r="AD1744" s="5">
        <f>VALUE(FIXED((SLEP[[#This Row],[EjecutadoCLP]]/SLEP[[#This Row],[MontoCLP]]),4,TRUE))</f>
        <v>2.9883999999999999</v>
      </c>
      <c r="AE1744" s="1">
        <f>IF(SLEP[[#This Row],[Termino]]=0,DATE(1992,10,11),SLEP[[#This Row],[Termino]]-SLEP[[#This Row],[Días de vigencia]])</f>
        <v>33411</v>
      </c>
      <c r="AF1744" s="1">
        <f>IF(SLEP[[#This Row],[Días restantes]]&lt;1,DATE(1992,10,11),DATE(2025,8,8)+SLEP[[#This Row],[Días restantes]])</f>
        <v>33888</v>
      </c>
      <c r="AG1744">
        <f ca="1">IF(SLEP[[#This Row],[Termino]]=0,0,SLEP[[#This Row],[Termino]]-TODAY())</f>
        <v>-12071</v>
      </c>
      <c r="AH1744" s="7" t="str">
        <f ca="1">IF(SLEP[[#This Row],[Dias]]&gt;0,"Vigente","Vencido")</f>
        <v>Vencido</v>
      </c>
      <c r="AI1744" t="str">
        <f>_xlfn.XLOOKUP(SLEP[[#This Row],[Source.Name]],Tabla3[Nombre archivo],Tabla3[BASESLEP],"N/A",0,1)</f>
        <v>Punilla Cordillera</v>
      </c>
      <c r="AJ1744" t="s">
        <v>8108</v>
      </c>
    </row>
    <row r="1745" spans="1:36" x14ac:dyDescent="0.3">
      <c r="A1745" t="s">
        <v>6454</v>
      </c>
      <c r="B1745" t="s">
        <v>7387</v>
      </c>
      <c r="C1745" t="s">
        <v>7255</v>
      </c>
      <c r="D1745" t="s">
        <v>7256</v>
      </c>
      <c r="E1745" t="s">
        <v>7388</v>
      </c>
      <c r="F1745" t="s">
        <v>7389</v>
      </c>
      <c r="G1745" t="s">
        <v>44</v>
      </c>
      <c r="H1745" t="s">
        <v>45</v>
      </c>
      <c r="I1745" t="s">
        <v>60</v>
      </c>
      <c r="J1745" t="s">
        <v>6460</v>
      </c>
      <c r="K1745" t="s">
        <v>48</v>
      </c>
      <c r="L1745" s="3">
        <v>22000000</v>
      </c>
      <c r="M1745" s="4">
        <v>158946000</v>
      </c>
      <c r="N1745" s="4">
        <v>-136946000</v>
      </c>
      <c r="O1745" t="s">
        <v>507</v>
      </c>
      <c r="P1745" t="s">
        <v>90</v>
      </c>
      <c r="Q1745" t="s">
        <v>51</v>
      </c>
      <c r="R1745">
        <v>52</v>
      </c>
      <c r="S1745">
        <v>0</v>
      </c>
      <c r="T1745">
        <v>1</v>
      </c>
      <c r="U1745">
        <v>0</v>
      </c>
      <c r="V1745">
        <v>0</v>
      </c>
      <c r="W1745">
        <v>0</v>
      </c>
      <c r="X1745">
        <v>477</v>
      </c>
      <c r="Y1745">
        <v>-1</v>
      </c>
      <c r="Z1745" t="s">
        <v>52</v>
      </c>
      <c r="AA1745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22000000</v>
      </c>
      <c r="AB1745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158946000</v>
      </c>
      <c r="AC1745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-136946000</v>
      </c>
      <c r="AD1745" s="5">
        <f>VALUE(FIXED((SLEP[[#This Row],[EjecutadoCLP]]/SLEP[[#This Row],[MontoCLP]]),4,TRUE))</f>
        <v>7.2248000000000001</v>
      </c>
      <c r="AE1745" s="1">
        <f>IF(SLEP[[#This Row],[Termino]]=0,DATE(1992,10,11),SLEP[[#This Row],[Termino]]-SLEP[[#This Row],[Días de vigencia]])</f>
        <v>33411</v>
      </c>
      <c r="AF1745" s="1">
        <f>IF(SLEP[[#This Row],[Días restantes]]&lt;1,DATE(1992,10,11),DATE(2025,8,8)+SLEP[[#This Row],[Días restantes]])</f>
        <v>33888</v>
      </c>
      <c r="AG1745">
        <f ca="1">IF(SLEP[[#This Row],[Termino]]=0,0,SLEP[[#This Row],[Termino]]-TODAY())</f>
        <v>-12071</v>
      </c>
      <c r="AH1745" s="7" t="str">
        <f ca="1">IF(SLEP[[#This Row],[Dias]]&gt;0,"Vigente","Vencido")</f>
        <v>Vencido</v>
      </c>
      <c r="AI1745" t="str">
        <f>_xlfn.XLOOKUP(SLEP[[#This Row],[Source.Name]],Tabla3[Nombre archivo],Tabla3[BASESLEP],"N/A",0,1)</f>
        <v>Punilla Cordillera</v>
      </c>
      <c r="AJ1745" t="s">
        <v>8112</v>
      </c>
    </row>
    <row r="1746" spans="1:36" x14ac:dyDescent="0.3">
      <c r="A1746" t="s">
        <v>6454</v>
      </c>
      <c r="B1746" t="s">
        <v>7391</v>
      </c>
      <c r="C1746" t="s">
        <v>7255</v>
      </c>
      <c r="D1746" t="s">
        <v>7256</v>
      </c>
      <c r="E1746" t="s">
        <v>6868</v>
      </c>
      <c r="F1746" t="s">
        <v>6869</v>
      </c>
      <c r="G1746" t="s">
        <v>44</v>
      </c>
      <c r="H1746" t="s">
        <v>45</v>
      </c>
      <c r="I1746" t="s">
        <v>60</v>
      </c>
      <c r="J1746" t="s">
        <v>6460</v>
      </c>
      <c r="K1746" t="s">
        <v>48</v>
      </c>
      <c r="L1746" s="3">
        <v>15180000</v>
      </c>
      <c r="M1746" s="4">
        <v>64635000</v>
      </c>
      <c r="N1746" s="4">
        <v>-49455000</v>
      </c>
      <c r="O1746" t="s">
        <v>507</v>
      </c>
      <c r="P1746" t="s">
        <v>90</v>
      </c>
      <c r="Q1746" t="s">
        <v>51</v>
      </c>
      <c r="R1746">
        <v>39</v>
      </c>
      <c r="S1746">
        <v>0</v>
      </c>
      <c r="T1746">
        <v>1</v>
      </c>
      <c r="U1746">
        <v>0</v>
      </c>
      <c r="V1746">
        <v>0</v>
      </c>
      <c r="W1746">
        <v>0</v>
      </c>
      <c r="X1746">
        <v>477</v>
      </c>
      <c r="Y1746">
        <v>-1</v>
      </c>
      <c r="Z1746" t="s">
        <v>52</v>
      </c>
      <c r="AA1746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15180000</v>
      </c>
      <c r="AB1746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64635000</v>
      </c>
      <c r="AC1746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-49455000</v>
      </c>
      <c r="AD1746" s="5">
        <f>VALUE(FIXED((SLEP[[#This Row],[EjecutadoCLP]]/SLEP[[#This Row],[MontoCLP]]),4,TRUE))</f>
        <v>4.2579000000000002</v>
      </c>
      <c r="AE1746" s="1">
        <f>IF(SLEP[[#This Row],[Termino]]=0,DATE(1992,10,11),SLEP[[#This Row],[Termino]]-SLEP[[#This Row],[Días de vigencia]])</f>
        <v>33411</v>
      </c>
      <c r="AF1746" s="1">
        <f>IF(SLEP[[#This Row],[Días restantes]]&lt;1,DATE(1992,10,11),DATE(2025,8,8)+SLEP[[#This Row],[Días restantes]])</f>
        <v>33888</v>
      </c>
      <c r="AG1746">
        <f ca="1">IF(SLEP[[#This Row],[Termino]]=0,0,SLEP[[#This Row],[Termino]]-TODAY())</f>
        <v>-12071</v>
      </c>
      <c r="AH1746" s="7" t="str">
        <f ca="1">IF(SLEP[[#This Row],[Dias]]&gt;0,"Vigente","Vencido")</f>
        <v>Vencido</v>
      </c>
      <c r="AI1746" t="str">
        <f>_xlfn.XLOOKUP(SLEP[[#This Row],[Source.Name]],Tabla3[Nombre archivo],Tabla3[BASESLEP],"N/A",0,1)</f>
        <v>Punilla Cordillera</v>
      </c>
      <c r="AJ1746" t="s">
        <v>8116</v>
      </c>
    </row>
    <row r="1747" spans="1:36" x14ac:dyDescent="0.3">
      <c r="A1747" t="s">
        <v>6454</v>
      </c>
      <c r="B1747" t="s">
        <v>7393</v>
      </c>
      <c r="C1747" t="s">
        <v>7255</v>
      </c>
      <c r="D1747" t="s">
        <v>7256</v>
      </c>
      <c r="E1747" t="s">
        <v>7394</v>
      </c>
      <c r="F1747" t="s">
        <v>7395</v>
      </c>
      <c r="G1747" t="s">
        <v>44</v>
      </c>
      <c r="H1747" t="s">
        <v>45</v>
      </c>
      <c r="I1747" t="s">
        <v>60</v>
      </c>
      <c r="J1747" t="s">
        <v>6460</v>
      </c>
      <c r="K1747" t="s">
        <v>48</v>
      </c>
      <c r="L1747" s="3">
        <v>15400000</v>
      </c>
      <c r="M1747" s="4">
        <v>36775000</v>
      </c>
      <c r="N1747" s="4">
        <v>-21375000</v>
      </c>
      <c r="O1747" t="s">
        <v>507</v>
      </c>
      <c r="P1747" t="s">
        <v>90</v>
      </c>
      <c r="Q1747" t="s">
        <v>51</v>
      </c>
      <c r="R1747">
        <v>19</v>
      </c>
      <c r="S1747">
        <v>0</v>
      </c>
      <c r="T1747">
        <v>2</v>
      </c>
      <c r="U1747">
        <v>0</v>
      </c>
      <c r="V1747">
        <v>0</v>
      </c>
      <c r="W1747">
        <v>0</v>
      </c>
      <c r="X1747">
        <v>477</v>
      </c>
      <c r="Y1747">
        <v>-1</v>
      </c>
      <c r="Z1747" t="s">
        <v>52</v>
      </c>
      <c r="AA1747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15400000</v>
      </c>
      <c r="AB1747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36775000</v>
      </c>
      <c r="AC1747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-21375000</v>
      </c>
      <c r="AD1747" s="5">
        <f>VALUE(FIXED((SLEP[[#This Row],[EjecutadoCLP]]/SLEP[[#This Row],[MontoCLP]]),4,TRUE))</f>
        <v>2.3879999999999999</v>
      </c>
      <c r="AE1747" s="1">
        <f>IF(SLEP[[#This Row],[Termino]]=0,DATE(1992,10,11),SLEP[[#This Row],[Termino]]-SLEP[[#This Row],[Días de vigencia]])</f>
        <v>33411</v>
      </c>
      <c r="AF1747" s="1">
        <f>IF(SLEP[[#This Row],[Días restantes]]&lt;1,DATE(1992,10,11),DATE(2025,8,8)+SLEP[[#This Row],[Días restantes]])</f>
        <v>33888</v>
      </c>
      <c r="AG1747">
        <f ca="1">IF(SLEP[[#This Row],[Termino]]=0,0,SLEP[[#This Row],[Termino]]-TODAY())</f>
        <v>-12071</v>
      </c>
      <c r="AH1747" s="7" t="str">
        <f ca="1">IF(SLEP[[#This Row],[Dias]]&gt;0,"Vigente","Vencido")</f>
        <v>Vencido</v>
      </c>
      <c r="AI1747" t="str">
        <f>_xlfn.XLOOKUP(SLEP[[#This Row],[Source.Name]],Tabla3[Nombre archivo],Tabla3[BASESLEP],"N/A",0,1)</f>
        <v>Punilla Cordillera</v>
      </c>
      <c r="AJ1747" t="s">
        <v>8122</v>
      </c>
    </row>
    <row r="1748" spans="1:36" x14ac:dyDescent="0.3">
      <c r="A1748" t="s">
        <v>6454</v>
      </c>
      <c r="B1748" t="s">
        <v>7397</v>
      </c>
      <c r="C1748" t="s">
        <v>7255</v>
      </c>
      <c r="D1748" t="s">
        <v>7256</v>
      </c>
      <c r="E1748" t="s">
        <v>7030</v>
      </c>
      <c r="F1748" t="s">
        <v>7031</v>
      </c>
      <c r="G1748" t="s">
        <v>44</v>
      </c>
      <c r="H1748" t="s">
        <v>45</v>
      </c>
      <c r="I1748" t="s">
        <v>60</v>
      </c>
      <c r="J1748" t="s">
        <v>6460</v>
      </c>
      <c r="K1748" t="s">
        <v>48</v>
      </c>
      <c r="L1748" s="3">
        <v>17600000</v>
      </c>
      <c r="M1748" s="4">
        <v>18320000</v>
      </c>
      <c r="N1748" s="4">
        <v>-720000</v>
      </c>
      <c r="O1748" t="s">
        <v>507</v>
      </c>
      <c r="P1748" t="s">
        <v>90</v>
      </c>
      <c r="Q1748" t="s">
        <v>51</v>
      </c>
      <c r="R1748">
        <v>8</v>
      </c>
      <c r="S1748">
        <v>0</v>
      </c>
      <c r="T1748">
        <v>2</v>
      </c>
      <c r="U1748">
        <v>0</v>
      </c>
      <c r="V1748">
        <v>0</v>
      </c>
      <c r="W1748">
        <v>0</v>
      </c>
      <c r="X1748">
        <v>477</v>
      </c>
      <c r="Y1748">
        <v>-1</v>
      </c>
      <c r="Z1748" t="s">
        <v>52</v>
      </c>
      <c r="AA1748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17600000</v>
      </c>
      <c r="AB1748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18320000</v>
      </c>
      <c r="AC1748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-720000</v>
      </c>
      <c r="AD1748" s="5">
        <f>VALUE(FIXED((SLEP[[#This Row],[EjecutadoCLP]]/SLEP[[#This Row],[MontoCLP]]),4,TRUE))</f>
        <v>1.0408999999999999</v>
      </c>
      <c r="AE1748" s="1">
        <f>IF(SLEP[[#This Row],[Termino]]=0,DATE(1992,10,11),SLEP[[#This Row],[Termino]]-SLEP[[#This Row],[Días de vigencia]])</f>
        <v>33411</v>
      </c>
      <c r="AF1748" s="1">
        <f>IF(SLEP[[#This Row],[Días restantes]]&lt;1,DATE(1992,10,11),DATE(2025,8,8)+SLEP[[#This Row],[Días restantes]])</f>
        <v>33888</v>
      </c>
      <c r="AG1748">
        <f ca="1">IF(SLEP[[#This Row],[Termino]]=0,0,SLEP[[#This Row],[Termino]]-TODAY())</f>
        <v>-12071</v>
      </c>
      <c r="AH1748" s="7" t="str">
        <f ca="1">IF(SLEP[[#This Row],[Dias]]&gt;0,"Vigente","Vencido")</f>
        <v>Vencido</v>
      </c>
      <c r="AI1748" t="str">
        <f>_xlfn.XLOOKUP(SLEP[[#This Row],[Source.Name]],Tabla3[Nombre archivo],Tabla3[BASESLEP],"N/A",0,1)</f>
        <v>Punilla Cordillera</v>
      </c>
    </row>
    <row r="1749" spans="1:36" x14ac:dyDescent="0.3">
      <c r="A1749" t="s">
        <v>6454</v>
      </c>
      <c r="B1749" t="s">
        <v>7555</v>
      </c>
      <c r="C1749" t="s">
        <v>7255</v>
      </c>
      <c r="D1749" t="s">
        <v>7256</v>
      </c>
      <c r="E1749" t="s">
        <v>7432</v>
      </c>
      <c r="F1749" t="s">
        <v>7433</v>
      </c>
      <c r="G1749" t="s">
        <v>44</v>
      </c>
      <c r="H1749" t="s">
        <v>45</v>
      </c>
      <c r="I1749" t="s">
        <v>60</v>
      </c>
      <c r="J1749" t="s">
        <v>6460</v>
      </c>
      <c r="K1749" t="s">
        <v>48</v>
      </c>
      <c r="L1749" s="3">
        <v>16500000</v>
      </c>
      <c r="M1749" s="4">
        <v>45580000</v>
      </c>
      <c r="N1749" s="4">
        <v>-29080000</v>
      </c>
      <c r="O1749" t="s">
        <v>507</v>
      </c>
      <c r="P1749" t="s">
        <v>90</v>
      </c>
      <c r="Q1749" t="s">
        <v>51</v>
      </c>
      <c r="R1749">
        <v>30</v>
      </c>
      <c r="S1749">
        <v>0</v>
      </c>
      <c r="T1749">
        <v>1</v>
      </c>
      <c r="U1749">
        <v>0</v>
      </c>
      <c r="V1749">
        <v>0</v>
      </c>
      <c r="W1749">
        <v>0</v>
      </c>
      <c r="X1749">
        <v>477</v>
      </c>
      <c r="Y1749">
        <v>-1</v>
      </c>
      <c r="Z1749" t="s">
        <v>52</v>
      </c>
      <c r="AA1749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16500000</v>
      </c>
      <c r="AB1749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45580000</v>
      </c>
      <c r="AC1749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-29080000</v>
      </c>
      <c r="AD1749" s="5">
        <f>VALUE(FIXED((SLEP[[#This Row],[EjecutadoCLP]]/SLEP[[#This Row],[MontoCLP]]),4,TRUE))</f>
        <v>2.7624</v>
      </c>
      <c r="AE1749" s="1">
        <f>IF(SLEP[[#This Row],[Termino]]=0,DATE(1992,10,11),SLEP[[#This Row],[Termino]]-SLEP[[#This Row],[Días de vigencia]])</f>
        <v>33411</v>
      </c>
      <c r="AF1749" s="1">
        <f>IF(SLEP[[#This Row],[Días restantes]]&lt;1,DATE(1992,10,11),DATE(2025,8,8)+SLEP[[#This Row],[Días restantes]])</f>
        <v>33888</v>
      </c>
      <c r="AG1749">
        <f ca="1">IF(SLEP[[#This Row],[Termino]]=0,0,SLEP[[#This Row],[Termino]]-TODAY())</f>
        <v>-12071</v>
      </c>
      <c r="AH1749" s="7" t="str">
        <f ca="1">IF(SLEP[[#This Row],[Dias]]&gt;0,"Vigente","Vencido")</f>
        <v>Vencido</v>
      </c>
      <c r="AI1749" t="str">
        <f>_xlfn.XLOOKUP(SLEP[[#This Row],[Source.Name]],Tabla3[Nombre archivo],Tabla3[BASESLEP],"N/A",0,1)</f>
        <v>Punilla Cordillera</v>
      </c>
    </row>
    <row r="1750" spans="1:36" x14ac:dyDescent="0.3">
      <c r="A1750" t="s">
        <v>6454</v>
      </c>
      <c r="B1750" t="s">
        <v>7515</v>
      </c>
      <c r="C1750" t="s">
        <v>7255</v>
      </c>
      <c r="D1750" t="s">
        <v>7256</v>
      </c>
      <c r="E1750" t="s">
        <v>7380</v>
      </c>
      <c r="F1750" t="s">
        <v>7381</v>
      </c>
      <c r="G1750" t="s">
        <v>44</v>
      </c>
      <c r="H1750" t="s">
        <v>45</v>
      </c>
      <c r="I1750" t="s">
        <v>60</v>
      </c>
      <c r="J1750" t="s">
        <v>6460</v>
      </c>
      <c r="K1750" t="s">
        <v>48</v>
      </c>
      <c r="L1750" s="3">
        <v>15400000</v>
      </c>
      <c r="M1750" s="4">
        <v>85467000</v>
      </c>
      <c r="N1750" s="4">
        <v>-70067000</v>
      </c>
      <c r="O1750" t="s">
        <v>507</v>
      </c>
      <c r="P1750" t="s">
        <v>90</v>
      </c>
      <c r="Q1750" t="s">
        <v>51</v>
      </c>
      <c r="R1750">
        <v>36</v>
      </c>
      <c r="S1750">
        <v>0</v>
      </c>
      <c r="T1750">
        <v>1</v>
      </c>
      <c r="U1750">
        <v>0</v>
      </c>
      <c r="V1750">
        <v>0</v>
      </c>
      <c r="W1750">
        <v>0</v>
      </c>
      <c r="X1750">
        <v>477</v>
      </c>
      <c r="Y1750">
        <v>-1</v>
      </c>
      <c r="Z1750" t="s">
        <v>52</v>
      </c>
      <c r="AA1750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15400000</v>
      </c>
      <c r="AB1750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85467000</v>
      </c>
      <c r="AC1750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-70067000</v>
      </c>
      <c r="AD1750" s="5">
        <f>VALUE(FIXED((SLEP[[#This Row],[EjecutadoCLP]]/SLEP[[#This Row],[MontoCLP]]),4,TRUE))</f>
        <v>5.5498000000000003</v>
      </c>
      <c r="AE1750" s="1">
        <f>IF(SLEP[[#This Row],[Termino]]=0,DATE(1992,10,11),SLEP[[#This Row],[Termino]]-SLEP[[#This Row],[Días de vigencia]])</f>
        <v>33411</v>
      </c>
      <c r="AF1750" s="1">
        <f>IF(SLEP[[#This Row],[Días restantes]]&lt;1,DATE(1992,10,11),DATE(2025,8,8)+SLEP[[#This Row],[Días restantes]])</f>
        <v>33888</v>
      </c>
      <c r="AG1750">
        <f ca="1">IF(SLEP[[#This Row],[Termino]]=0,0,SLEP[[#This Row],[Termino]]-TODAY())</f>
        <v>-12071</v>
      </c>
      <c r="AH1750" s="7" t="str">
        <f ca="1">IF(SLEP[[#This Row],[Dias]]&gt;0,"Vigente","Vencido")</f>
        <v>Vencido</v>
      </c>
      <c r="AI1750" t="str">
        <f>_xlfn.XLOOKUP(SLEP[[#This Row],[Source.Name]],Tabla3[Nombre archivo],Tabla3[BASESLEP],"N/A",0,1)</f>
        <v>Punilla Cordillera</v>
      </c>
    </row>
    <row r="1751" spans="1:36" x14ac:dyDescent="0.3">
      <c r="A1751" t="s">
        <v>6454</v>
      </c>
      <c r="B1751" t="s">
        <v>7461</v>
      </c>
      <c r="C1751" t="s">
        <v>7255</v>
      </c>
      <c r="D1751" t="s">
        <v>7256</v>
      </c>
      <c r="E1751" t="s">
        <v>6841</v>
      </c>
      <c r="F1751" t="s">
        <v>6842</v>
      </c>
      <c r="G1751" t="s">
        <v>44</v>
      </c>
      <c r="H1751" t="s">
        <v>45</v>
      </c>
      <c r="I1751" t="s">
        <v>60</v>
      </c>
      <c r="J1751" t="s">
        <v>6460</v>
      </c>
      <c r="K1751" t="s">
        <v>48</v>
      </c>
      <c r="L1751" s="3">
        <v>20900000</v>
      </c>
      <c r="M1751" s="4">
        <v>23954000</v>
      </c>
      <c r="N1751" s="4">
        <v>-3054000</v>
      </c>
      <c r="O1751" t="s">
        <v>507</v>
      </c>
      <c r="P1751" t="s">
        <v>90</v>
      </c>
      <c r="Q1751" t="s">
        <v>51</v>
      </c>
      <c r="R1751">
        <v>10</v>
      </c>
      <c r="S1751">
        <v>0</v>
      </c>
      <c r="T1751">
        <v>2</v>
      </c>
      <c r="U1751">
        <v>0</v>
      </c>
      <c r="V1751">
        <v>0</v>
      </c>
      <c r="W1751">
        <v>0</v>
      </c>
      <c r="X1751">
        <v>477</v>
      </c>
      <c r="Y1751">
        <v>-1</v>
      </c>
      <c r="Z1751" t="s">
        <v>52</v>
      </c>
      <c r="AA1751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20900000</v>
      </c>
      <c r="AB1751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23954000</v>
      </c>
      <c r="AC1751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-3054000</v>
      </c>
      <c r="AD1751" s="5">
        <f>VALUE(FIXED((SLEP[[#This Row],[EjecutadoCLP]]/SLEP[[#This Row],[MontoCLP]]),4,TRUE))</f>
        <v>1.1460999999999999</v>
      </c>
      <c r="AE1751" s="1">
        <f>IF(SLEP[[#This Row],[Termino]]=0,DATE(1992,10,11),SLEP[[#This Row],[Termino]]-SLEP[[#This Row],[Días de vigencia]])</f>
        <v>33411</v>
      </c>
      <c r="AF1751" s="1">
        <f>IF(SLEP[[#This Row],[Días restantes]]&lt;1,DATE(1992,10,11),DATE(2025,8,8)+SLEP[[#This Row],[Días restantes]])</f>
        <v>33888</v>
      </c>
      <c r="AG1751">
        <f ca="1">IF(SLEP[[#This Row],[Termino]]=0,0,SLEP[[#This Row],[Termino]]-TODAY())</f>
        <v>-12071</v>
      </c>
      <c r="AH1751" s="7" t="str">
        <f ca="1">IF(SLEP[[#This Row],[Dias]]&gt;0,"Vigente","Vencido")</f>
        <v>Vencido</v>
      </c>
      <c r="AI1751" t="str">
        <f>_xlfn.XLOOKUP(SLEP[[#This Row],[Source.Name]],Tabla3[Nombre archivo],Tabla3[BASESLEP],"N/A",0,1)</f>
        <v>Punilla Cordillera</v>
      </c>
    </row>
    <row r="1752" spans="1:36" x14ac:dyDescent="0.3">
      <c r="A1752" t="s">
        <v>6454</v>
      </c>
      <c r="B1752" t="s">
        <v>7463</v>
      </c>
      <c r="C1752" t="s">
        <v>7255</v>
      </c>
      <c r="D1752" t="s">
        <v>7256</v>
      </c>
      <c r="E1752" t="s">
        <v>6818</v>
      </c>
      <c r="F1752" t="s">
        <v>6819</v>
      </c>
      <c r="G1752" t="s">
        <v>44</v>
      </c>
      <c r="H1752" t="s">
        <v>45</v>
      </c>
      <c r="I1752" t="s">
        <v>60</v>
      </c>
      <c r="J1752" t="s">
        <v>6460</v>
      </c>
      <c r="K1752" t="s">
        <v>48</v>
      </c>
      <c r="L1752" s="3">
        <v>2000000</v>
      </c>
      <c r="M1752" s="4">
        <v>850000</v>
      </c>
      <c r="N1752" s="4">
        <v>1150000</v>
      </c>
      <c r="O1752" t="s">
        <v>507</v>
      </c>
      <c r="P1752" t="s">
        <v>90</v>
      </c>
      <c r="Q1752" t="s">
        <v>51</v>
      </c>
      <c r="R1752">
        <v>5</v>
      </c>
      <c r="S1752">
        <v>0</v>
      </c>
      <c r="T1752">
        <v>1</v>
      </c>
      <c r="U1752">
        <v>0</v>
      </c>
      <c r="V1752">
        <v>0</v>
      </c>
      <c r="W1752">
        <v>0</v>
      </c>
      <c r="X1752">
        <v>477</v>
      </c>
      <c r="Y1752">
        <v>-1</v>
      </c>
      <c r="Z1752" t="s">
        <v>52</v>
      </c>
      <c r="AA1752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2000000</v>
      </c>
      <c r="AB1752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850000</v>
      </c>
      <c r="AC1752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1150000</v>
      </c>
      <c r="AD1752" s="5">
        <f>VALUE(FIXED((SLEP[[#This Row],[EjecutadoCLP]]/SLEP[[#This Row],[MontoCLP]]),4,TRUE))</f>
        <v>0.42499999999999999</v>
      </c>
      <c r="AE1752" s="1">
        <f>IF(SLEP[[#This Row],[Termino]]=0,DATE(1992,10,11),SLEP[[#This Row],[Termino]]-SLEP[[#This Row],[Días de vigencia]])</f>
        <v>33411</v>
      </c>
      <c r="AF1752" s="1">
        <f>IF(SLEP[[#This Row],[Días restantes]]&lt;1,DATE(1992,10,11),DATE(2025,8,8)+SLEP[[#This Row],[Días restantes]])</f>
        <v>33888</v>
      </c>
      <c r="AG1752">
        <f ca="1">IF(SLEP[[#This Row],[Termino]]=0,0,SLEP[[#This Row],[Termino]]-TODAY())</f>
        <v>-12071</v>
      </c>
      <c r="AH1752" s="7" t="str">
        <f ca="1">IF(SLEP[[#This Row],[Dias]]&gt;0,"Vigente","Vencido")</f>
        <v>Vencido</v>
      </c>
      <c r="AI1752" t="str">
        <f>_xlfn.XLOOKUP(SLEP[[#This Row],[Source.Name]],Tabla3[Nombre archivo],Tabla3[BASESLEP],"N/A",0,1)</f>
        <v>Punilla Cordillera</v>
      </c>
    </row>
    <row r="1753" spans="1:36" x14ac:dyDescent="0.3">
      <c r="A1753" t="s">
        <v>6454</v>
      </c>
      <c r="B1753" t="s">
        <v>7469</v>
      </c>
      <c r="C1753" t="s">
        <v>7255</v>
      </c>
      <c r="D1753" t="s">
        <v>7256</v>
      </c>
      <c r="E1753" t="s">
        <v>7090</v>
      </c>
      <c r="F1753" t="s">
        <v>7091</v>
      </c>
      <c r="G1753" t="s">
        <v>44</v>
      </c>
      <c r="H1753" t="s">
        <v>45</v>
      </c>
      <c r="I1753" t="s">
        <v>60</v>
      </c>
      <c r="J1753" t="s">
        <v>6460</v>
      </c>
      <c r="K1753" t="s">
        <v>48</v>
      </c>
      <c r="L1753" s="3">
        <v>7260000</v>
      </c>
      <c r="M1753" s="4">
        <v>28936000</v>
      </c>
      <c r="N1753" s="4">
        <v>-21676000</v>
      </c>
      <c r="O1753" t="s">
        <v>507</v>
      </c>
      <c r="P1753" t="s">
        <v>90</v>
      </c>
      <c r="Q1753" t="s">
        <v>51</v>
      </c>
      <c r="R1753">
        <v>19</v>
      </c>
      <c r="S1753">
        <v>0</v>
      </c>
      <c r="T1753">
        <v>1</v>
      </c>
      <c r="U1753">
        <v>0</v>
      </c>
      <c r="V1753">
        <v>0</v>
      </c>
      <c r="W1753">
        <v>0</v>
      </c>
      <c r="X1753">
        <v>477</v>
      </c>
      <c r="Y1753">
        <v>-1</v>
      </c>
      <c r="Z1753" t="s">
        <v>52</v>
      </c>
      <c r="AA1753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7260000</v>
      </c>
      <c r="AB1753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28936000</v>
      </c>
      <c r="AC1753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-21676000</v>
      </c>
      <c r="AD1753" s="5">
        <f>VALUE(FIXED((SLEP[[#This Row],[EjecutadoCLP]]/SLEP[[#This Row],[MontoCLP]]),4,TRUE))</f>
        <v>3.9857</v>
      </c>
      <c r="AE1753" s="1">
        <f>IF(SLEP[[#This Row],[Termino]]=0,DATE(1992,10,11),SLEP[[#This Row],[Termino]]-SLEP[[#This Row],[Días de vigencia]])</f>
        <v>33411</v>
      </c>
      <c r="AF1753" s="1">
        <f>IF(SLEP[[#This Row],[Días restantes]]&lt;1,DATE(1992,10,11),DATE(2025,8,8)+SLEP[[#This Row],[Días restantes]])</f>
        <v>33888</v>
      </c>
      <c r="AG1753">
        <f ca="1">IF(SLEP[[#This Row],[Termino]]=0,0,SLEP[[#This Row],[Termino]]-TODAY())</f>
        <v>-12071</v>
      </c>
      <c r="AH1753" s="7" t="str">
        <f ca="1">IF(SLEP[[#This Row],[Dias]]&gt;0,"Vigente","Vencido")</f>
        <v>Vencido</v>
      </c>
      <c r="AI1753" t="str">
        <f>_xlfn.XLOOKUP(SLEP[[#This Row],[Source.Name]],Tabla3[Nombre archivo],Tabla3[BASESLEP],"N/A",0,1)</f>
        <v>Punilla Cordillera</v>
      </c>
    </row>
    <row r="1754" spans="1:36" x14ac:dyDescent="0.3">
      <c r="A1754" t="s">
        <v>6454</v>
      </c>
      <c r="B1754" t="s">
        <v>7471</v>
      </c>
      <c r="C1754" t="s">
        <v>7255</v>
      </c>
      <c r="D1754" t="s">
        <v>7256</v>
      </c>
      <c r="E1754" t="s">
        <v>7472</v>
      </c>
      <c r="F1754" t="s">
        <v>7473</v>
      </c>
      <c r="G1754" t="s">
        <v>44</v>
      </c>
      <c r="H1754" t="s">
        <v>45</v>
      </c>
      <c r="I1754" t="s">
        <v>60</v>
      </c>
      <c r="J1754" t="s">
        <v>6460</v>
      </c>
      <c r="K1754" t="s">
        <v>48</v>
      </c>
      <c r="L1754" s="3">
        <v>7700000</v>
      </c>
      <c r="M1754" s="4">
        <v>15465000</v>
      </c>
      <c r="N1754" s="4">
        <v>-7765000</v>
      </c>
      <c r="O1754" t="s">
        <v>507</v>
      </c>
      <c r="P1754" t="s">
        <v>90</v>
      </c>
      <c r="Q1754" t="s">
        <v>51</v>
      </c>
      <c r="R1754">
        <v>20</v>
      </c>
      <c r="S1754">
        <v>0</v>
      </c>
      <c r="T1754">
        <v>1</v>
      </c>
      <c r="U1754">
        <v>0</v>
      </c>
      <c r="V1754">
        <v>0</v>
      </c>
      <c r="W1754">
        <v>0</v>
      </c>
      <c r="X1754">
        <v>477</v>
      </c>
      <c r="Y1754">
        <v>-1</v>
      </c>
      <c r="Z1754" t="s">
        <v>52</v>
      </c>
      <c r="AA1754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7700000</v>
      </c>
      <c r="AB1754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15465000</v>
      </c>
      <c r="AC1754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-7765000</v>
      </c>
      <c r="AD1754" s="5">
        <f>VALUE(FIXED((SLEP[[#This Row],[EjecutadoCLP]]/SLEP[[#This Row],[MontoCLP]]),4,TRUE))</f>
        <v>2.0084</v>
      </c>
      <c r="AE1754" s="1">
        <f>IF(SLEP[[#This Row],[Termino]]=0,DATE(1992,10,11),SLEP[[#This Row],[Termino]]-SLEP[[#This Row],[Días de vigencia]])</f>
        <v>33411</v>
      </c>
      <c r="AF1754" s="1">
        <f>IF(SLEP[[#This Row],[Días restantes]]&lt;1,DATE(1992,10,11),DATE(2025,8,8)+SLEP[[#This Row],[Días restantes]])</f>
        <v>33888</v>
      </c>
      <c r="AG1754">
        <f ca="1">IF(SLEP[[#This Row],[Termino]]=0,0,SLEP[[#This Row],[Termino]]-TODAY())</f>
        <v>-12071</v>
      </c>
      <c r="AH1754" s="7" t="str">
        <f ca="1">IF(SLEP[[#This Row],[Dias]]&gt;0,"Vigente","Vencido")</f>
        <v>Vencido</v>
      </c>
      <c r="AI1754" t="str">
        <f>_xlfn.XLOOKUP(SLEP[[#This Row],[Source.Name]],Tabla3[Nombre archivo],Tabla3[BASESLEP],"N/A",0,1)</f>
        <v>Punilla Cordillera</v>
      </c>
    </row>
    <row r="1755" spans="1:36" x14ac:dyDescent="0.3">
      <c r="A1755" t="s">
        <v>6454</v>
      </c>
      <c r="B1755" t="s">
        <v>7465</v>
      </c>
      <c r="C1755" t="s">
        <v>7255</v>
      </c>
      <c r="D1755" t="s">
        <v>7256</v>
      </c>
      <c r="E1755" t="s">
        <v>7410</v>
      </c>
      <c r="F1755" t="s">
        <v>7411</v>
      </c>
      <c r="G1755" t="s">
        <v>44</v>
      </c>
      <c r="H1755" t="s">
        <v>45</v>
      </c>
      <c r="I1755" t="s">
        <v>60</v>
      </c>
      <c r="J1755" t="s">
        <v>6460</v>
      </c>
      <c r="K1755" t="s">
        <v>48</v>
      </c>
      <c r="L1755" s="3">
        <v>13200000</v>
      </c>
      <c r="M1755" s="4">
        <v>33606000</v>
      </c>
      <c r="N1755" s="4">
        <v>-20406000</v>
      </c>
      <c r="O1755" t="s">
        <v>507</v>
      </c>
      <c r="P1755" t="s">
        <v>90</v>
      </c>
      <c r="Q1755" t="s">
        <v>51</v>
      </c>
      <c r="R1755">
        <v>28</v>
      </c>
      <c r="S1755">
        <v>0</v>
      </c>
      <c r="T1755">
        <v>1</v>
      </c>
      <c r="U1755">
        <v>0</v>
      </c>
      <c r="V1755">
        <v>0</v>
      </c>
      <c r="W1755">
        <v>0</v>
      </c>
      <c r="X1755">
        <v>477</v>
      </c>
      <c r="Y1755">
        <v>-1</v>
      </c>
      <c r="Z1755" t="s">
        <v>52</v>
      </c>
      <c r="AA1755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13200000</v>
      </c>
      <c r="AB1755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33606000</v>
      </c>
      <c r="AC1755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-20406000</v>
      </c>
      <c r="AD1755" s="5">
        <f>VALUE(FIXED((SLEP[[#This Row],[EjecutadoCLP]]/SLEP[[#This Row],[MontoCLP]]),4,TRUE))</f>
        <v>2.5459000000000001</v>
      </c>
      <c r="AE1755" s="1">
        <f>IF(SLEP[[#This Row],[Termino]]=0,DATE(1992,10,11),SLEP[[#This Row],[Termino]]-SLEP[[#This Row],[Días de vigencia]])</f>
        <v>33411</v>
      </c>
      <c r="AF1755" s="1">
        <f>IF(SLEP[[#This Row],[Días restantes]]&lt;1,DATE(1992,10,11),DATE(2025,8,8)+SLEP[[#This Row],[Días restantes]])</f>
        <v>33888</v>
      </c>
      <c r="AG1755">
        <f ca="1">IF(SLEP[[#This Row],[Termino]]=0,0,SLEP[[#This Row],[Termino]]-TODAY())</f>
        <v>-12071</v>
      </c>
      <c r="AH1755" s="7" t="str">
        <f ca="1">IF(SLEP[[#This Row],[Dias]]&gt;0,"Vigente","Vencido")</f>
        <v>Vencido</v>
      </c>
      <c r="AI1755" t="str">
        <f>_xlfn.XLOOKUP(SLEP[[#This Row],[Source.Name]],Tabla3[Nombre archivo],Tabla3[BASESLEP],"N/A",0,1)</f>
        <v>Punilla Cordillera</v>
      </c>
    </row>
    <row r="1756" spans="1:36" x14ac:dyDescent="0.3">
      <c r="A1756" t="s">
        <v>6454</v>
      </c>
      <c r="B1756" t="s">
        <v>7467</v>
      </c>
      <c r="C1756" t="s">
        <v>7255</v>
      </c>
      <c r="D1756" t="s">
        <v>7256</v>
      </c>
      <c r="E1756" t="s">
        <v>7388</v>
      </c>
      <c r="F1756" t="s">
        <v>7389</v>
      </c>
      <c r="G1756" t="s">
        <v>44</v>
      </c>
      <c r="H1756" t="s">
        <v>45</v>
      </c>
      <c r="I1756" t="s">
        <v>60</v>
      </c>
      <c r="J1756" t="s">
        <v>6460</v>
      </c>
      <c r="K1756" t="s">
        <v>48</v>
      </c>
      <c r="L1756" s="3">
        <v>22000000</v>
      </c>
      <c r="M1756" s="4">
        <v>158946000</v>
      </c>
      <c r="N1756" s="4">
        <v>-136946000</v>
      </c>
      <c r="O1756" t="s">
        <v>507</v>
      </c>
      <c r="P1756" t="s">
        <v>90</v>
      </c>
      <c r="Q1756" t="s">
        <v>51</v>
      </c>
      <c r="R1756">
        <v>52</v>
      </c>
      <c r="S1756">
        <v>0</v>
      </c>
      <c r="T1756">
        <v>1</v>
      </c>
      <c r="U1756">
        <v>0</v>
      </c>
      <c r="V1756">
        <v>0</v>
      </c>
      <c r="W1756">
        <v>0</v>
      </c>
      <c r="X1756">
        <v>477</v>
      </c>
      <c r="Y1756">
        <v>-1</v>
      </c>
      <c r="Z1756" t="s">
        <v>52</v>
      </c>
      <c r="AA1756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22000000</v>
      </c>
      <c r="AB1756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158946000</v>
      </c>
      <c r="AC1756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-136946000</v>
      </c>
      <c r="AD1756" s="5">
        <f>VALUE(FIXED((SLEP[[#This Row],[EjecutadoCLP]]/SLEP[[#This Row],[MontoCLP]]),4,TRUE))</f>
        <v>7.2248000000000001</v>
      </c>
      <c r="AE1756" s="1">
        <f>IF(SLEP[[#This Row],[Termino]]=0,DATE(1992,10,11),SLEP[[#This Row],[Termino]]-SLEP[[#This Row],[Días de vigencia]])</f>
        <v>33411</v>
      </c>
      <c r="AF1756" s="1">
        <f>IF(SLEP[[#This Row],[Días restantes]]&lt;1,DATE(1992,10,11),DATE(2025,8,8)+SLEP[[#This Row],[Días restantes]])</f>
        <v>33888</v>
      </c>
      <c r="AG1756">
        <f ca="1">IF(SLEP[[#This Row],[Termino]]=0,0,SLEP[[#This Row],[Termino]]-TODAY())</f>
        <v>-12071</v>
      </c>
      <c r="AH1756" s="7" t="str">
        <f ca="1">IF(SLEP[[#This Row],[Dias]]&gt;0,"Vigente","Vencido")</f>
        <v>Vencido</v>
      </c>
      <c r="AI1756" t="str">
        <f>_xlfn.XLOOKUP(SLEP[[#This Row],[Source.Name]],Tabla3[Nombre archivo],Tabla3[BASESLEP],"N/A",0,1)</f>
        <v>Punilla Cordillera</v>
      </c>
    </row>
    <row r="1757" spans="1:36" x14ac:dyDescent="0.3">
      <c r="A1757" t="s">
        <v>6454</v>
      </c>
      <c r="B1757" t="s">
        <v>7517</v>
      </c>
      <c r="C1757" t="s">
        <v>7255</v>
      </c>
      <c r="D1757" t="s">
        <v>7256</v>
      </c>
      <c r="E1757" t="s">
        <v>7518</v>
      </c>
      <c r="F1757" t="s">
        <v>7519</v>
      </c>
      <c r="G1757" t="s">
        <v>44</v>
      </c>
      <c r="H1757" t="s">
        <v>45</v>
      </c>
      <c r="I1757" t="s">
        <v>60</v>
      </c>
      <c r="J1757" t="s">
        <v>6460</v>
      </c>
      <c r="K1757" t="s">
        <v>48</v>
      </c>
      <c r="L1757" s="3">
        <v>16500000</v>
      </c>
      <c r="M1757" s="4">
        <v>16800000</v>
      </c>
      <c r="N1757" s="4">
        <v>-300000</v>
      </c>
      <c r="O1757" t="s">
        <v>507</v>
      </c>
      <c r="P1757" t="s">
        <v>90</v>
      </c>
      <c r="Q1757" t="s">
        <v>51</v>
      </c>
      <c r="R1757">
        <v>9</v>
      </c>
      <c r="S1757">
        <v>0</v>
      </c>
      <c r="T1757">
        <v>1</v>
      </c>
      <c r="U1757">
        <v>0</v>
      </c>
      <c r="V1757">
        <v>0</v>
      </c>
      <c r="W1757">
        <v>0</v>
      </c>
      <c r="X1757">
        <v>477</v>
      </c>
      <c r="Y1757">
        <v>-1</v>
      </c>
      <c r="Z1757" t="s">
        <v>52</v>
      </c>
      <c r="AA1757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16500000</v>
      </c>
      <c r="AB1757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16800000</v>
      </c>
      <c r="AC1757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-300000</v>
      </c>
      <c r="AD1757" s="5">
        <f>VALUE(FIXED((SLEP[[#This Row],[EjecutadoCLP]]/SLEP[[#This Row],[MontoCLP]]),4,TRUE))</f>
        <v>1.0182</v>
      </c>
      <c r="AE1757" s="1">
        <f>IF(SLEP[[#This Row],[Termino]]=0,DATE(1992,10,11),SLEP[[#This Row],[Termino]]-SLEP[[#This Row],[Días de vigencia]])</f>
        <v>33411</v>
      </c>
      <c r="AF1757" s="1">
        <f>IF(SLEP[[#This Row],[Días restantes]]&lt;1,DATE(1992,10,11),DATE(2025,8,8)+SLEP[[#This Row],[Días restantes]])</f>
        <v>33888</v>
      </c>
      <c r="AG1757">
        <f ca="1">IF(SLEP[[#This Row],[Termino]]=0,0,SLEP[[#This Row],[Termino]]-TODAY())</f>
        <v>-12071</v>
      </c>
      <c r="AH1757" s="7" t="str">
        <f ca="1">IF(SLEP[[#This Row],[Dias]]&gt;0,"Vigente","Vencido")</f>
        <v>Vencido</v>
      </c>
      <c r="AI1757" t="str">
        <f>_xlfn.XLOOKUP(SLEP[[#This Row],[Source.Name]],Tabla3[Nombre archivo],Tabla3[BASESLEP],"N/A",0,1)</f>
        <v>Punilla Cordillera</v>
      </c>
    </row>
    <row r="1758" spans="1:36" x14ac:dyDescent="0.3">
      <c r="A1758" t="s">
        <v>6454</v>
      </c>
      <c r="B1758" t="s">
        <v>7521</v>
      </c>
      <c r="C1758" t="s">
        <v>7255</v>
      </c>
      <c r="D1758" t="s">
        <v>7256</v>
      </c>
      <c r="E1758" t="s">
        <v>7098</v>
      </c>
      <c r="F1758" t="s">
        <v>7099</v>
      </c>
      <c r="G1758" t="s">
        <v>44</v>
      </c>
      <c r="H1758" t="s">
        <v>45</v>
      </c>
      <c r="I1758" t="s">
        <v>60</v>
      </c>
      <c r="J1758" t="s">
        <v>6460</v>
      </c>
      <c r="K1758" t="s">
        <v>48</v>
      </c>
      <c r="L1758" s="3">
        <v>19800000</v>
      </c>
      <c r="M1758" s="4">
        <v>18630000</v>
      </c>
      <c r="N1758" s="4">
        <v>1170000</v>
      </c>
      <c r="O1758" t="s">
        <v>507</v>
      </c>
      <c r="P1758" t="s">
        <v>90</v>
      </c>
      <c r="Q1758" t="s">
        <v>51</v>
      </c>
      <c r="R1758">
        <v>10</v>
      </c>
      <c r="S1758">
        <v>0</v>
      </c>
      <c r="T1758">
        <v>1</v>
      </c>
      <c r="U1758">
        <v>0</v>
      </c>
      <c r="V1758">
        <v>0</v>
      </c>
      <c r="W1758">
        <v>0</v>
      </c>
      <c r="X1758">
        <v>477</v>
      </c>
      <c r="Y1758">
        <v>-1</v>
      </c>
      <c r="Z1758" t="s">
        <v>52</v>
      </c>
      <c r="AA1758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19800000</v>
      </c>
      <c r="AB1758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18630000</v>
      </c>
      <c r="AC1758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1170000</v>
      </c>
      <c r="AD1758" s="5">
        <f>VALUE(FIXED((SLEP[[#This Row],[EjecutadoCLP]]/SLEP[[#This Row],[MontoCLP]]),4,TRUE))</f>
        <v>0.94089999999999996</v>
      </c>
      <c r="AE1758" s="1">
        <f>IF(SLEP[[#This Row],[Termino]]=0,DATE(1992,10,11),SLEP[[#This Row],[Termino]]-SLEP[[#This Row],[Días de vigencia]])</f>
        <v>33411</v>
      </c>
      <c r="AF1758" s="1">
        <f>IF(SLEP[[#This Row],[Días restantes]]&lt;1,DATE(1992,10,11),DATE(2025,8,8)+SLEP[[#This Row],[Días restantes]])</f>
        <v>33888</v>
      </c>
      <c r="AG1758">
        <f ca="1">IF(SLEP[[#This Row],[Termino]]=0,0,SLEP[[#This Row],[Termino]]-TODAY())</f>
        <v>-12071</v>
      </c>
      <c r="AH1758" s="7" t="str">
        <f ca="1">IF(SLEP[[#This Row],[Dias]]&gt;0,"Vigente","Vencido")</f>
        <v>Vencido</v>
      </c>
      <c r="AI1758" t="str">
        <f>_xlfn.XLOOKUP(SLEP[[#This Row],[Source.Name]],Tabla3[Nombre archivo],Tabla3[BASESLEP],"N/A",0,1)</f>
        <v>Punilla Cordillera</v>
      </c>
    </row>
    <row r="1759" spans="1:36" x14ac:dyDescent="0.3">
      <c r="A1759" t="s">
        <v>6454</v>
      </c>
      <c r="B1759" t="s">
        <v>7523</v>
      </c>
      <c r="C1759" t="s">
        <v>7255</v>
      </c>
      <c r="D1759" t="s">
        <v>7256</v>
      </c>
      <c r="E1759" t="s">
        <v>7524</v>
      </c>
      <c r="F1759" t="s">
        <v>7525</v>
      </c>
      <c r="G1759" t="s">
        <v>44</v>
      </c>
      <c r="H1759" t="s">
        <v>45</v>
      </c>
      <c r="I1759" t="s">
        <v>60</v>
      </c>
      <c r="J1759" t="s">
        <v>6460</v>
      </c>
      <c r="K1759" t="s">
        <v>48</v>
      </c>
      <c r="L1759" s="3">
        <v>8140000</v>
      </c>
      <c r="M1759" s="4">
        <v>37471000</v>
      </c>
      <c r="N1759" s="4">
        <v>-29331000</v>
      </c>
      <c r="O1759" t="s">
        <v>507</v>
      </c>
      <c r="P1759" t="s">
        <v>90</v>
      </c>
      <c r="Q1759" t="s">
        <v>51</v>
      </c>
      <c r="R1759">
        <v>22</v>
      </c>
      <c r="S1759">
        <v>0</v>
      </c>
      <c r="T1759">
        <v>1</v>
      </c>
      <c r="U1759">
        <v>0</v>
      </c>
      <c r="V1759">
        <v>0</v>
      </c>
      <c r="W1759">
        <v>0</v>
      </c>
      <c r="X1759">
        <v>477</v>
      </c>
      <c r="Y1759">
        <v>-1</v>
      </c>
      <c r="Z1759" t="s">
        <v>52</v>
      </c>
      <c r="AA1759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8140000</v>
      </c>
      <c r="AB1759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37471000</v>
      </c>
      <c r="AC1759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-29331000</v>
      </c>
      <c r="AD1759" s="5">
        <f>VALUE(FIXED((SLEP[[#This Row],[EjecutadoCLP]]/SLEP[[#This Row],[MontoCLP]]),4,TRUE))</f>
        <v>4.6032999999999999</v>
      </c>
      <c r="AE1759" s="1">
        <f>IF(SLEP[[#This Row],[Termino]]=0,DATE(1992,10,11),SLEP[[#This Row],[Termino]]-SLEP[[#This Row],[Días de vigencia]])</f>
        <v>33411</v>
      </c>
      <c r="AF1759" s="1">
        <f>IF(SLEP[[#This Row],[Días restantes]]&lt;1,DATE(1992,10,11),DATE(2025,8,8)+SLEP[[#This Row],[Días restantes]])</f>
        <v>33888</v>
      </c>
      <c r="AG1759">
        <f ca="1">IF(SLEP[[#This Row],[Termino]]=0,0,SLEP[[#This Row],[Termino]]-TODAY())</f>
        <v>-12071</v>
      </c>
      <c r="AH1759" s="7" t="str">
        <f ca="1">IF(SLEP[[#This Row],[Dias]]&gt;0,"Vigente","Vencido")</f>
        <v>Vencido</v>
      </c>
      <c r="AI1759" t="str">
        <f>_xlfn.XLOOKUP(SLEP[[#This Row],[Source.Name]],Tabla3[Nombre archivo],Tabla3[BASESLEP],"N/A",0,1)</f>
        <v>Punilla Cordillera</v>
      </c>
    </row>
    <row r="1760" spans="1:36" x14ac:dyDescent="0.3">
      <c r="A1760" t="s">
        <v>6454</v>
      </c>
      <c r="B1760" t="s">
        <v>7527</v>
      </c>
      <c r="C1760" t="s">
        <v>7255</v>
      </c>
      <c r="D1760" t="s">
        <v>7256</v>
      </c>
      <c r="E1760" t="s">
        <v>7524</v>
      </c>
      <c r="F1760" t="s">
        <v>7525</v>
      </c>
      <c r="G1760" t="s">
        <v>44</v>
      </c>
      <c r="H1760" t="s">
        <v>45</v>
      </c>
      <c r="I1760" t="s">
        <v>60</v>
      </c>
      <c r="J1760" t="s">
        <v>6460</v>
      </c>
      <c r="K1760" t="s">
        <v>48</v>
      </c>
      <c r="L1760" s="3">
        <v>17600000</v>
      </c>
      <c r="M1760" s="4">
        <v>37471000</v>
      </c>
      <c r="N1760" s="4">
        <v>-19871000</v>
      </c>
      <c r="O1760" t="s">
        <v>507</v>
      </c>
      <c r="P1760" t="s">
        <v>90</v>
      </c>
      <c r="Q1760" t="s">
        <v>51</v>
      </c>
      <c r="R1760">
        <v>22</v>
      </c>
      <c r="S1760">
        <v>0</v>
      </c>
      <c r="T1760">
        <v>0</v>
      </c>
      <c r="U1760">
        <v>0</v>
      </c>
      <c r="V1760">
        <v>0</v>
      </c>
      <c r="W1760">
        <v>0</v>
      </c>
      <c r="X1760">
        <v>477</v>
      </c>
      <c r="Y1760">
        <v>-1</v>
      </c>
      <c r="Z1760" t="s">
        <v>52</v>
      </c>
      <c r="AA1760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17600000</v>
      </c>
      <c r="AB1760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37471000</v>
      </c>
      <c r="AC1760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-19871000</v>
      </c>
      <c r="AD1760" s="5">
        <f>VALUE(FIXED((SLEP[[#This Row],[EjecutadoCLP]]/SLEP[[#This Row],[MontoCLP]]),4,TRUE))</f>
        <v>2.129</v>
      </c>
      <c r="AE1760" s="1">
        <f>IF(SLEP[[#This Row],[Termino]]=0,DATE(1992,10,11),SLEP[[#This Row],[Termino]]-SLEP[[#This Row],[Días de vigencia]])</f>
        <v>33411</v>
      </c>
      <c r="AF1760" s="1">
        <f>IF(SLEP[[#This Row],[Días restantes]]&lt;1,DATE(1992,10,11),DATE(2025,8,8)+SLEP[[#This Row],[Días restantes]])</f>
        <v>33888</v>
      </c>
      <c r="AG1760">
        <f ca="1">IF(SLEP[[#This Row],[Termino]]=0,0,SLEP[[#This Row],[Termino]]-TODAY())</f>
        <v>-12071</v>
      </c>
      <c r="AH1760" s="7" t="str">
        <f ca="1">IF(SLEP[[#This Row],[Dias]]&gt;0,"Vigente","Vencido")</f>
        <v>Vencido</v>
      </c>
      <c r="AI1760" t="str">
        <f>_xlfn.XLOOKUP(SLEP[[#This Row],[Source.Name]],Tabla3[Nombre archivo],Tabla3[BASESLEP],"N/A",0,1)</f>
        <v>Punilla Cordillera</v>
      </c>
    </row>
    <row r="1761" spans="1:35" x14ac:dyDescent="0.3">
      <c r="A1761" t="s">
        <v>6454</v>
      </c>
      <c r="B1761" t="s">
        <v>7529</v>
      </c>
      <c r="C1761" t="s">
        <v>7255</v>
      </c>
      <c r="D1761" t="s">
        <v>7256</v>
      </c>
      <c r="E1761" t="s">
        <v>7524</v>
      </c>
      <c r="F1761" t="s">
        <v>7525</v>
      </c>
      <c r="G1761" t="s">
        <v>44</v>
      </c>
      <c r="H1761" t="s">
        <v>45</v>
      </c>
      <c r="I1761" t="s">
        <v>60</v>
      </c>
      <c r="J1761" t="s">
        <v>6460</v>
      </c>
      <c r="K1761" t="s">
        <v>48</v>
      </c>
      <c r="L1761" s="3">
        <v>13200000</v>
      </c>
      <c r="M1761" s="4">
        <v>37471000</v>
      </c>
      <c r="N1761" s="4">
        <v>-24271000</v>
      </c>
      <c r="O1761" t="s">
        <v>507</v>
      </c>
      <c r="P1761" t="s">
        <v>90</v>
      </c>
      <c r="Q1761" t="s">
        <v>51</v>
      </c>
      <c r="R1761">
        <v>22</v>
      </c>
      <c r="S1761">
        <v>0</v>
      </c>
      <c r="T1761">
        <v>1</v>
      </c>
      <c r="U1761">
        <v>0</v>
      </c>
      <c r="V1761">
        <v>0</v>
      </c>
      <c r="W1761">
        <v>0</v>
      </c>
      <c r="X1761">
        <v>477</v>
      </c>
      <c r="Y1761">
        <v>-1</v>
      </c>
      <c r="Z1761" t="s">
        <v>52</v>
      </c>
      <c r="AA1761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13200000</v>
      </c>
      <c r="AB1761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37471000</v>
      </c>
      <c r="AC1761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-24271000</v>
      </c>
      <c r="AD1761" s="5">
        <f>VALUE(FIXED((SLEP[[#This Row],[EjecutadoCLP]]/SLEP[[#This Row],[MontoCLP]]),4,TRUE))</f>
        <v>2.8386999999999998</v>
      </c>
      <c r="AE1761" s="1">
        <f>IF(SLEP[[#This Row],[Termino]]=0,DATE(1992,10,11),SLEP[[#This Row],[Termino]]-SLEP[[#This Row],[Días de vigencia]])</f>
        <v>33411</v>
      </c>
      <c r="AF1761" s="1">
        <f>IF(SLEP[[#This Row],[Días restantes]]&lt;1,DATE(1992,10,11),DATE(2025,8,8)+SLEP[[#This Row],[Días restantes]])</f>
        <v>33888</v>
      </c>
      <c r="AG1761">
        <f ca="1">IF(SLEP[[#This Row],[Termino]]=0,0,SLEP[[#This Row],[Termino]]-TODAY())</f>
        <v>-12071</v>
      </c>
      <c r="AH1761" s="7" t="str">
        <f ca="1">IF(SLEP[[#This Row],[Dias]]&gt;0,"Vigente","Vencido")</f>
        <v>Vencido</v>
      </c>
      <c r="AI1761" t="str">
        <f>_xlfn.XLOOKUP(SLEP[[#This Row],[Source.Name]],Tabla3[Nombre archivo],Tabla3[BASESLEP],"N/A",0,1)</f>
        <v>Punilla Cordillera</v>
      </c>
    </row>
    <row r="1762" spans="1:35" x14ac:dyDescent="0.3">
      <c r="A1762" t="s">
        <v>6454</v>
      </c>
      <c r="B1762" t="s">
        <v>7487</v>
      </c>
      <c r="C1762" t="s">
        <v>7255</v>
      </c>
      <c r="D1762" t="s">
        <v>7256</v>
      </c>
      <c r="E1762" t="s">
        <v>6812</v>
      </c>
      <c r="F1762" t="s">
        <v>6813</v>
      </c>
      <c r="G1762" t="s">
        <v>44</v>
      </c>
      <c r="H1762" t="s">
        <v>45</v>
      </c>
      <c r="I1762" t="s">
        <v>60</v>
      </c>
      <c r="J1762" t="s">
        <v>6460</v>
      </c>
      <c r="K1762" t="s">
        <v>48</v>
      </c>
      <c r="L1762" s="3">
        <v>12100000</v>
      </c>
      <c r="M1762" s="4">
        <v>12980000</v>
      </c>
      <c r="N1762" s="4">
        <v>-880000</v>
      </c>
      <c r="O1762" t="s">
        <v>507</v>
      </c>
      <c r="P1762" t="s">
        <v>90</v>
      </c>
      <c r="Q1762" t="s">
        <v>51</v>
      </c>
      <c r="R1762">
        <v>7</v>
      </c>
      <c r="S1762">
        <v>0</v>
      </c>
      <c r="T1762">
        <v>1</v>
      </c>
      <c r="U1762">
        <v>0</v>
      </c>
      <c r="V1762">
        <v>0</v>
      </c>
      <c r="W1762">
        <v>0</v>
      </c>
      <c r="X1762">
        <v>477</v>
      </c>
      <c r="Y1762">
        <v>-1</v>
      </c>
      <c r="Z1762" t="s">
        <v>52</v>
      </c>
      <c r="AA1762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12100000</v>
      </c>
      <c r="AB1762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12980000</v>
      </c>
      <c r="AC1762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-880000</v>
      </c>
      <c r="AD1762" s="5">
        <f>VALUE(FIXED((SLEP[[#This Row],[EjecutadoCLP]]/SLEP[[#This Row],[MontoCLP]]),4,TRUE))</f>
        <v>1.0727</v>
      </c>
      <c r="AE1762" s="1">
        <f>IF(SLEP[[#This Row],[Termino]]=0,DATE(1992,10,11),SLEP[[#This Row],[Termino]]-SLEP[[#This Row],[Días de vigencia]])</f>
        <v>33411</v>
      </c>
      <c r="AF1762" s="1">
        <f>IF(SLEP[[#This Row],[Días restantes]]&lt;1,DATE(1992,10,11),DATE(2025,8,8)+SLEP[[#This Row],[Días restantes]])</f>
        <v>33888</v>
      </c>
      <c r="AG1762">
        <f ca="1">IF(SLEP[[#This Row],[Termino]]=0,0,SLEP[[#This Row],[Termino]]-TODAY())</f>
        <v>-12071</v>
      </c>
      <c r="AH1762" s="7" t="str">
        <f ca="1">IF(SLEP[[#This Row],[Dias]]&gt;0,"Vigente","Vencido")</f>
        <v>Vencido</v>
      </c>
      <c r="AI1762" t="str">
        <f>_xlfn.XLOOKUP(SLEP[[#This Row],[Source.Name]],Tabla3[Nombre archivo],Tabla3[BASESLEP],"N/A",0,1)</f>
        <v>Punilla Cordillera</v>
      </c>
    </row>
    <row r="1763" spans="1:35" x14ac:dyDescent="0.3">
      <c r="A1763" t="s">
        <v>6454</v>
      </c>
      <c r="B1763" t="s">
        <v>7481</v>
      </c>
      <c r="C1763" t="s">
        <v>7255</v>
      </c>
      <c r="D1763" t="s">
        <v>7256</v>
      </c>
      <c r="E1763" t="s">
        <v>7482</v>
      </c>
      <c r="F1763" t="s">
        <v>7483</v>
      </c>
      <c r="G1763" t="s">
        <v>44</v>
      </c>
      <c r="H1763" t="s">
        <v>45</v>
      </c>
      <c r="I1763" t="s">
        <v>60</v>
      </c>
      <c r="J1763" t="s">
        <v>6460</v>
      </c>
      <c r="K1763" t="s">
        <v>48</v>
      </c>
      <c r="L1763" s="3">
        <v>14300000</v>
      </c>
      <c r="M1763" s="4">
        <v>15145000</v>
      </c>
      <c r="N1763" s="4">
        <v>-845000</v>
      </c>
      <c r="O1763" t="s">
        <v>507</v>
      </c>
      <c r="P1763" t="s">
        <v>90</v>
      </c>
      <c r="Q1763" t="s">
        <v>51</v>
      </c>
      <c r="R1763">
        <v>5</v>
      </c>
      <c r="S1763">
        <v>0</v>
      </c>
      <c r="T1763">
        <v>1</v>
      </c>
      <c r="U1763">
        <v>0</v>
      </c>
      <c r="V1763">
        <v>0</v>
      </c>
      <c r="W1763">
        <v>0</v>
      </c>
      <c r="X1763">
        <v>477</v>
      </c>
      <c r="Y1763">
        <v>-1</v>
      </c>
      <c r="Z1763" t="s">
        <v>52</v>
      </c>
      <c r="AA1763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14300000</v>
      </c>
      <c r="AB1763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15145000</v>
      </c>
      <c r="AC1763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-845000</v>
      </c>
      <c r="AD1763" s="5">
        <f>VALUE(FIXED((SLEP[[#This Row],[EjecutadoCLP]]/SLEP[[#This Row],[MontoCLP]]),4,TRUE))</f>
        <v>1.0590999999999999</v>
      </c>
      <c r="AE1763" s="1">
        <f>IF(SLEP[[#This Row],[Termino]]=0,DATE(1992,10,11),SLEP[[#This Row],[Termino]]-SLEP[[#This Row],[Días de vigencia]])</f>
        <v>33411</v>
      </c>
      <c r="AF1763" s="1">
        <f>IF(SLEP[[#This Row],[Días restantes]]&lt;1,DATE(1992,10,11),DATE(2025,8,8)+SLEP[[#This Row],[Días restantes]])</f>
        <v>33888</v>
      </c>
      <c r="AG1763">
        <f ca="1">IF(SLEP[[#This Row],[Termino]]=0,0,SLEP[[#This Row],[Termino]]-TODAY())</f>
        <v>-12071</v>
      </c>
      <c r="AH1763" s="7" t="str">
        <f ca="1">IF(SLEP[[#This Row],[Dias]]&gt;0,"Vigente","Vencido")</f>
        <v>Vencido</v>
      </c>
      <c r="AI1763" t="str">
        <f>_xlfn.XLOOKUP(SLEP[[#This Row],[Source.Name]],Tabla3[Nombre archivo],Tabla3[BASESLEP],"N/A",0,1)</f>
        <v>Punilla Cordillera</v>
      </c>
    </row>
    <row r="1764" spans="1:35" x14ac:dyDescent="0.3">
      <c r="A1764" t="s">
        <v>6454</v>
      </c>
      <c r="B1764" t="s">
        <v>7485</v>
      </c>
      <c r="C1764" t="s">
        <v>7255</v>
      </c>
      <c r="D1764" t="s">
        <v>7256</v>
      </c>
      <c r="E1764" t="s">
        <v>7472</v>
      </c>
      <c r="F1764" t="s">
        <v>7473</v>
      </c>
      <c r="G1764" t="s">
        <v>44</v>
      </c>
      <c r="H1764" t="s">
        <v>45</v>
      </c>
      <c r="I1764" t="s">
        <v>60</v>
      </c>
      <c r="J1764" t="s">
        <v>6460</v>
      </c>
      <c r="K1764" t="s">
        <v>48</v>
      </c>
      <c r="L1764" s="3">
        <v>6600000</v>
      </c>
      <c r="M1764" s="4">
        <v>15465000</v>
      </c>
      <c r="N1764" s="4">
        <v>-8865000</v>
      </c>
      <c r="O1764" t="s">
        <v>507</v>
      </c>
      <c r="P1764" t="s">
        <v>90</v>
      </c>
      <c r="Q1764" t="s">
        <v>51</v>
      </c>
      <c r="R1764">
        <v>20</v>
      </c>
      <c r="S1764">
        <v>0</v>
      </c>
      <c r="T1764">
        <v>1</v>
      </c>
      <c r="U1764">
        <v>0</v>
      </c>
      <c r="V1764">
        <v>0</v>
      </c>
      <c r="W1764">
        <v>0</v>
      </c>
      <c r="X1764">
        <v>477</v>
      </c>
      <c r="Y1764">
        <v>-1</v>
      </c>
      <c r="Z1764" t="s">
        <v>52</v>
      </c>
      <c r="AA1764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6600000</v>
      </c>
      <c r="AB1764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15465000</v>
      </c>
      <c r="AC1764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-8865000</v>
      </c>
      <c r="AD1764" s="5">
        <f>VALUE(FIXED((SLEP[[#This Row],[EjecutadoCLP]]/SLEP[[#This Row],[MontoCLP]]),4,TRUE))</f>
        <v>2.3431999999999999</v>
      </c>
      <c r="AE1764" s="1">
        <f>IF(SLEP[[#This Row],[Termino]]=0,DATE(1992,10,11),SLEP[[#This Row],[Termino]]-SLEP[[#This Row],[Días de vigencia]])</f>
        <v>33411</v>
      </c>
      <c r="AF1764" s="1">
        <f>IF(SLEP[[#This Row],[Días restantes]]&lt;1,DATE(1992,10,11),DATE(2025,8,8)+SLEP[[#This Row],[Días restantes]])</f>
        <v>33888</v>
      </c>
      <c r="AG1764">
        <f ca="1">IF(SLEP[[#This Row],[Termino]]=0,0,SLEP[[#This Row],[Termino]]-TODAY())</f>
        <v>-12071</v>
      </c>
      <c r="AH1764" s="7" t="str">
        <f ca="1">IF(SLEP[[#This Row],[Dias]]&gt;0,"Vigente","Vencido")</f>
        <v>Vencido</v>
      </c>
      <c r="AI1764" t="str">
        <f>_xlfn.XLOOKUP(SLEP[[#This Row],[Source.Name]],Tabla3[Nombre archivo],Tabla3[BASESLEP],"N/A",0,1)</f>
        <v>Punilla Cordillera</v>
      </c>
    </row>
    <row r="1765" spans="1:35" x14ac:dyDescent="0.3">
      <c r="A1765" t="s">
        <v>6454</v>
      </c>
      <c r="B1765" t="s">
        <v>7475</v>
      </c>
      <c r="C1765" t="s">
        <v>7255</v>
      </c>
      <c r="D1765" t="s">
        <v>7256</v>
      </c>
      <c r="E1765" t="s">
        <v>6943</v>
      </c>
      <c r="F1765" t="s">
        <v>6944</v>
      </c>
      <c r="G1765" t="s">
        <v>44</v>
      </c>
      <c r="H1765" t="s">
        <v>45</v>
      </c>
      <c r="I1765" t="s">
        <v>60</v>
      </c>
      <c r="J1765" t="s">
        <v>6460</v>
      </c>
      <c r="K1765" t="s">
        <v>48</v>
      </c>
      <c r="L1765" s="3">
        <v>15620000</v>
      </c>
      <c r="M1765" s="4">
        <v>23269000</v>
      </c>
      <c r="N1765" s="4">
        <v>-7649000</v>
      </c>
      <c r="O1765" t="s">
        <v>507</v>
      </c>
      <c r="P1765" t="s">
        <v>90</v>
      </c>
      <c r="Q1765" t="s">
        <v>51</v>
      </c>
      <c r="R1765">
        <v>14</v>
      </c>
      <c r="S1765">
        <v>0</v>
      </c>
      <c r="T1765">
        <v>1</v>
      </c>
      <c r="U1765">
        <v>0</v>
      </c>
      <c r="V1765">
        <v>0</v>
      </c>
      <c r="W1765">
        <v>0</v>
      </c>
      <c r="X1765">
        <v>477</v>
      </c>
      <c r="Y1765">
        <v>-1</v>
      </c>
      <c r="Z1765" t="s">
        <v>52</v>
      </c>
      <c r="AA1765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15620000</v>
      </c>
      <c r="AB1765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23269000</v>
      </c>
      <c r="AC1765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-7649000</v>
      </c>
      <c r="AD1765" s="5">
        <f>VALUE(FIXED((SLEP[[#This Row],[EjecutadoCLP]]/SLEP[[#This Row],[MontoCLP]]),4,TRUE))</f>
        <v>1.4897</v>
      </c>
      <c r="AE1765" s="1">
        <f>IF(SLEP[[#This Row],[Termino]]=0,DATE(1992,10,11),SLEP[[#This Row],[Termino]]-SLEP[[#This Row],[Días de vigencia]])</f>
        <v>33411</v>
      </c>
      <c r="AF1765" s="1">
        <f>IF(SLEP[[#This Row],[Días restantes]]&lt;1,DATE(1992,10,11),DATE(2025,8,8)+SLEP[[#This Row],[Días restantes]])</f>
        <v>33888</v>
      </c>
      <c r="AG1765">
        <f ca="1">IF(SLEP[[#This Row],[Termino]]=0,0,SLEP[[#This Row],[Termino]]-TODAY())</f>
        <v>-12071</v>
      </c>
      <c r="AH1765" s="7" t="str">
        <f ca="1">IF(SLEP[[#This Row],[Dias]]&gt;0,"Vigente","Vencido")</f>
        <v>Vencido</v>
      </c>
      <c r="AI1765" t="str">
        <f>_xlfn.XLOOKUP(SLEP[[#This Row],[Source.Name]],Tabla3[Nombre archivo],Tabla3[BASESLEP],"N/A",0,1)</f>
        <v>Punilla Cordillera</v>
      </c>
    </row>
    <row r="1766" spans="1:35" x14ac:dyDescent="0.3">
      <c r="A1766" t="s">
        <v>6454</v>
      </c>
      <c r="B1766" t="s">
        <v>7477</v>
      </c>
      <c r="C1766" t="s">
        <v>7255</v>
      </c>
      <c r="D1766" t="s">
        <v>7256</v>
      </c>
      <c r="E1766" t="s">
        <v>7478</v>
      </c>
      <c r="F1766" t="s">
        <v>7479</v>
      </c>
      <c r="G1766" t="s">
        <v>44</v>
      </c>
      <c r="H1766" t="s">
        <v>45</v>
      </c>
      <c r="I1766" t="s">
        <v>60</v>
      </c>
      <c r="J1766" t="s">
        <v>6460</v>
      </c>
      <c r="K1766" t="s">
        <v>48</v>
      </c>
      <c r="L1766" s="3">
        <v>16720000</v>
      </c>
      <c r="M1766" s="4">
        <v>16416000</v>
      </c>
      <c r="N1766" s="4">
        <v>304000</v>
      </c>
      <c r="O1766" t="s">
        <v>507</v>
      </c>
      <c r="P1766" t="s">
        <v>90</v>
      </c>
      <c r="Q1766" t="s">
        <v>51</v>
      </c>
      <c r="R1766">
        <v>8</v>
      </c>
      <c r="S1766">
        <v>0</v>
      </c>
      <c r="T1766">
        <v>2</v>
      </c>
      <c r="U1766">
        <v>0</v>
      </c>
      <c r="V1766">
        <v>0</v>
      </c>
      <c r="W1766">
        <v>0</v>
      </c>
      <c r="X1766">
        <v>477</v>
      </c>
      <c r="Y1766">
        <v>-1</v>
      </c>
      <c r="Z1766" t="s">
        <v>52</v>
      </c>
      <c r="AA1766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16720000</v>
      </c>
      <c r="AB1766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16416000</v>
      </c>
      <c r="AC1766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304000</v>
      </c>
      <c r="AD1766" s="5">
        <f>VALUE(FIXED((SLEP[[#This Row],[EjecutadoCLP]]/SLEP[[#This Row],[MontoCLP]]),4,TRUE))</f>
        <v>0.98180000000000001</v>
      </c>
      <c r="AE1766" s="1">
        <f>IF(SLEP[[#This Row],[Termino]]=0,DATE(1992,10,11),SLEP[[#This Row],[Termino]]-SLEP[[#This Row],[Días de vigencia]])</f>
        <v>33411</v>
      </c>
      <c r="AF1766" s="1">
        <f>IF(SLEP[[#This Row],[Días restantes]]&lt;1,DATE(1992,10,11),DATE(2025,8,8)+SLEP[[#This Row],[Días restantes]])</f>
        <v>33888</v>
      </c>
      <c r="AG1766">
        <f ca="1">IF(SLEP[[#This Row],[Termino]]=0,0,SLEP[[#This Row],[Termino]]-TODAY())</f>
        <v>-12071</v>
      </c>
      <c r="AH1766" s="7" t="str">
        <f ca="1">IF(SLEP[[#This Row],[Dias]]&gt;0,"Vigente","Vencido")</f>
        <v>Vencido</v>
      </c>
      <c r="AI1766" t="str">
        <f>_xlfn.XLOOKUP(SLEP[[#This Row],[Source.Name]],Tabla3[Nombre archivo],Tabla3[BASESLEP],"N/A",0,1)</f>
        <v>Punilla Cordillera</v>
      </c>
    </row>
    <row r="1767" spans="1:35" x14ac:dyDescent="0.3">
      <c r="A1767" t="s">
        <v>6454</v>
      </c>
      <c r="B1767" t="s">
        <v>7489</v>
      </c>
      <c r="C1767" t="s">
        <v>7255</v>
      </c>
      <c r="D1767" t="s">
        <v>7256</v>
      </c>
      <c r="E1767" t="s">
        <v>6868</v>
      </c>
      <c r="F1767" t="s">
        <v>6869</v>
      </c>
      <c r="G1767" t="s">
        <v>44</v>
      </c>
      <c r="H1767" t="s">
        <v>45</v>
      </c>
      <c r="I1767" t="s">
        <v>60</v>
      </c>
      <c r="J1767" t="s">
        <v>6460</v>
      </c>
      <c r="K1767" t="s">
        <v>48</v>
      </c>
      <c r="L1767" s="3">
        <v>17160000</v>
      </c>
      <c r="M1767" s="4">
        <v>64635000</v>
      </c>
      <c r="N1767" s="4">
        <v>-47475000</v>
      </c>
      <c r="O1767" t="s">
        <v>507</v>
      </c>
      <c r="P1767" t="s">
        <v>90</v>
      </c>
      <c r="Q1767" t="s">
        <v>51</v>
      </c>
      <c r="R1767">
        <v>39</v>
      </c>
      <c r="S1767">
        <v>0</v>
      </c>
      <c r="T1767">
        <v>1</v>
      </c>
      <c r="U1767">
        <v>0</v>
      </c>
      <c r="V1767">
        <v>0</v>
      </c>
      <c r="W1767">
        <v>0</v>
      </c>
      <c r="X1767">
        <v>477</v>
      </c>
      <c r="Y1767">
        <v>-1</v>
      </c>
      <c r="Z1767" t="s">
        <v>52</v>
      </c>
      <c r="AA1767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17160000</v>
      </c>
      <c r="AB1767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64635000</v>
      </c>
      <c r="AC1767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-47475000</v>
      </c>
      <c r="AD1767" s="5">
        <f>VALUE(FIXED((SLEP[[#This Row],[EjecutadoCLP]]/SLEP[[#This Row],[MontoCLP]]),4,TRUE))</f>
        <v>3.7665999999999999</v>
      </c>
      <c r="AE1767" s="1">
        <f>IF(SLEP[[#This Row],[Termino]]=0,DATE(1992,10,11),SLEP[[#This Row],[Termino]]-SLEP[[#This Row],[Días de vigencia]])</f>
        <v>33411</v>
      </c>
      <c r="AF1767" s="1">
        <f>IF(SLEP[[#This Row],[Días restantes]]&lt;1,DATE(1992,10,11),DATE(2025,8,8)+SLEP[[#This Row],[Días restantes]])</f>
        <v>33888</v>
      </c>
      <c r="AG1767">
        <f ca="1">IF(SLEP[[#This Row],[Termino]]=0,0,SLEP[[#This Row],[Termino]]-TODAY())</f>
        <v>-12071</v>
      </c>
      <c r="AH1767" s="7" t="str">
        <f ca="1">IF(SLEP[[#This Row],[Dias]]&gt;0,"Vigente","Vencido")</f>
        <v>Vencido</v>
      </c>
      <c r="AI1767" t="str">
        <f>_xlfn.XLOOKUP(SLEP[[#This Row],[Source.Name]],Tabla3[Nombre archivo],Tabla3[BASESLEP],"N/A",0,1)</f>
        <v>Punilla Cordillera</v>
      </c>
    </row>
    <row r="1768" spans="1:35" x14ac:dyDescent="0.3">
      <c r="A1768" t="s">
        <v>6454</v>
      </c>
      <c r="B1768" t="s">
        <v>7491</v>
      </c>
      <c r="C1768" t="s">
        <v>7255</v>
      </c>
      <c r="D1768" t="s">
        <v>7256</v>
      </c>
      <c r="E1768" t="s">
        <v>6943</v>
      </c>
      <c r="F1768" t="s">
        <v>6944</v>
      </c>
      <c r="G1768" t="s">
        <v>44</v>
      </c>
      <c r="H1768" t="s">
        <v>45</v>
      </c>
      <c r="I1768" t="s">
        <v>60</v>
      </c>
      <c r="J1768" t="s">
        <v>6460</v>
      </c>
      <c r="K1768" t="s">
        <v>48</v>
      </c>
      <c r="L1768" s="3">
        <v>9020000</v>
      </c>
      <c r="M1768" s="4">
        <v>23269000</v>
      </c>
      <c r="N1768" s="4">
        <v>-14249000</v>
      </c>
      <c r="O1768" t="s">
        <v>507</v>
      </c>
      <c r="P1768" t="s">
        <v>90</v>
      </c>
      <c r="Q1768" t="s">
        <v>51</v>
      </c>
      <c r="R1768">
        <v>14</v>
      </c>
      <c r="S1768">
        <v>0</v>
      </c>
      <c r="T1768">
        <v>1</v>
      </c>
      <c r="U1768">
        <v>0</v>
      </c>
      <c r="V1768">
        <v>0</v>
      </c>
      <c r="W1768">
        <v>0</v>
      </c>
      <c r="X1768">
        <v>477</v>
      </c>
      <c r="Y1768">
        <v>-1</v>
      </c>
      <c r="Z1768" t="s">
        <v>52</v>
      </c>
      <c r="AA1768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9020000</v>
      </c>
      <c r="AB1768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23269000</v>
      </c>
      <c r="AC1768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-14249000</v>
      </c>
      <c r="AD1768" s="5">
        <f>VALUE(FIXED((SLEP[[#This Row],[EjecutadoCLP]]/SLEP[[#This Row],[MontoCLP]]),4,TRUE))</f>
        <v>2.5796999999999999</v>
      </c>
      <c r="AE1768" s="1">
        <f>IF(SLEP[[#This Row],[Termino]]=0,DATE(1992,10,11),SLEP[[#This Row],[Termino]]-SLEP[[#This Row],[Días de vigencia]])</f>
        <v>33411</v>
      </c>
      <c r="AF1768" s="1">
        <f>IF(SLEP[[#This Row],[Días restantes]]&lt;1,DATE(1992,10,11),DATE(2025,8,8)+SLEP[[#This Row],[Días restantes]])</f>
        <v>33888</v>
      </c>
      <c r="AG1768">
        <f ca="1">IF(SLEP[[#This Row],[Termino]]=0,0,SLEP[[#This Row],[Termino]]-TODAY())</f>
        <v>-12071</v>
      </c>
      <c r="AH1768" s="7" t="str">
        <f ca="1">IF(SLEP[[#This Row],[Dias]]&gt;0,"Vigente","Vencido")</f>
        <v>Vencido</v>
      </c>
      <c r="AI1768" t="str">
        <f>_xlfn.XLOOKUP(SLEP[[#This Row],[Source.Name]],Tabla3[Nombre archivo],Tabla3[BASESLEP],"N/A",0,1)</f>
        <v>Punilla Cordillera</v>
      </c>
    </row>
    <row r="1769" spans="1:35" x14ac:dyDescent="0.3">
      <c r="A1769" t="s">
        <v>6454</v>
      </c>
      <c r="B1769" t="s">
        <v>7499</v>
      </c>
      <c r="C1769" t="s">
        <v>7255</v>
      </c>
      <c r="D1769" t="s">
        <v>7256</v>
      </c>
      <c r="E1769" t="s">
        <v>7394</v>
      </c>
      <c r="F1769" t="s">
        <v>7395</v>
      </c>
      <c r="G1769" t="s">
        <v>44</v>
      </c>
      <c r="H1769" t="s">
        <v>45</v>
      </c>
      <c r="I1769" t="s">
        <v>60</v>
      </c>
      <c r="J1769" t="s">
        <v>6460</v>
      </c>
      <c r="K1769" t="s">
        <v>48</v>
      </c>
      <c r="L1769" s="3">
        <v>19800000</v>
      </c>
      <c r="M1769" s="4">
        <v>36775000</v>
      </c>
      <c r="N1769" s="4">
        <v>-16975000</v>
      </c>
      <c r="O1769" t="s">
        <v>507</v>
      </c>
      <c r="P1769" t="s">
        <v>90</v>
      </c>
      <c r="Q1769" t="s">
        <v>51</v>
      </c>
      <c r="R1769">
        <v>19</v>
      </c>
      <c r="S1769">
        <v>0</v>
      </c>
      <c r="T1769">
        <v>2</v>
      </c>
      <c r="U1769">
        <v>0</v>
      </c>
      <c r="V1769">
        <v>0</v>
      </c>
      <c r="W1769">
        <v>0</v>
      </c>
      <c r="X1769">
        <v>477</v>
      </c>
      <c r="Y1769">
        <v>-1</v>
      </c>
      <c r="Z1769" t="s">
        <v>52</v>
      </c>
      <c r="AA1769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19800000</v>
      </c>
      <c r="AB1769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36775000</v>
      </c>
      <c r="AC1769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-16975000</v>
      </c>
      <c r="AD1769" s="5">
        <f>VALUE(FIXED((SLEP[[#This Row],[EjecutadoCLP]]/SLEP[[#This Row],[MontoCLP]]),4,TRUE))</f>
        <v>1.8573</v>
      </c>
      <c r="AE1769" s="1">
        <f>IF(SLEP[[#This Row],[Termino]]=0,DATE(1992,10,11),SLEP[[#This Row],[Termino]]-SLEP[[#This Row],[Días de vigencia]])</f>
        <v>33411</v>
      </c>
      <c r="AF1769" s="1">
        <f>IF(SLEP[[#This Row],[Días restantes]]&lt;1,DATE(1992,10,11),DATE(2025,8,8)+SLEP[[#This Row],[Días restantes]])</f>
        <v>33888</v>
      </c>
      <c r="AG1769">
        <f ca="1">IF(SLEP[[#This Row],[Termino]]=0,0,SLEP[[#This Row],[Termino]]-TODAY())</f>
        <v>-12071</v>
      </c>
      <c r="AH1769" s="7" t="str">
        <f ca="1">IF(SLEP[[#This Row],[Dias]]&gt;0,"Vigente","Vencido")</f>
        <v>Vencido</v>
      </c>
      <c r="AI1769" t="str">
        <f>_xlfn.XLOOKUP(SLEP[[#This Row],[Source.Name]],Tabla3[Nombre archivo],Tabla3[BASESLEP],"N/A",0,1)</f>
        <v>Punilla Cordillera</v>
      </c>
    </row>
    <row r="1770" spans="1:35" x14ac:dyDescent="0.3">
      <c r="A1770" t="s">
        <v>6454</v>
      </c>
      <c r="B1770" t="s">
        <v>7493</v>
      </c>
      <c r="C1770" t="s">
        <v>7255</v>
      </c>
      <c r="D1770" t="s">
        <v>7256</v>
      </c>
      <c r="E1770" t="s">
        <v>7388</v>
      </c>
      <c r="F1770" t="s">
        <v>7389</v>
      </c>
      <c r="G1770" t="s">
        <v>44</v>
      </c>
      <c r="H1770" t="s">
        <v>45</v>
      </c>
      <c r="I1770" t="s">
        <v>60</v>
      </c>
      <c r="J1770" t="s">
        <v>6460</v>
      </c>
      <c r="K1770" t="s">
        <v>48</v>
      </c>
      <c r="L1770" s="3">
        <v>13200000</v>
      </c>
      <c r="M1770" s="4">
        <v>158946000</v>
      </c>
      <c r="N1770" s="4">
        <v>-145746000</v>
      </c>
      <c r="O1770" t="s">
        <v>507</v>
      </c>
      <c r="P1770" t="s">
        <v>90</v>
      </c>
      <c r="Q1770" t="s">
        <v>51</v>
      </c>
      <c r="R1770">
        <v>52</v>
      </c>
      <c r="S1770">
        <v>0</v>
      </c>
      <c r="T1770">
        <v>1</v>
      </c>
      <c r="U1770">
        <v>0</v>
      </c>
      <c r="V1770">
        <v>0</v>
      </c>
      <c r="W1770">
        <v>0</v>
      </c>
      <c r="X1770">
        <v>477</v>
      </c>
      <c r="Y1770">
        <v>-1</v>
      </c>
      <c r="Z1770" t="s">
        <v>52</v>
      </c>
      <c r="AA1770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13200000</v>
      </c>
      <c r="AB1770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158946000</v>
      </c>
      <c r="AC1770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-145746000</v>
      </c>
      <c r="AD1770" s="5">
        <f>VALUE(FIXED((SLEP[[#This Row],[EjecutadoCLP]]/SLEP[[#This Row],[MontoCLP]]),4,TRUE))</f>
        <v>12.041399999999999</v>
      </c>
      <c r="AE1770" s="1">
        <f>IF(SLEP[[#This Row],[Termino]]=0,DATE(1992,10,11),SLEP[[#This Row],[Termino]]-SLEP[[#This Row],[Días de vigencia]])</f>
        <v>33411</v>
      </c>
      <c r="AF1770" s="1">
        <f>IF(SLEP[[#This Row],[Días restantes]]&lt;1,DATE(1992,10,11),DATE(2025,8,8)+SLEP[[#This Row],[Días restantes]])</f>
        <v>33888</v>
      </c>
      <c r="AG1770">
        <f ca="1">IF(SLEP[[#This Row],[Termino]]=0,0,SLEP[[#This Row],[Termino]]-TODAY())</f>
        <v>-12071</v>
      </c>
      <c r="AH1770" s="7" t="str">
        <f ca="1">IF(SLEP[[#This Row],[Dias]]&gt;0,"Vigente","Vencido")</f>
        <v>Vencido</v>
      </c>
      <c r="AI1770" t="str">
        <f>_xlfn.XLOOKUP(SLEP[[#This Row],[Source.Name]],Tabla3[Nombre archivo],Tabla3[BASESLEP],"N/A",0,1)</f>
        <v>Punilla Cordillera</v>
      </c>
    </row>
    <row r="1771" spans="1:35" x14ac:dyDescent="0.3">
      <c r="A1771" t="s">
        <v>6454</v>
      </c>
      <c r="B1771" t="s">
        <v>7495</v>
      </c>
      <c r="C1771" t="s">
        <v>7255</v>
      </c>
      <c r="D1771" t="s">
        <v>7256</v>
      </c>
      <c r="E1771" t="s">
        <v>7388</v>
      </c>
      <c r="F1771" t="s">
        <v>7389</v>
      </c>
      <c r="G1771" t="s">
        <v>44</v>
      </c>
      <c r="H1771" t="s">
        <v>45</v>
      </c>
      <c r="I1771" t="s">
        <v>60</v>
      </c>
      <c r="J1771" t="s">
        <v>6460</v>
      </c>
      <c r="K1771" t="s">
        <v>48</v>
      </c>
      <c r="L1771" s="3">
        <v>17160000</v>
      </c>
      <c r="M1771" s="4">
        <v>158946000</v>
      </c>
      <c r="N1771" s="4">
        <v>-141786000</v>
      </c>
      <c r="O1771" t="s">
        <v>507</v>
      </c>
      <c r="P1771" t="s">
        <v>90</v>
      </c>
      <c r="Q1771" t="s">
        <v>51</v>
      </c>
      <c r="R1771">
        <v>52</v>
      </c>
      <c r="S1771">
        <v>0</v>
      </c>
      <c r="T1771">
        <v>1</v>
      </c>
      <c r="U1771">
        <v>0</v>
      </c>
      <c r="V1771">
        <v>0</v>
      </c>
      <c r="W1771">
        <v>0</v>
      </c>
      <c r="X1771">
        <v>477</v>
      </c>
      <c r="Y1771">
        <v>-1</v>
      </c>
      <c r="Z1771" t="s">
        <v>52</v>
      </c>
      <c r="AA1771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17160000</v>
      </c>
      <c r="AB1771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158946000</v>
      </c>
      <c r="AC1771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-141786000</v>
      </c>
      <c r="AD1771" s="5">
        <f>VALUE(FIXED((SLEP[[#This Row],[EjecutadoCLP]]/SLEP[[#This Row],[MontoCLP]]),4,TRUE))</f>
        <v>9.2626000000000008</v>
      </c>
      <c r="AE1771" s="1">
        <f>IF(SLEP[[#This Row],[Termino]]=0,DATE(1992,10,11),SLEP[[#This Row],[Termino]]-SLEP[[#This Row],[Días de vigencia]])</f>
        <v>33411</v>
      </c>
      <c r="AF1771" s="1">
        <f>IF(SLEP[[#This Row],[Días restantes]]&lt;1,DATE(1992,10,11),DATE(2025,8,8)+SLEP[[#This Row],[Días restantes]])</f>
        <v>33888</v>
      </c>
      <c r="AG1771">
        <f ca="1">IF(SLEP[[#This Row],[Termino]]=0,0,SLEP[[#This Row],[Termino]]-TODAY())</f>
        <v>-12071</v>
      </c>
      <c r="AH1771" s="7" t="str">
        <f ca="1">IF(SLEP[[#This Row],[Dias]]&gt;0,"Vigente","Vencido")</f>
        <v>Vencido</v>
      </c>
      <c r="AI1771" t="str">
        <f>_xlfn.XLOOKUP(SLEP[[#This Row],[Source.Name]],Tabla3[Nombre archivo],Tabla3[BASESLEP],"N/A",0,1)</f>
        <v>Punilla Cordillera</v>
      </c>
    </row>
    <row r="1772" spans="1:35" x14ac:dyDescent="0.3">
      <c r="A1772" t="s">
        <v>6454</v>
      </c>
      <c r="B1772" t="s">
        <v>7497</v>
      </c>
      <c r="C1772" t="s">
        <v>7255</v>
      </c>
      <c r="D1772" t="s">
        <v>7256</v>
      </c>
      <c r="E1772" t="s">
        <v>6534</v>
      </c>
      <c r="F1772" t="s">
        <v>6535</v>
      </c>
      <c r="G1772" t="s">
        <v>44</v>
      </c>
      <c r="H1772" t="s">
        <v>45</v>
      </c>
      <c r="I1772" t="s">
        <v>60</v>
      </c>
      <c r="J1772" t="s">
        <v>6460</v>
      </c>
      <c r="K1772" t="s">
        <v>48</v>
      </c>
      <c r="L1772" s="3">
        <v>14300000</v>
      </c>
      <c r="M1772" s="4">
        <v>48199000</v>
      </c>
      <c r="N1772" s="4">
        <v>-33899000</v>
      </c>
      <c r="O1772" t="s">
        <v>507</v>
      </c>
      <c r="P1772" t="s">
        <v>90</v>
      </c>
      <c r="Q1772" t="s">
        <v>51</v>
      </c>
      <c r="R1772">
        <v>26</v>
      </c>
      <c r="S1772">
        <v>0</v>
      </c>
      <c r="T1772">
        <v>1</v>
      </c>
      <c r="U1772">
        <v>0</v>
      </c>
      <c r="V1772">
        <v>0</v>
      </c>
      <c r="W1772">
        <v>0</v>
      </c>
      <c r="X1772">
        <v>477</v>
      </c>
      <c r="Y1772">
        <v>-1</v>
      </c>
      <c r="Z1772" t="s">
        <v>52</v>
      </c>
      <c r="AA1772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14300000</v>
      </c>
      <c r="AB1772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48199000</v>
      </c>
      <c r="AC1772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-33899000</v>
      </c>
      <c r="AD1772" s="5">
        <f>VALUE(FIXED((SLEP[[#This Row],[EjecutadoCLP]]/SLEP[[#This Row],[MontoCLP]]),4,TRUE))</f>
        <v>3.3706</v>
      </c>
      <c r="AE1772" s="1">
        <f>IF(SLEP[[#This Row],[Termino]]=0,DATE(1992,10,11),SLEP[[#This Row],[Termino]]-SLEP[[#This Row],[Días de vigencia]])</f>
        <v>33411</v>
      </c>
      <c r="AF1772" s="1">
        <f>IF(SLEP[[#This Row],[Días restantes]]&lt;1,DATE(1992,10,11),DATE(2025,8,8)+SLEP[[#This Row],[Días restantes]])</f>
        <v>33888</v>
      </c>
      <c r="AG1772">
        <f ca="1">IF(SLEP[[#This Row],[Termino]]=0,0,SLEP[[#This Row],[Termino]]-TODAY())</f>
        <v>-12071</v>
      </c>
      <c r="AH1772" s="7" t="str">
        <f ca="1">IF(SLEP[[#This Row],[Dias]]&gt;0,"Vigente","Vencido")</f>
        <v>Vencido</v>
      </c>
      <c r="AI1772" t="str">
        <f>_xlfn.XLOOKUP(SLEP[[#This Row],[Source.Name]],Tabla3[Nombre archivo],Tabla3[BASESLEP],"N/A",0,1)</f>
        <v>Punilla Cordillera</v>
      </c>
    </row>
    <row r="1773" spans="1:35" x14ac:dyDescent="0.3">
      <c r="A1773" t="s">
        <v>6454</v>
      </c>
      <c r="B1773" t="s">
        <v>7399</v>
      </c>
      <c r="C1773" t="s">
        <v>7255</v>
      </c>
      <c r="D1773" t="s">
        <v>7256</v>
      </c>
      <c r="E1773" t="s">
        <v>7009</v>
      </c>
      <c r="F1773" t="s">
        <v>7010</v>
      </c>
      <c r="G1773" t="s">
        <v>44</v>
      </c>
      <c r="H1773" t="s">
        <v>45</v>
      </c>
      <c r="I1773" t="s">
        <v>60</v>
      </c>
      <c r="J1773" t="s">
        <v>6460</v>
      </c>
      <c r="K1773" t="s">
        <v>48</v>
      </c>
      <c r="L1773" s="3">
        <v>2000000</v>
      </c>
      <c r="M1773" s="4">
        <v>27120000</v>
      </c>
      <c r="N1773" s="4">
        <v>-25120000</v>
      </c>
      <c r="O1773" t="s">
        <v>507</v>
      </c>
      <c r="P1773" t="s">
        <v>90</v>
      </c>
      <c r="Q1773" t="s">
        <v>51</v>
      </c>
      <c r="R1773">
        <v>20</v>
      </c>
      <c r="S1773">
        <v>0</v>
      </c>
      <c r="T1773">
        <v>1</v>
      </c>
      <c r="U1773">
        <v>0</v>
      </c>
      <c r="V1773">
        <v>0</v>
      </c>
      <c r="W1773">
        <v>0</v>
      </c>
      <c r="X1773">
        <v>477</v>
      </c>
      <c r="Y1773">
        <v>-1</v>
      </c>
      <c r="Z1773" t="s">
        <v>52</v>
      </c>
      <c r="AA1773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2000000</v>
      </c>
      <c r="AB1773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27120000</v>
      </c>
      <c r="AC1773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-25120000</v>
      </c>
      <c r="AD1773" s="5">
        <f>VALUE(FIXED((SLEP[[#This Row],[EjecutadoCLP]]/SLEP[[#This Row],[MontoCLP]]),4,TRUE))</f>
        <v>13.56</v>
      </c>
      <c r="AE1773" s="1">
        <f>IF(SLEP[[#This Row],[Termino]]=0,DATE(1992,10,11),SLEP[[#This Row],[Termino]]-SLEP[[#This Row],[Días de vigencia]])</f>
        <v>33411</v>
      </c>
      <c r="AF1773" s="1">
        <f>IF(SLEP[[#This Row],[Días restantes]]&lt;1,DATE(1992,10,11),DATE(2025,8,8)+SLEP[[#This Row],[Días restantes]])</f>
        <v>33888</v>
      </c>
      <c r="AG1773">
        <f ca="1">IF(SLEP[[#This Row],[Termino]]=0,0,SLEP[[#This Row],[Termino]]-TODAY())</f>
        <v>-12071</v>
      </c>
      <c r="AH1773" s="7" t="str">
        <f ca="1">IF(SLEP[[#This Row],[Dias]]&gt;0,"Vigente","Vencido")</f>
        <v>Vencido</v>
      </c>
      <c r="AI1773" t="str">
        <f>_xlfn.XLOOKUP(SLEP[[#This Row],[Source.Name]],Tabla3[Nombre archivo],Tabla3[BASESLEP],"N/A",0,1)</f>
        <v>Punilla Cordillera</v>
      </c>
    </row>
    <row r="1774" spans="1:35" x14ac:dyDescent="0.3">
      <c r="A1774" t="s">
        <v>6454</v>
      </c>
      <c r="B1774" t="s">
        <v>7401</v>
      </c>
      <c r="C1774" t="s">
        <v>7255</v>
      </c>
      <c r="D1774" t="s">
        <v>7256</v>
      </c>
      <c r="E1774" t="s">
        <v>7402</v>
      </c>
      <c r="F1774" t="s">
        <v>7403</v>
      </c>
      <c r="G1774" t="s">
        <v>44</v>
      </c>
      <c r="H1774" t="s">
        <v>45</v>
      </c>
      <c r="I1774" t="s">
        <v>60</v>
      </c>
      <c r="J1774" t="s">
        <v>6460</v>
      </c>
      <c r="K1774" t="s">
        <v>48</v>
      </c>
      <c r="L1774" s="3">
        <v>22000000</v>
      </c>
      <c r="M1774" s="4">
        <v>34825000</v>
      </c>
      <c r="N1774" s="4">
        <v>-12825000</v>
      </c>
      <c r="O1774" t="s">
        <v>507</v>
      </c>
      <c r="P1774" t="s">
        <v>90</v>
      </c>
      <c r="Q1774" t="s">
        <v>51</v>
      </c>
      <c r="R1774">
        <v>17</v>
      </c>
      <c r="S1774">
        <v>0</v>
      </c>
      <c r="T1774">
        <v>1</v>
      </c>
      <c r="U1774">
        <v>0</v>
      </c>
      <c r="V1774">
        <v>0</v>
      </c>
      <c r="W1774">
        <v>0</v>
      </c>
      <c r="X1774">
        <v>477</v>
      </c>
      <c r="Y1774">
        <v>-1</v>
      </c>
      <c r="Z1774" t="s">
        <v>52</v>
      </c>
      <c r="AA1774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22000000</v>
      </c>
      <c r="AB1774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34825000</v>
      </c>
      <c r="AC1774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-12825000</v>
      </c>
      <c r="AD1774" s="5">
        <f>VALUE(FIXED((SLEP[[#This Row],[EjecutadoCLP]]/SLEP[[#This Row],[MontoCLP]]),4,TRUE))</f>
        <v>1.583</v>
      </c>
      <c r="AE1774" s="1">
        <f>IF(SLEP[[#This Row],[Termino]]=0,DATE(1992,10,11),SLEP[[#This Row],[Termino]]-SLEP[[#This Row],[Días de vigencia]])</f>
        <v>33411</v>
      </c>
      <c r="AF1774" s="1">
        <f>IF(SLEP[[#This Row],[Días restantes]]&lt;1,DATE(1992,10,11),DATE(2025,8,8)+SLEP[[#This Row],[Días restantes]])</f>
        <v>33888</v>
      </c>
      <c r="AG1774">
        <f ca="1">IF(SLEP[[#This Row],[Termino]]=0,0,SLEP[[#This Row],[Termino]]-TODAY())</f>
        <v>-12071</v>
      </c>
      <c r="AH1774" s="7" t="str">
        <f ca="1">IF(SLEP[[#This Row],[Dias]]&gt;0,"Vigente","Vencido")</f>
        <v>Vencido</v>
      </c>
      <c r="AI1774" t="str">
        <f>_xlfn.XLOOKUP(SLEP[[#This Row],[Source.Name]],Tabla3[Nombre archivo],Tabla3[BASESLEP],"N/A",0,1)</f>
        <v>Punilla Cordillera</v>
      </c>
    </row>
    <row r="1775" spans="1:35" x14ac:dyDescent="0.3">
      <c r="A1775" t="s">
        <v>6454</v>
      </c>
      <c r="B1775" t="s">
        <v>7405</v>
      </c>
      <c r="C1775" t="s">
        <v>7255</v>
      </c>
      <c r="D1775" t="s">
        <v>7256</v>
      </c>
      <c r="E1775" t="s">
        <v>7241</v>
      </c>
      <c r="F1775" t="s">
        <v>7242</v>
      </c>
      <c r="G1775" t="s">
        <v>44</v>
      </c>
      <c r="H1775" t="s">
        <v>45</v>
      </c>
      <c r="I1775" t="s">
        <v>60</v>
      </c>
      <c r="J1775" t="s">
        <v>6460</v>
      </c>
      <c r="K1775" t="s">
        <v>48</v>
      </c>
      <c r="L1775" s="3">
        <v>26400000</v>
      </c>
      <c r="M1775" s="4">
        <v>29040000</v>
      </c>
      <c r="N1775" s="4">
        <v>-2640000</v>
      </c>
      <c r="O1775" t="s">
        <v>507</v>
      </c>
      <c r="P1775" t="s">
        <v>90</v>
      </c>
      <c r="Q1775" t="s">
        <v>51</v>
      </c>
      <c r="R1775">
        <v>8</v>
      </c>
      <c r="S1775">
        <v>0</v>
      </c>
      <c r="T1775">
        <v>1</v>
      </c>
      <c r="U1775">
        <v>0</v>
      </c>
      <c r="V1775">
        <v>0</v>
      </c>
      <c r="W1775">
        <v>0</v>
      </c>
      <c r="X1775">
        <v>477</v>
      </c>
      <c r="Y1775">
        <v>-1</v>
      </c>
      <c r="Z1775" t="s">
        <v>52</v>
      </c>
      <c r="AA1775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26400000</v>
      </c>
      <c r="AB1775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29040000</v>
      </c>
      <c r="AC1775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-2640000</v>
      </c>
      <c r="AD1775" s="5">
        <f>VALUE(FIXED((SLEP[[#This Row],[EjecutadoCLP]]/SLEP[[#This Row],[MontoCLP]]),4,TRUE))</f>
        <v>1.1000000000000001</v>
      </c>
      <c r="AE1775" s="1">
        <f>IF(SLEP[[#This Row],[Termino]]=0,DATE(1992,10,11),SLEP[[#This Row],[Termino]]-SLEP[[#This Row],[Días de vigencia]])</f>
        <v>33411</v>
      </c>
      <c r="AF1775" s="1">
        <f>IF(SLEP[[#This Row],[Días restantes]]&lt;1,DATE(1992,10,11),DATE(2025,8,8)+SLEP[[#This Row],[Días restantes]])</f>
        <v>33888</v>
      </c>
      <c r="AG1775">
        <f ca="1">IF(SLEP[[#This Row],[Termino]]=0,0,SLEP[[#This Row],[Termino]]-TODAY())</f>
        <v>-12071</v>
      </c>
      <c r="AH1775" s="7" t="str">
        <f ca="1">IF(SLEP[[#This Row],[Dias]]&gt;0,"Vigente","Vencido")</f>
        <v>Vencido</v>
      </c>
      <c r="AI1775" t="str">
        <f>_xlfn.XLOOKUP(SLEP[[#This Row],[Source.Name]],Tabla3[Nombre archivo],Tabla3[BASESLEP],"N/A",0,1)</f>
        <v>Punilla Cordillera</v>
      </c>
    </row>
    <row r="1776" spans="1:35" x14ac:dyDescent="0.3">
      <c r="A1776" t="s">
        <v>6454</v>
      </c>
      <c r="B1776" t="s">
        <v>7421</v>
      </c>
      <c r="C1776" t="s">
        <v>7255</v>
      </c>
      <c r="D1776" t="s">
        <v>7256</v>
      </c>
      <c r="E1776" t="s">
        <v>7422</v>
      </c>
      <c r="F1776" t="s">
        <v>7423</v>
      </c>
      <c r="G1776" t="s">
        <v>44</v>
      </c>
      <c r="H1776" t="s">
        <v>45</v>
      </c>
      <c r="I1776" t="s">
        <v>60</v>
      </c>
      <c r="J1776" t="s">
        <v>6460</v>
      </c>
      <c r="K1776" t="s">
        <v>48</v>
      </c>
      <c r="L1776" s="3">
        <v>9460000</v>
      </c>
      <c r="M1776" s="4">
        <v>10793000</v>
      </c>
      <c r="N1776" s="4">
        <v>-1333000</v>
      </c>
      <c r="O1776" t="s">
        <v>507</v>
      </c>
      <c r="P1776" t="s">
        <v>90</v>
      </c>
      <c r="Q1776" t="s">
        <v>51</v>
      </c>
      <c r="R1776">
        <v>7</v>
      </c>
      <c r="S1776">
        <v>0</v>
      </c>
      <c r="T1776">
        <v>1</v>
      </c>
      <c r="U1776">
        <v>0</v>
      </c>
      <c r="V1776">
        <v>0</v>
      </c>
      <c r="W1776">
        <v>0</v>
      </c>
      <c r="X1776">
        <v>477</v>
      </c>
      <c r="Y1776">
        <v>-1</v>
      </c>
      <c r="Z1776" t="s">
        <v>52</v>
      </c>
      <c r="AA1776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9460000</v>
      </c>
      <c r="AB1776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10793000</v>
      </c>
      <c r="AC1776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-1333000</v>
      </c>
      <c r="AD1776" s="5">
        <f>VALUE(FIXED((SLEP[[#This Row],[EjecutadoCLP]]/SLEP[[#This Row],[MontoCLP]]),4,TRUE))</f>
        <v>1.1409</v>
      </c>
      <c r="AE1776" s="1">
        <f>IF(SLEP[[#This Row],[Termino]]=0,DATE(1992,10,11),SLEP[[#This Row],[Termino]]-SLEP[[#This Row],[Días de vigencia]])</f>
        <v>33411</v>
      </c>
      <c r="AF1776" s="1">
        <f>IF(SLEP[[#This Row],[Días restantes]]&lt;1,DATE(1992,10,11),DATE(2025,8,8)+SLEP[[#This Row],[Días restantes]])</f>
        <v>33888</v>
      </c>
      <c r="AG1776">
        <f ca="1">IF(SLEP[[#This Row],[Termino]]=0,0,SLEP[[#This Row],[Termino]]-TODAY())</f>
        <v>-12071</v>
      </c>
      <c r="AH1776" s="7" t="str">
        <f ca="1">IF(SLEP[[#This Row],[Dias]]&gt;0,"Vigente","Vencido")</f>
        <v>Vencido</v>
      </c>
      <c r="AI1776" t="str">
        <f>_xlfn.XLOOKUP(SLEP[[#This Row],[Source.Name]],Tabla3[Nombre archivo],Tabla3[BASESLEP],"N/A",0,1)</f>
        <v>Punilla Cordillera</v>
      </c>
    </row>
    <row r="1777" spans="1:35" x14ac:dyDescent="0.3">
      <c r="A1777" t="s">
        <v>6454</v>
      </c>
      <c r="B1777" t="s">
        <v>7407</v>
      </c>
      <c r="C1777" t="s">
        <v>7255</v>
      </c>
      <c r="D1777" t="s">
        <v>7256</v>
      </c>
      <c r="E1777" t="s">
        <v>7237</v>
      </c>
      <c r="F1777" t="s">
        <v>7238</v>
      </c>
      <c r="G1777" t="s">
        <v>44</v>
      </c>
      <c r="H1777" t="s">
        <v>45</v>
      </c>
      <c r="I1777" t="s">
        <v>60</v>
      </c>
      <c r="J1777" t="s">
        <v>6460</v>
      </c>
      <c r="K1777" t="s">
        <v>48</v>
      </c>
      <c r="L1777" s="3">
        <v>1800000</v>
      </c>
      <c r="M1777" s="4">
        <v>675000</v>
      </c>
      <c r="N1777" s="4">
        <v>1125000</v>
      </c>
      <c r="O1777" t="s">
        <v>507</v>
      </c>
      <c r="P1777" t="s">
        <v>90</v>
      </c>
      <c r="Q1777" t="s">
        <v>51</v>
      </c>
      <c r="R1777">
        <v>6</v>
      </c>
      <c r="S1777">
        <v>0</v>
      </c>
      <c r="T1777">
        <v>1</v>
      </c>
      <c r="U1777">
        <v>0</v>
      </c>
      <c r="V1777">
        <v>0</v>
      </c>
      <c r="W1777">
        <v>0</v>
      </c>
      <c r="X1777">
        <v>477</v>
      </c>
      <c r="Y1777">
        <v>-1</v>
      </c>
      <c r="Z1777" t="s">
        <v>52</v>
      </c>
      <c r="AA1777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1800000</v>
      </c>
      <c r="AB1777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675000</v>
      </c>
      <c r="AC1777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1125000</v>
      </c>
      <c r="AD1777" s="5">
        <f>VALUE(FIXED((SLEP[[#This Row],[EjecutadoCLP]]/SLEP[[#This Row],[MontoCLP]]),4,TRUE))</f>
        <v>0.375</v>
      </c>
      <c r="AE1777" s="1">
        <f>IF(SLEP[[#This Row],[Termino]]=0,DATE(1992,10,11),SLEP[[#This Row],[Termino]]-SLEP[[#This Row],[Días de vigencia]])</f>
        <v>33411</v>
      </c>
      <c r="AF1777" s="1">
        <f>IF(SLEP[[#This Row],[Días restantes]]&lt;1,DATE(1992,10,11),DATE(2025,8,8)+SLEP[[#This Row],[Días restantes]])</f>
        <v>33888</v>
      </c>
      <c r="AG1777">
        <f ca="1">IF(SLEP[[#This Row],[Termino]]=0,0,SLEP[[#This Row],[Termino]]-TODAY())</f>
        <v>-12071</v>
      </c>
      <c r="AH1777" s="7" t="str">
        <f ca="1">IF(SLEP[[#This Row],[Dias]]&gt;0,"Vigente","Vencido")</f>
        <v>Vencido</v>
      </c>
      <c r="AI1777" t="str">
        <f>_xlfn.XLOOKUP(SLEP[[#This Row],[Source.Name]],Tabla3[Nombre archivo],Tabla3[BASESLEP],"N/A",0,1)</f>
        <v>Punilla Cordillera</v>
      </c>
    </row>
    <row r="1778" spans="1:35" x14ac:dyDescent="0.3">
      <c r="A1778" t="s">
        <v>6454</v>
      </c>
      <c r="B1778" t="s">
        <v>7409</v>
      </c>
      <c r="C1778" t="s">
        <v>7255</v>
      </c>
      <c r="D1778" t="s">
        <v>7256</v>
      </c>
      <c r="E1778" t="s">
        <v>7410</v>
      </c>
      <c r="F1778" t="s">
        <v>7411</v>
      </c>
      <c r="G1778" t="s">
        <v>44</v>
      </c>
      <c r="H1778" t="s">
        <v>45</v>
      </c>
      <c r="I1778" t="s">
        <v>60</v>
      </c>
      <c r="J1778" t="s">
        <v>6460</v>
      </c>
      <c r="K1778" t="s">
        <v>48</v>
      </c>
      <c r="L1778" s="3">
        <v>9900000</v>
      </c>
      <c r="M1778" s="4">
        <v>33606000</v>
      </c>
      <c r="N1778" s="4">
        <v>-23706000</v>
      </c>
      <c r="O1778" t="s">
        <v>507</v>
      </c>
      <c r="P1778" t="s">
        <v>90</v>
      </c>
      <c r="Q1778" t="s">
        <v>51</v>
      </c>
      <c r="R1778">
        <v>28</v>
      </c>
      <c r="S1778">
        <v>0</v>
      </c>
      <c r="T1778">
        <v>1</v>
      </c>
      <c r="U1778">
        <v>0</v>
      </c>
      <c r="V1778">
        <v>0</v>
      </c>
      <c r="W1778">
        <v>0</v>
      </c>
      <c r="X1778">
        <v>477</v>
      </c>
      <c r="Y1778">
        <v>-1</v>
      </c>
      <c r="Z1778" t="s">
        <v>52</v>
      </c>
      <c r="AA1778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9900000</v>
      </c>
      <c r="AB1778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33606000</v>
      </c>
      <c r="AC1778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-23706000</v>
      </c>
      <c r="AD1778" s="5">
        <f>VALUE(FIXED((SLEP[[#This Row],[EjecutadoCLP]]/SLEP[[#This Row],[MontoCLP]]),4,TRUE))</f>
        <v>3.3944999999999999</v>
      </c>
      <c r="AE1778" s="1">
        <f>IF(SLEP[[#This Row],[Termino]]=0,DATE(1992,10,11),SLEP[[#This Row],[Termino]]-SLEP[[#This Row],[Días de vigencia]])</f>
        <v>33411</v>
      </c>
      <c r="AF1778" s="1">
        <f>IF(SLEP[[#This Row],[Días restantes]]&lt;1,DATE(1992,10,11),DATE(2025,8,8)+SLEP[[#This Row],[Días restantes]])</f>
        <v>33888</v>
      </c>
      <c r="AG1778">
        <f ca="1">IF(SLEP[[#This Row],[Termino]]=0,0,SLEP[[#This Row],[Termino]]-TODAY())</f>
        <v>-12071</v>
      </c>
      <c r="AH1778" s="7" t="str">
        <f ca="1">IF(SLEP[[#This Row],[Dias]]&gt;0,"Vigente","Vencido")</f>
        <v>Vencido</v>
      </c>
      <c r="AI1778" t="str">
        <f>_xlfn.XLOOKUP(SLEP[[#This Row],[Source.Name]],Tabla3[Nombre archivo],Tabla3[BASESLEP],"N/A",0,1)</f>
        <v>Punilla Cordillera</v>
      </c>
    </row>
    <row r="1779" spans="1:35" x14ac:dyDescent="0.3">
      <c r="A1779" t="s">
        <v>6454</v>
      </c>
      <c r="B1779" t="s">
        <v>7413</v>
      </c>
      <c r="C1779" t="s">
        <v>7255</v>
      </c>
      <c r="D1779" t="s">
        <v>7256</v>
      </c>
      <c r="E1779" t="s">
        <v>7213</v>
      </c>
      <c r="F1779" t="s">
        <v>7375</v>
      </c>
      <c r="G1779" t="s">
        <v>44</v>
      </c>
      <c r="H1779" t="s">
        <v>45</v>
      </c>
      <c r="I1779" t="s">
        <v>60</v>
      </c>
      <c r="J1779" t="s">
        <v>6460</v>
      </c>
      <c r="K1779" t="s">
        <v>48</v>
      </c>
      <c r="L1779" s="3">
        <v>13860000</v>
      </c>
      <c r="M1779" s="4">
        <v>27965000</v>
      </c>
      <c r="N1779" s="4">
        <v>-14105000</v>
      </c>
      <c r="O1779" t="s">
        <v>507</v>
      </c>
      <c r="P1779" t="s">
        <v>90</v>
      </c>
      <c r="Q1779" t="s">
        <v>51</v>
      </c>
      <c r="R1779">
        <v>18</v>
      </c>
      <c r="S1779">
        <v>0</v>
      </c>
      <c r="T1779">
        <v>1</v>
      </c>
      <c r="U1779">
        <v>0</v>
      </c>
      <c r="V1779">
        <v>0</v>
      </c>
      <c r="W1779">
        <v>0</v>
      </c>
      <c r="X1779">
        <v>477</v>
      </c>
      <c r="Y1779">
        <v>-1</v>
      </c>
      <c r="Z1779" t="s">
        <v>52</v>
      </c>
      <c r="AA1779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13860000</v>
      </c>
      <c r="AB1779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27965000</v>
      </c>
      <c r="AC1779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-14105000</v>
      </c>
      <c r="AD1779" s="5">
        <f>VALUE(FIXED((SLEP[[#This Row],[EjecutadoCLP]]/SLEP[[#This Row],[MontoCLP]]),4,TRUE))</f>
        <v>2.0177</v>
      </c>
      <c r="AE1779" s="1">
        <f>IF(SLEP[[#This Row],[Termino]]=0,DATE(1992,10,11),SLEP[[#This Row],[Termino]]-SLEP[[#This Row],[Días de vigencia]])</f>
        <v>33411</v>
      </c>
      <c r="AF1779" s="1">
        <f>IF(SLEP[[#This Row],[Días restantes]]&lt;1,DATE(1992,10,11),DATE(2025,8,8)+SLEP[[#This Row],[Días restantes]])</f>
        <v>33888</v>
      </c>
      <c r="AG1779">
        <f ca="1">IF(SLEP[[#This Row],[Termino]]=0,0,SLEP[[#This Row],[Termino]]-TODAY())</f>
        <v>-12071</v>
      </c>
      <c r="AH1779" s="7" t="str">
        <f ca="1">IF(SLEP[[#This Row],[Dias]]&gt;0,"Vigente","Vencido")</f>
        <v>Vencido</v>
      </c>
      <c r="AI1779" t="str">
        <f>_xlfn.XLOOKUP(SLEP[[#This Row],[Source.Name]],Tabla3[Nombre archivo],Tabla3[BASESLEP],"N/A",0,1)</f>
        <v>Punilla Cordillera</v>
      </c>
    </row>
    <row r="1780" spans="1:35" x14ac:dyDescent="0.3">
      <c r="A1780" t="s">
        <v>6454</v>
      </c>
      <c r="B1780" t="s">
        <v>7415</v>
      </c>
      <c r="C1780" t="s">
        <v>7255</v>
      </c>
      <c r="D1780" t="s">
        <v>7256</v>
      </c>
      <c r="E1780" t="s">
        <v>6565</v>
      </c>
      <c r="F1780" t="s">
        <v>6566</v>
      </c>
      <c r="G1780" t="s">
        <v>44</v>
      </c>
      <c r="H1780" t="s">
        <v>45</v>
      </c>
      <c r="I1780" t="s">
        <v>60</v>
      </c>
      <c r="J1780" t="s">
        <v>6460</v>
      </c>
      <c r="K1780" t="s">
        <v>48</v>
      </c>
      <c r="L1780" s="3">
        <v>2000000</v>
      </c>
      <c r="M1780" s="4">
        <v>41726000</v>
      </c>
      <c r="N1780" s="4">
        <v>-39726000</v>
      </c>
      <c r="O1780" t="s">
        <v>507</v>
      </c>
      <c r="P1780" t="s">
        <v>90</v>
      </c>
      <c r="Q1780" t="s">
        <v>51</v>
      </c>
      <c r="R1780">
        <v>30</v>
      </c>
      <c r="S1780">
        <v>0</v>
      </c>
      <c r="T1780">
        <v>1</v>
      </c>
      <c r="U1780">
        <v>0</v>
      </c>
      <c r="V1780">
        <v>0</v>
      </c>
      <c r="W1780">
        <v>0</v>
      </c>
      <c r="X1780">
        <v>477</v>
      </c>
      <c r="Y1780">
        <v>-1</v>
      </c>
      <c r="Z1780" t="s">
        <v>52</v>
      </c>
      <c r="AA1780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2000000</v>
      </c>
      <c r="AB1780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41726000</v>
      </c>
      <c r="AC1780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-39726000</v>
      </c>
      <c r="AD1780" s="5">
        <f>VALUE(FIXED((SLEP[[#This Row],[EjecutadoCLP]]/SLEP[[#This Row],[MontoCLP]]),4,TRUE))</f>
        <v>20.863</v>
      </c>
      <c r="AE1780" s="1">
        <f>IF(SLEP[[#This Row],[Termino]]=0,DATE(1992,10,11),SLEP[[#This Row],[Termino]]-SLEP[[#This Row],[Días de vigencia]])</f>
        <v>33411</v>
      </c>
      <c r="AF1780" s="1">
        <f>IF(SLEP[[#This Row],[Días restantes]]&lt;1,DATE(1992,10,11),DATE(2025,8,8)+SLEP[[#This Row],[Días restantes]])</f>
        <v>33888</v>
      </c>
      <c r="AG1780">
        <f ca="1">IF(SLEP[[#This Row],[Termino]]=0,0,SLEP[[#This Row],[Termino]]-TODAY())</f>
        <v>-12071</v>
      </c>
      <c r="AH1780" s="7" t="str">
        <f ca="1">IF(SLEP[[#This Row],[Dias]]&gt;0,"Vigente","Vencido")</f>
        <v>Vencido</v>
      </c>
      <c r="AI1780" t="str">
        <f>_xlfn.XLOOKUP(SLEP[[#This Row],[Source.Name]],Tabla3[Nombre archivo],Tabla3[BASESLEP],"N/A",0,1)</f>
        <v>Punilla Cordillera</v>
      </c>
    </row>
    <row r="1781" spans="1:35" x14ac:dyDescent="0.3">
      <c r="A1781" t="s">
        <v>6454</v>
      </c>
      <c r="B1781" t="s">
        <v>7417</v>
      </c>
      <c r="C1781" t="s">
        <v>7255</v>
      </c>
      <c r="D1781" t="s">
        <v>7256</v>
      </c>
      <c r="E1781" t="s">
        <v>7418</v>
      </c>
      <c r="F1781" t="s">
        <v>7419</v>
      </c>
      <c r="G1781" t="s">
        <v>44</v>
      </c>
      <c r="H1781" t="s">
        <v>45</v>
      </c>
      <c r="I1781" t="s">
        <v>60</v>
      </c>
      <c r="J1781" t="s">
        <v>6460</v>
      </c>
      <c r="K1781" t="s">
        <v>48</v>
      </c>
      <c r="L1781" s="3">
        <v>15730000</v>
      </c>
      <c r="M1781" s="4">
        <v>18573500</v>
      </c>
      <c r="N1781" s="4">
        <v>-2843500</v>
      </c>
      <c r="O1781" t="s">
        <v>507</v>
      </c>
      <c r="P1781" t="s">
        <v>90</v>
      </c>
      <c r="Q1781" t="s">
        <v>51</v>
      </c>
      <c r="R1781">
        <v>8</v>
      </c>
      <c r="S1781">
        <v>0</v>
      </c>
      <c r="T1781">
        <v>2</v>
      </c>
      <c r="U1781">
        <v>0</v>
      </c>
      <c r="V1781">
        <v>0</v>
      </c>
      <c r="W1781">
        <v>0</v>
      </c>
      <c r="X1781">
        <v>477</v>
      </c>
      <c r="Y1781">
        <v>-1</v>
      </c>
      <c r="Z1781" t="s">
        <v>52</v>
      </c>
      <c r="AA1781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15730000</v>
      </c>
      <c r="AB1781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18573500</v>
      </c>
      <c r="AC1781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-2843500</v>
      </c>
      <c r="AD1781" s="5">
        <f>VALUE(FIXED((SLEP[[#This Row],[EjecutadoCLP]]/SLEP[[#This Row],[MontoCLP]]),4,TRUE))</f>
        <v>1.1808000000000001</v>
      </c>
      <c r="AE1781" s="1">
        <f>IF(SLEP[[#This Row],[Termino]]=0,DATE(1992,10,11),SLEP[[#This Row],[Termino]]-SLEP[[#This Row],[Días de vigencia]])</f>
        <v>33411</v>
      </c>
      <c r="AF1781" s="1">
        <f>IF(SLEP[[#This Row],[Días restantes]]&lt;1,DATE(1992,10,11),DATE(2025,8,8)+SLEP[[#This Row],[Días restantes]])</f>
        <v>33888</v>
      </c>
      <c r="AG1781">
        <f ca="1">IF(SLEP[[#This Row],[Termino]]=0,0,SLEP[[#This Row],[Termino]]-TODAY())</f>
        <v>-12071</v>
      </c>
      <c r="AH1781" s="7" t="str">
        <f ca="1">IF(SLEP[[#This Row],[Dias]]&gt;0,"Vigente","Vencido")</f>
        <v>Vencido</v>
      </c>
      <c r="AI1781" t="str">
        <f>_xlfn.XLOOKUP(SLEP[[#This Row],[Source.Name]],Tabla3[Nombre archivo],Tabla3[BASESLEP],"N/A",0,1)</f>
        <v>Punilla Cordillera</v>
      </c>
    </row>
    <row r="1782" spans="1:35" x14ac:dyDescent="0.3">
      <c r="A1782" t="s">
        <v>6454</v>
      </c>
      <c r="B1782" t="s">
        <v>7435</v>
      </c>
      <c r="C1782" t="s">
        <v>7255</v>
      </c>
      <c r="D1782" t="s">
        <v>7256</v>
      </c>
      <c r="E1782" t="s">
        <v>7090</v>
      </c>
      <c r="F1782" t="s">
        <v>7091</v>
      </c>
      <c r="G1782" t="s">
        <v>44</v>
      </c>
      <c r="H1782" t="s">
        <v>45</v>
      </c>
      <c r="I1782" t="s">
        <v>60</v>
      </c>
      <c r="J1782" t="s">
        <v>6460</v>
      </c>
      <c r="K1782" t="s">
        <v>48</v>
      </c>
      <c r="L1782" s="3">
        <v>19800000</v>
      </c>
      <c r="M1782" s="4">
        <v>28936000</v>
      </c>
      <c r="N1782" s="4">
        <v>-9136000</v>
      </c>
      <c r="O1782" t="s">
        <v>507</v>
      </c>
      <c r="P1782" t="s">
        <v>90</v>
      </c>
      <c r="Q1782" t="s">
        <v>51</v>
      </c>
      <c r="R1782">
        <v>19</v>
      </c>
      <c r="S1782">
        <v>0</v>
      </c>
      <c r="T1782">
        <v>2</v>
      </c>
      <c r="U1782">
        <v>0</v>
      </c>
      <c r="V1782">
        <v>0</v>
      </c>
      <c r="W1782">
        <v>0</v>
      </c>
      <c r="X1782">
        <v>477</v>
      </c>
      <c r="Y1782">
        <v>-1</v>
      </c>
      <c r="Z1782" t="s">
        <v>52</v>
      </c>
      <c r="AA1782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19800000</v>
      </c>
      <c r="AB1782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28936000</v>
      </c>
      <c r="AC1782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-9136000</v>
      </c>
      <c r="AD1782" s="5">
        <f>VALUE(FIXED((SLEP[[#This Row],[EjecutadoCLP]]/SLEP[[#This Row],[MontoCLP]]),4,TRUE))</f>
        <v>1.4614</v>
      </c>
      <c r="AE1782" s="1">
        <f>IF(SLEP[[#This Row],[Termino]]=0,DATE(1992,10,11),SLEP[[#This Row],[Termino]]-SLEP[[#This Row],[Días de vigencia]])</f>
        <v>33411</v>
      </c>
      <c r="AF1782" s="1">
        <f>IF(SLEP[[#This Row],[Días restantes]]&lt;1,DATE(1992,10,11),DATE(2025,8,8)+SLEP[[#This Row],[Días restantes]])</f>
        <v>33888</v>
      </c>
      <c r="AG1782">
        <f ca="1">IF(SLEP[[#This Row],[Termino]]=0,0,SLEP[[#This Row],[Termino]]-TODAY())</f>
        <v>-12071</v>
      </c>
      <c r="AH1782" s="7" t="str">
        <f ca="1">IF(SLEP[[#This Row],[Dias]]&gt;0,"Vigente","Vencido")</f>
        <v>Vencido</v>
      </c>
      <c r="AI1782" t="str">
        <f>_xlfn.XLOOKUP(SLEP[[#This Row],[Source.Name]],Tabla3[Nombre archivo],Tabla3[BASESLEP],"N/A",0,1)</f>
        <v>Punilla Cordillera</v>
      </c>
    </row>
    <row r="1783" spans="1:35" x14ac:dyDescent="0.3">
      <c r="A1783" t="s">
        <v>6454</v>
      </c>
      <c r="B1783" t="s">
        <v>7437</v>
      </c>
      <c r="C1783" t="s">
        <v>7255</v>
      </c>
      <c r="D1783" t="s">
        <v>7256</v>
      </c>
      <c r="E1783" t="s">
        <v>7438</v>
      </c>
      <c r="F1783" t="s">
        <v>7439</v>
      </c>
      <c r="G1783" t="s">
        <v>44</v>
      </c>
      <c r="H1783" t="s">
        <v>45</v>
      </c>
      <c r="I1783" t="s">
        <v>60</v>
      </c>
      <c r="J1783" t="s">
        <v>6460</v>
      </c>
      <c r="K1783" t="s">
        <v>48</v>
      </c>
      <c r="L1783" s="3">
        <v>17600000</v>
      </c>
      <c r="M1783" s="4">
        <v>42164000</v>
      </c>
      <c r="N1783" s="4">
        <v>-24564000</v>
      </c>
      <c r="O1783" t="s">
        <v>507</v>
      </c>
      <c r="P1783" t="s">
        <v>90</v>
      </c>
      <c r="Q1783" t="s">
        <v>51</v>
      </c>
      <c r="R1783">
        <v>15</v>
      </c>
      <c r="S1783">
        <v>0</v>
      </c>
      <c r="T1783">
        <v>1</v>
      </c>
      <c r="U1783">
        <v>0</v>
      </c>
      <c r="V1783">
        <v>0</v>
      </c>
      <c r="W1783">
        <v>0</v>
      </c>
      <c r="X1783">
        <v>477</v>
      </c>
      <c r="Y1783">
        <v>-1</v>
      </c>
      <c r="Z1783" t="s">
        <v>52</v>
      </c>
      <c r="AA1783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17600000</v>
      </c>
      <c r="AB1783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42164000</v>
      </c>
      <c r="AC1783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-24564000</v>
      </c>
      <c r="AD1783" s="5">
        <f>VALUE(FIXED((SLEP[[#This Row],[EjecutadoCLP]]/SLEP[[#This Row],[MontoCLP]]),4,TRUE))</f>
        <v>2.3957000000000002</v>
      </c>
      <c r="AE1783" s="1">
        <f>IF(SLEP[[#This Row],[Termino]]=0,DATE(1992,10,11),SLEP[[#This Row],[Termino]]-SLEP[[#This Row],[Días de vigencia]])</f>
        <v>33411</v>
      </c>
      <c r="AF1783" s="1">
        <f>IF(SLEP[[#This Row],[Días restantes]]&lt;1,DATE(1992,10,11),DATE(2025,8,8)+SLEP[[#This Row],[Días restantes]])</f>
        <v>33888</v>
      </c>
      <c r="AG1783">
        <f ca="1">IF(SLEP[[#This Row],[Termino]]=0,0,SLEP[[#This Row],[Termino]]-TODAY())</f>
        <v>-12071</v>
      </c>
      <c r="AH1783" s="7" t="str">
        <f ca="1">IF(SLEP[[#This Row],[Dias]]&gt;0,"Vigente","Vencido")</f>
        <v>Vencido</v>
      </c>
      <c r="AI1783" t="str">
        <f>_xlfn.XLOOKUP(SLEP[[#This Row],[Source.Name]],Tabla3[Nombre archivo],Tabla3[BASESLEP],"N/A",0,1)</f>
        <v>Punilla Cordillera</v>
      </c>
    </row>
    <row r="1784" spans="1:35" x14ac:dyDescent="0.3">
      <c r="A1784" t="s">
        <v>6454</v>
      </c>
      <c r="B1784" t="s">
        <v>7459</v>
      </c>
      <c r="C1784" t="s">
        <v>7255</v>
      </c>
      <c r="D1784" t="s">
        <v>7256</v>
      </c>
      <c r="E1784" t="s">
        <v>6534</v>
      </c>
      <c r="F1784" t="s">
        <v>6535</v>
      </c>
      <c r="G1784" t="s">
        <v>44</v>
      </c>
      <c r="H1784" t="s">
        <v>45</v>
      </c>
      <c r="I1784" t="s">
        <v>60</v>
      </c>
      <c r="J1784" t="s">
        <v>6460</v>
      </c>
      <c r="K1784" t="s">
        <v>48</v>
      </c>
      <c r="L1784" s="3">
        <v>13200000</v>
      </c>
      <c r="M1784" s="4">
        <v>48199000</v>
      </c>
      <c r="N1784" s="4">
        <v>-34999000</v>
      </c>
      <c r="O1784" t="s">
        <v>507</v>
      </c>
      <c r="P1784" t="s">
        <v>90</v>
      </c>
      <c r="Q1784" t="s">
        <v>51</v>
      </c>
      <c r="R1784">
        <v>26</v>
      </c>
      <c r="S1784">
        <v>0</v>
      </c>
      <c r="T1784">
        <v>1</v>
      </c>
      <c r="U1784">
        <v>0</v>
      </c>
      <c r="V1784">
        <v>0</v>
      </c>
      <c r="W1784">
        <v>0</v>
      </c>
      <c r="X1784">
        <v>599</v>
      </c>
      <c r="Y1784">
        <v>-1</v>
      </c>
      <c r="Z1784" t="s">
        <v>52</v>
      </c>
      <c r="AA1784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13200000</v>
      </c>
      <c r="AB1784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48199000</v>
      </c>
      <c r="AC1784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-34999000</v>
      </c>
      <c r="AD1784" s="5">
        <f>VALUE(FIXED((SLEP[[#This Row],[EjecutadoCLP]]/SLEP[[#This Row],[MontoCLP]]),4,TRUE))</f>
        <v>3.6514000000000002</v>
      </c>
      <c r="AE1784" s="1">
        <f>IF(SLEP[[#This Row],[Termino]]=0,DATE(1992,10,11),SLEP[[#This Row],[Termino]]-SLEP[[#This Row],[Días de vigencia]])</f>
        <v>33289</v>
      </c>
      <c r="AF1784" s="1">
        <f>IF(SLEP[[#This Row],[Días restantes]]&lt;1,DATE(1992,10,11),DATE(2025,8,8)+SLEP[[#This Row],[Días restantes]])</f>
        <v>33888</v>
      </c>
      <c r="AG1784">
        <f ca="1">IF(SLEP[[#This Row],[Termino]]=0,0,SLEP[[#This Row],[Termino]]-TODAY())</f>
        <v>-12071</v>
      </c>
      <c r="AH1784" s="7" t="str">
        <f ca="1">IF(SLEP[[#This Row],[Dias]]&gt;0,"Vigente","Vencido")</f>
        <v>Vencido</v>
      </c>
      <c r="AI1784" t="str">
        <f>_xlfn.XLOOKUP(SLEP[[#This Row],[Source.Name]],Tabla3[Nombre archivo],Tabla3[BASESLEP],"N/A",0,1)</f>
        <v>Punilla Cordillera</v>
      </c>
    </row>
    <row r="1785" spans="1:35" x14ac:dyDescent="0.3">
      <c r="A1785" t="s">
        <v>6454</v>
      </c>
      <c r="B1785" t="s">
        <v>7441</v>
      </c>
      <c r="C1785" t="s">
        <v>7255</v>
      </c>
      <c r="D1785" t="s">
        <v>7256</v>
      </c>
      <c r="E1785" t="s">
        <v>7043</v>
      </c>
      <c r="F1785" t="s">
        <v>7044</v>
      </c>
      <c r="G1785" t="s">
        <v>44</v>
      </c>
      <c r="H1785" t="s">
        <v>45</v>
      </c>
      <c r="I1785" t="s">
        <v>60</v>
      </c>
      <c r="J1785" t="s">
        <v>6460</v>
      </c>
      <c r="K1785" t="s">
        <v>48</v>
      </c>
      <c r="L1785" s="3">
        <v>7700000</v>
      </c>
      <c r="M1785" s="4">
        <v>8155000</v>
      </c>
      <c r="N1785" s="4">
        <v>-455000</v>
      </c>
      <c r="O1785" t="s">
        <v>507</v>
      </c>
      <c r="P1785" t="s">
        <v>90</v>
      </c>
      <c r="Q1785" t="s">
        <v>51</v>
      </c>
      <c r="R1785">
        <v>7</v>
      </c>
      <c r="S1785">
        <v>0</v>
      </c>
      <c r="T1785">
        <v>1</v>
      </c>
      <c r="U1785">
        <v>0</v>
      </c>
      <c r="V1785">
        <v>0</v>
      </c>
      <c r="W1785">
        <v>0</v>
      </c>
      <c r="X1785">
        <v>477</v>
      </c>
      <c r="Y1785">
        <v>-1</v>
      </c>
      <c r="Z1785" t="s">
        <v>52</v>
      </c>
      <c r="AA1785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7700000</v>
      </c>
      <c r="AB1785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8155000</v>
      </c>
      <c r="AC1785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-455000</v>
      </c>
      <c r="AD1785" s="5">
        <f>VALUE(FIXED((SLEP[[#This Row],[EjecutadoCLP]]/SLEP[[#This Row],[MontoCLP]]),4,TRUE))</f>
        <v>1.0590999999999999</v>
      </c>
      <c r="AE1785" s="1">
        <f>IF(SLEP[[#This Row],[Termino]]=0,DATE(1992,10,11),SLEP[[#This Row],[Termino]]-SLEP[[#This Row],[Días de vigencia]])</f>
        <v>33411</v>
      </c>
      <c r="AF1785" s="1">
        <f>IF(SLEP[[#This Row],[Días restantes]]&lt;1,DATE(1992,10,11),DATE(2025,8,8)+SLEP[[#This Row],[Días restantes]])</f>
        <v>33888</v>
      </c>
      <c r="AG1785">
        <f ca="1">IF(SLEP[[#This Row],[Termino]]=0,0,SLEP[[#This Row],[Termino]]-TODAY())</f>
        <v>-12071</v>
      </c>
      <c r="AH1785" s="7" t="str">
        <f ca="1">IF(SLEP[[#This Row],[Dias]]&gt;0,"Vigente","Vencido")</f>
        <v>Vencido</v>
      </c>
      <c r="AI1785" t="str">
        <f>_xlfn.XLOOKUP(SLEP[[#This Row],[Source.Name]],Tabla3[Nombre archivo],Tabla3[BASESLEP],"N/A",0,1)</f>
        <v>Punilla Cordillera</v>
      </c>
    </row>
    <row r="1786" spans="1:35" x14ac:dyDescent="0.3">
      <c r="A1786" t="s">
        <v>6454</v>
      </c>
      <c r="B1786" t="s">
        <v>7443</v>
      </c>
      <c r="C1786" t="s">
        <v>7255</v>
      </c>
      <c r="D1786" t="s">
        <v>7256</v>
      </c>
      <c r="E1786" t="s">
        <v>6565</v>
      </c>
      <c r="F1786" t="s">
        <v>6566</v>
      </c>
      <c r="G1786" t="s">
        <v>44</v>
      </c>
      <c r="H1786" t="s">
        <v>45</v>
      </c>
      <c r="I1786" t="s">
        <v>60</v>
      </c>
      <c r="J1786" t="s">
        <v>6460</v>
      </c>
      <c r="K1786" t="s">
        <v>48</v>
      </c>
      <c r="L1786" s="3">
        <v>15400000</v>
      </c>
      <c r="M1786" s="4">
        <v>41726000</v>
      </c>
      <c r="N1786" s="4">
        <v>-26326000</v>
      </c>
      <c r="O1786" t="s">
        <v>507</v>
      </c>
      <c r="P1786" t="s">
        <v>90</v>
      </c>
      <c r="Q1786" t="s">
        <v>51</v>
      </c>
      <c r="R1786">
        <v>30</v>
      </c>
      <c r="S1786">
        <v>0</v>
      </c>
      <c r="T1786">
        <v>1</v>
      </c>
      <c r="U1786">
        <v>0</v>
      </c>
      <c r="V1786">
        <v>0</v>
      </c>
      <c r="W1786">
        <v>0</v>
      </c>
      <c r="X1786">
        <v>477</v>
      </c>
      <c r="Y1786">
        <v>-1</v>
      </c>
      <c r="Z1786" t="s">
        <v>52</v>
      </c>
      <c r="AA1786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15400000</v>
      </c>
      <c r="AB1786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41726000</v>
      </c>
      <c r="AC1786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-26326000</v>
      </c>
      <c r="AD1786" s="5">
        <f>VALUE(FIXED((SLEP[[#This Row],[EjecutadoCLP]]/SLEP[[#This Row],[MontoCLP]]),4,TRUE))</f>
        <v>2.7094999999999998</v>
      </c>
      <c r="AE1786" s="1">
        <f>IF(SLEP[[#This Row],[Termino]]=0,DATE(1992,10,11),SLEP[[#This Row],[Termino]]-SLEP[[#This Row],[Días de vigencia]])</f>
        <v>33411</v>
      </c>
      <c r="AF1786" s="1">
        <f>IF(SLEP[[#This Row],[Días restantes]]&lt;1,DATE(1992,10,11),DATE(2025,8,8)+SLEP[[#This Row],[Días restantes]])</f>
        <v>33888</v>
      </c>
      <c r="AG1786">
        <f ca="1">IF(SLEP[[#This Row],[Termino]]=0,0,SLEP[[#This Row],[Termino]]-TODAY())</f>
        <v>-12071</v>
      </c>
      <c r="AH1786" s="7" t="str">
        <f ca="1">IF(SLEP[[#This Row],[Dias]]&gt;0,"Vigente","Vencido")</f>
        <v>Vencido</v>
      </c>
      <c r="AI1786" t="str">
        <f>_xlfn.XLOOKUP(SLEP[[#This Row],[Source.Name]],Tabla3[Nombre archivo],Tabla3[BASESLEP],"N/A",0,1)</f>
        <v>Punilla Cordillera</v>
      </c>
    </row>
    <row r="1787" spans="1:35" x14ac:dyDescent="0.3">
      <c r="A1787" t="s">
        <v>6454</v>
      </c>
      <c r="B1787" t="s">
        <v>7445</v>
      </c>
      <c r="C1787" t="s">
        <v>7255</v>
      </c>
      <c r="D1787" t="s">
        <v>7256</v>
      </c>
      <c r="E1787" t="s">
        <v>7446</v>
      </c>
      <c r="F1787" t="s">
        <v>7447</v>
      </c>
      <c r="G1787" t="s">
        <v>44</v>
      </c>
      <c r="H1787" t="s">
        <v>45</v>
      </c>
      <c r="I1787" t="s">
        <v>60</v>
      </c>
      <c r="J1787" t="s">
        <v>6460</v>
      </c>
      <c r="K1787" t="s">
        <v>48</v>
      </c>
      <c r="L1787" s="3">
        <v>15180000</v>
      </c>
      <c r="M1787" s="4">
        <v>14628000</v>
      </c>
      <c r="N1787" s="4">
        <v>552000</v>
      </c>
      <c r="O1787" t="s">
        <v>507</v>
      </c>
      <c r="P1787" t="s">
        <v>90</v>
      </c>
      <c r="Q1787" t="s">
        <v>51</v>
      </c>
      <c r="R1787">
        <v>9</v>
      </c>
      <c r="S1787">
        <v>0</v>
      </c>
      <c r="T1787">
        <v>1</v>
      </c>
      <c r="U1787">
        <v>0</v>
      </c>
      <c r="V1787">
        <v>0</v>
      </c>
      <c r="W1787">
        <v>0</v>
      </c>
      <c r="X1787">
        <v>477</v>
      </c>
      <c r="Y1787">
        <v>-1</v>
      </c>
      <c r="Z1787" t="s">
        <v>52</v>
      </c>
      <c r="AA1787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15180000</v>
      </c>
      <c r="AB1787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14628000</v>
      </c>
      <c r="AC1787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552000</v>
      </c>
      <c r="AD1787" s="5">
        <f>VALUE(FIXED((SLEP[[#This Row],[EjecutadoCLP]]/SLEP[[#This Row],[MontoCLP]]),4,TRUE))</f>
        <v>0.96360000000000001</v>
      </c>
      <c r="AE1787" s="1">
        <f>IF(SLEP[[#This Row],[Termino]]=0,DATE(1992,10,11),SLEP[[#This Row],[Termino]]-SLEP[[#This Row],[Días de vigencia]])</f>
        <v>33411</v>
      </c>
      <c r="AF1787" s="1">
        <f>IF(SLEP[[#This Row],[Días restantes]]&lt;1,DATE(1992,10,11),DATE(2025,8,8)+SLEP[[#This Row],[Días restantes]])</f>
        <v>33888</v>
      </c>
      <c r="AG1787">
        <f ca="1">IF(SLEP[[#This Row],[Termino]]=0,0,SLEP[[#This Row],[Termino]]-TODAY())</f>
        <v>-12071</v>
      </c>
      <c r="AH1787" s="7" t="str">
        <f ca="1">IF(SLEP[[#This Row],[Dias]]&gt;0,"Vigente","Vencido")</f>
        <v>Vencido</v>
      </c>
      <c r="AI1787" t="str">
        <f>_xlfn.XLOOKUP(SLEP[[#This Row],[Source.Name]],Tabla3[Nombre archivo],Tabla3[BASESLEP],"N/A",0,1)</f>
        <v>Punilla Cordillera</v>
      </c>
    </row>
    <row r="1788" spans="1:35" x14ac:dyDescent="0.3">
      <c r="A1788" t="s">
        <v>6454</v>
      </c>
      <c r="B1788" t="s">
        <v>7449</v>
      </c>
      <c r="C1788" t="s">
        <v>7255</v>
      </c>
      <c r="D1788" t="s">
        <v>7256</v>
      </c>
      <c r="E1788" t="s">
        <v>6534</v>
      </c>
      <c r="F1788" t="s">
        <v>6535</v>
      </c>
      <c r="G1788" t="s">
        <v>44</v>
      </c>
      <c r="H1788" t="s">
        <v>45</v>
      </c>
      <c r="I1788" t="s">
        <v>60</v>
      </c>
      <c r="J1788" t="s">
        <v>6460</v>
      </c>
      <c r="K1788" t="s">
        <v>48</v>
      </c>
      <c r="L1788" s="3">
        <v>17160000</v>
      </c>
      <c r="M1788" s="4">
        <v>48199000</v>
      </c>
      <c r="N1788" s="4">
        <v>-31039000</v>
      </c>
      <c r="O1788" t="s">
        <v>507</v>
      </c>
      <c r="P1788" t="s">
        <v>90</v>
      </c>
      <c r="Q1788" t="s">
        <v>51</v>
      </c>
      <c r="R1788">
        <v>26</v>
      </c>
      <c r="S1788">
        <v>0</v>
      </c>
      <c r="T1788">
        <v>1</v>
      </c>
      <c r="U1788">
        <v>0</v>
      </c>
      <c r="V1788">
        <v>0</v>
      </c>
      <c r="W1788">
        <v>0</v>
      </c>
      <c r="X1788">
        <v>477</v>
      </c>
      <c r="Y1788">
        <v>-1</v>
      </c>
      <c r="Z1788" t="s">
        <v>52</v>
      </c>
      <c r="AA1788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17160000</v>
      </c>
      <c r="AB1788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48199000</v>
      </c>
      <c r="AC1788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-31039000</v>
      </c>
      <c r="AD1788" s="5">
        <f>VALUE(FIXED((SLEP[[#This Row],[EjecutadoCLP]]/SLEP[[#This Row],[MontoCLP]]),4,TRUE))</f>
        <v>2.8088000000000002</v>
      </c>
      <c r="AE1788" s="1">
        <f>IF(SLEP[[#This Row],[Termino]]=0,DATE(1992,10,11),SLEP[[#This Row],[Termino]]-SLEP[[#This Row],[Días de vigencia]])</f>
        <v>33411</v>
      </c>
      <c r="AF1788" s="1">
        <f>IF(SLEP[[#This Row],[Días restantes]]&lt;1,DATE(1992,10,11),DATE(2025,8,8)+SLEP[[#This Row],[Días restantes]])</f>
        <v>33888</v>
      </c>
      <c r="AG1788">
        <f ca="1">IF(SLEP[[#This Row],[Termino]]=0,0,SLEP[[#This Row],[Termino]]-TODAY())</f>
        <v>-12071</v>
      </c>
      <c r="AH1788" s="7" t="str">
        <f ca="1">IF(SLEP[[#This Row],[Dias]]&gt;0,"Vigente","Vencido")</f>
        <v>Vencido</v>
      </c>
      <c r="AI1788" t="str">
        <f>_xlfn.XLOOKUP(SLEP[[#This Row],[Source.Name]],Tabla3[Nombre archivo],Tabla3[BASESLEP],"N/A",0,1)</f>
        <v>Punilla Cordillera</v>
      </c>
    </row>
    <row r="1789" spans="1:35" x14ac:dyDescent="0.3">
      <c r="A1789" t="s">
        <v>6454</v>
      </c>
      <c r="B1789" t="s">
        <v>7451</v>
      </c>
      <c r="C1789" t="s">
        <v>7255</v>
      </c>
      <c r="D1789" t="s">
        <v>7256</v>
      </c>
      <c r="E1789" t="s">
        <v>6565</v>
      </c>
      <c r="F1789" t="s">
        <v>6566</v>
      </c>
      <c r="G1789" t="s">
        <v>44</v>
      </c>
      <c r="H1789" t="s">
        <v>45</v>
      </c>
      <c r="I1789" t="s">
        <v>60</v>
      </c>
      <c r="J1789" t="s">
        <v>6460</v>
      </c>
      <c r="K1789" t="s">
        <v>48</v>
      </c>
      <c r="L1789" s="3">
        <v>14960000</v>
      </c>
      <c r="M1789" s="4">
        <v>41726000</v>
      </c>
      <c r="N1789" s="4">
        <v>-26766000</v>
      </c>
      <c r="O1789" t="s">
        <v>507</v>
      </c>
      <c r="P1789" t="s">
        <v>90</v>
      </c>
      <c r="Q1789" t="s">
        <v>51</v>
      </c>
      <c r="R1789">
        <v>30</v>
      </c>
      <c r="S1789">
        <v>0</v>
      </c>
      <c r="T1789">
        <v>1</v>
      </c>
      <c r="U1789">
        <v>0</v>
      </c>
      <c r="V1789">
        <v>0</v>
      </c>
      <c r="W1789">
        <v>0</v>
      </c>
      <c r="X1789">
        <v>477</v>
      </c>
      <c r="Y1789">
        <v>-1</v>
      </c>
      <c r="Z1789" t="s">
        <v>52</v>
      </c>
      <c r="AA1789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14960000</v>
      </c>
      <c r="AB1789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41726000</v>
      </c>
      <c r="AC1789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-26766000</v>
      </c>
      <c r="AD1789" s="5">
        <f>VALUE(FIXED((SLEP[[#This Row],[EjecutadoCLP]]/SLEP[[#This Row],[MontoCLP]]),4,TRUE))</f>
        <v>2.7892000000000001</v>
      </c>
      <c r="AE1789" s="1">
        <f>IF(SLEP[[#This Row],[Termino]]=0,DATE(1992,10,11),SLEP[[#This Row],[Termino]]-SLEP[[#This Row],[Días de vigencia]])</f>
        <v>33411</v>
      </c>
      <c r="AF1789" s="1">
        <f>IF(SLEP[[#This Row],[Días restantes]]&lt;1,DATE(1992,10,11),DATE(2025,8,8)+SLEP[[#This Row],[Días restantes]])</f>
        <v>33888</v>
      </c>
      <c r="AG1789">
        <f ca="1">IF(SLEP[[#This Row],[Termino]]=0,0,SLEP[[#This Row],[Termino]]-TODAY())</f>
        <v>-12071</v>
      </c>
      <c r="AH1789" s="7" t="str">
        <f ca="1">IF(SLEP[[#This Row],[Dias]]&gt;0,"Vigente","Vencido")</f>
        <v>Vencido</v>
      </c>
      <c r="AI1789" t="str">
        <f>_xlfn.XLOOKUP(SLEP[[#This Row],[Source.Name]],Tabla3[Nombre archivo],Tabla3[BASESLEP],"N/A",0,1)</f>
        <v>Punilla Cordillera</v>
      </c>
    </row>
    <row r="1790" spans="1:35" x14ac:dyDescent="0.3">
      <c r="A1790" t="s">
        <v>6454</v>
      </c>
      <c r="B1790" t="s">
        <v>7453</v>
      </c>
      <c r="C1790" t="s">
        <v>7255</v>
      </c>
      <c r="D1790" t="s">
        <v>7256</v>
      </c>
      <c r="E1790" t="s">
        <v>7388</v>
      </c>
      <c r="F1790" t="s">
        <v>7389</v>
      </c>
      <c r="G1790" t="s">
        <v>44</v>
      </c>
      <c r="H1790" t="s">
        <v>45</v>
      </c>
      <c r="I1790" t="s">
        <v>60</v>
      </c>
      <c r="J1790" t="s">
        <v>6460</v>
      </c>
      <c r="K1790" t="s">
        <v>48</v>
      </c>
      <c r="L1790" s="3">
        <v>39600000</v>
      </c>
      <c r="M1790" s="4">
        <v>158946000</v>
      </c>
      <c r="N1790" s="4">
        <v>-119346000</v>
      </c>
      <c r="O1790" t="s">
        <v>507</v>
      </c>
      <c r="P1790" t="s">
        <v>90</v>
      </c>
      <c r="Q1790" t="s">
        <v>51</v>
      </c>
      <c r="R1790">
        <v>52</v>
      </c>
      <c r="S1790">
        <v>0</v>
      </c>
      <c r="T1790">
        <v>2</v>
      </c>
      <c r="U1790">
        <v>0</v>
      </c>
      <c r="V1790">
        <v>0</v>
      </c>
      <c r="W1790">
        <v>0</v>
      </c>
      <c r="X1790">
        <v>477</v>
      </c>
      <c r="Y1790">
        <v>-1</v>
      </c>
      <c r="Z1790" t="s">
        <v>52</v>
      </c>
      <c r="AA1790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39600000</v>
      </c>
      <c r="AB1790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158946000</v>
      </c>
      <c r="AC1790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-119346000</v>
      </c>
      <c r="AD1790" s="5">
        <f>VALUE(FIXED((SLEP[[#This Row],[EjecutadoCLP]]/SLEP[[#This Row],[MontoCLP]]),4,TRUE))</f>
        <v>4.0137999999999998</v>
      </c>
      <c r="AE1790" s="1">
        <f>IF(SLEP[[#This Row],[Termino]]=0,DATE(1992,10,11),SLEP[[#This Row],[Termino]]-SLEP[[#This Row],[Días de vigencia]])</f>
        <v>33411</v>
      </c>
      <c r="AF1790" s="1">
        <f>IF(SLEP[[#This Row],[Días restantes]]&lt;1,DATE(1992,10,11),DATE(2025,8,8)+SLEP[[#This Row],[Días restantes]])</f>
        <v>33888</v>
      </c>
      <c r="AG1790">
        <f ca="1">IF(SLEP[[#This Row],[Termino]]=0,0,SLEP[[#This Row],[Termino]]-TODAY())</f>
        <v>-12071</v>
      </c>
      <c r="AH1790" s="7" t="str">
        <f ca="1">IF(SLEP[[#This Row],[Dias]]&gt;0,"Vigente","Vencido")</f>
        <v>Vencido</v>
      </c>
      <c r="AI1790" t="str">
        <f>_xlfn.XLOOKUP(SLEP[[#This Row],[Source.Name]],Tabla3[Nombre archivo],Tabla3[BASESLEP],"N/A",0,1)</f>
        <v>Punilla Cordillera</v>
      </c>
    </row>
    <row r="1791" spans="1:35" x14ac:dyDescent="0.3">
      <c r="A1791" t="s">
        <v>6454</v>
      </c>
      <c r="B1791" t="s">
        <v>7455</v>
      </c>
      <c r="C1791" t="s">
        <v>7255</v>
      </c>
      <c r="D1791" t="s">
        <v>7256</v>
      </c>
      <c r="E1791" t="s">
        <v>7402</v>
      </c>
      <c r="F1791" t="s">
        <v>7403</v>
      </c>
      <c r="G1791" t="s">
        <v>44</v>
      </c>
      <c r="H1791" t="s">
        <v>45</v>
      </c>
      <c r="I1791" t="s">
        <v>60</v>
      </c>
      <c r="J1791" t="s">
        <v>6460</v>
      </c>
      <c r="K1791" t="s">
        <v>48</v>
      </c>
      <c r="L1791" s="3">
        <v>12100000</v>
      </c>
      <c r="M1791" s="4">
        <v>34825000</v>
      </c>
      <c r="N1791" s="4">
        <v>-22725000</v>
      </c>
      <c r="O1791" t="s">
        <v>507</v>
      </c>
      <c r="P1791" t="s">
        <v>90</v>
      </c>
      <c r="Q1791" t="s">
        <v>51</v>
      </c>
      <c r="R1791">
        <v>17</v>
      </c>
      <c r="S1791">
        <v>0</v>
      </c>
      <c r="T1791">
        <v>2</v>
      </c>
      <c r="U1791">
        <v>0</v>
      </c>
      <c r="V1791">
        <v>0</v>
      </c>
      <c r="W1791">
        <v>0</v>
      </c>
      <c r="X1791">
        <v>477</v>
      </c>
      <c r="Y1791">
        <v>-1</v>
      </c>
      <c r="Z1791" t="s">
        <v>52</v>
      </c>
      <c r="AA1791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12100000</v>
      </c>
      <c r="AB1791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34825000</v>
      </c>
      <c r="AC1791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-22725000</v>
      </c>
      <c r="AD1791" s="5">
        <f>VALUE(FIXED((SLEP[[#This Row],[EjecutadoCLP]]/SLEP[[#This Row],[MontoCLP]]),4,TRUE))</f>
        <v>2.8780999999999999</v>
      </c>
      <c r="AE1791" s="1">
        <f>IF(SLEP[[#This Row],[Termino]]=0,DATE(1992,10,11),SLEP[[#This Row],[Termino]]-SLEP[[#This Row],[Días de vigencia]])</f>
        <v>33411</v>
      </c>
      <c r="AF1791" s="1">
        <f>IF(SLEP[[#This Row],[Días restantes]]&lt;1,DATE(1992,10,11),DATE(2025,8,8)+SLEP[[#This Row],[Días restantes]])</f>
        <v>33888</v>
      </c>
      <c r="AG1791">
        <f ca="1">IF(SLEP[[#This Row],[Termino]]=0,0,SLEP[[#This Row],[Termino]]-TODAY())</f>
        <v>-12071</v>
      </c>
      <c r="AH1791" s="7" t="str">
        <f ca="1">IF(SLEP[[#This Row],[Dias]]&gt;0,"Vigente","Vencido")</f>
        <v>Vencido</v>
      </c>
      <c r="AI1791" t="str">
        <f>_xlfn.XLOOKUP(SLEP[[#This Row],[Source.Name]],Tabla3[Nombre archivo],Tabla3[BASESLEP],"N/A",0,1)</f>
        <v>Punilla Cordillera</v>
      </c>
    </row>
    <row r="1792" spans="1:35" x14ac:dyDescent="0.3">
      <c r="A1792" t="s">
        <v>6454</v>
      </c>
      <c r="B1792" t="s">
        <v>7377</v>
      </c>
      <c r="C1792" t="s">
        <v>7255</v>
      </c>
      <c r="D1792" t="s">
        <v>7256</v>
      </c>
      <c r="E1792" t="s">
        <v>6868</v>
      </c>
      <c r="F1792" t="s">
        <v>6869</v>
      </c>
      <c r="G1792" t="s">
        <v>44</v>
      </c>
      <c r="H1792" t="s">
        <v>45</v>
      </c>
      <c r="I1792" t="s">
        <v>60</v>
      </c>
      <c r="J1792" t="s">
        <v>6460</v>
      </c>
      <c r="K1792" t="s">
        <v>48</v>
      </c>
      <c r="L1792" s="3">
        <v>8800000</v>
      </c>
      <c r="M1792" s="4">
        <v>64635000</v>
      </c>
      <c r="N1792" s="4">
        <v>-55835000</v>
      </c>
      <c r="O1792" t="s">
        <v>507</v>
      </c>
      <c r="P1792" t="s">
        <v>90</v>
      </c>
      <c r="Q1792" t="s">
        <v>51</v>
      </c>
      <c r="R1792">
        <v>39</v>
      </c>
      <c r="S1792">
        <v>0</v>
      </c>
      <c r="T1792">
        <v>1</v>
      </c>
      <c r="U1792">
        <v>0</v>
      </c>
      <c r="V1792">
        <v>0</v>
      </c>
      <c r="W1792">
        <v>0</v>
      </c>
      <c r="X1792">
        <v>477</v>
      </c>
      <c r="Y1792">
        <v>-1</v>
      </c>
      <c r="Z1792" t="s">
        <v>52</v>
      </c>
      <c r="AA1792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8800000</v>
      </c>
      <c r="AB1792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64635000</v>
      </c>
      <c r="AC1792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-55835000</v>
      </c>
      <c r="AD1792" s="5">
        <f>VALUE(FIXED((SLEP[[#This Row],[EjecutadoCLP]]/SLEP[[#This Row],[MontoCLP]]),4,TRUE))</f>
        <v>7.3449</v>
      </c>
      <c r="AE1792" s="1">
        <f>IF(SLEP[[#This Row],[Termino]]=0,DATE(1992,10,11),SLEP[[#This Row],[Termino]]-SLEP[[#This Row],[Días de vigencia]])</f>
        <v>33411</v>
      </c>
      <c r="AF1792" s="1">
        <f>IF(SLEP[[#This Row],[Días restantes]]&lt;1,DATE(1992,10,11),DATE(2025,8,8)+SLEP[[#This Row],[Días restantes]])</f>
        <v>33888</v>
      </c>
      <c r="AG1792">
        <f ca="1">IF(SLEP[[#This Row],[Termino]]=0,0,SLEP[[#This Row],[Termino]]-TODAY())</f>
        <v>-12071</v>
      </c>
      <c r="AH1792" s="7" t="str">
        <f ca="1">IF(SLEP[[#This Row],[Dias]]&gt;0,"Vigente","Vencido")</f>
        <v>Vencido</v>
      </c>
      <c r="AI1792" t="str">
        <f>_xlfn.XLOOKUP(SLEP[[#This Row],[Source.Name]],Tabla3[Nombre archivo],Tabla3[BASESLEP],"N/A",0,1)</f>
        <v>Punilla Cordillera</v>
      </c>
    </row>
    <row r="1793" spans="1:35" x14ac:dyDescent="0.3">
      <c r="A1793" t="s">
        <v>6454</v>
      </c>
      <c r="B1793" t="s">
        <v>7379</v>
      </c>
      <c r="C1793" t="s">
        <v>7255</v>
      </c>
      <c r="D1793" t="s">
        <v>7256</v>
      </c>
      <c r="E1793" t="s">
        <v>7380</v>
      </c>
      <c r="F1793" t="s">
        <v>7381</v>
      </c>
      <c r="G1793" t="s">
        <v>44</v>
      </c>
      <c r="H1793" t="s">
        <v>45</v>
      </c>
      <c r="I1793" t="s">
        <v>60</v>
      </c>
      <c r="J1793" t="s">
        <v>6460</v>
      </c>
      <c r="K1793" t="s">
        <v>48</v>
      </c>
      <c r="L1793" s="3">
        <v>23100000</v>
      </c>
      <c r="M1793" s="4">
        <v>85467000</v>
      </c>
      <c r="N1793" s="4">
        <v>-62367000</v>
      </c>
      <c r="O1793" t="s">
        <v>507</v>
      </c>
      <c r="P1793" t="s">
        <v>90</v>
      </c>
      <c r="Q1793" t="s">
        <v>51</v>
      </c>
      <c r="R1793">
        <v>36</v>
      </c>
      <c r="S1793">
        <v>0</v>
      </c>
      <c r="T1793">
        <v>2</v>
      </c>
      <c r="U1793">
        <v>0</v>
      </c>
      <c r="V1793">
        <v>0</v>
      </c>
      <c r="W1793">
        <v>0</v>
      </c>
      <c r="X1793">
        <v>477</v>
      </c>
      <c r="Y1793">
        <v>-1</v>
      </c>
      <c r="Z1793" t="s">
        <v>52</v>
      </c>
      <c r="AA1793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23100000</v>
      </c>
      <c r="AB1793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85467000</v>
      </c>
      <c r="AC1793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-62367000</v>
      </c>
      <c r="AD1793" s="5">
        <f>VALUE(FIXED((SLEP[[#This Row],[EjecutadoCLP]]/SLEP[[#This Row],[MontoCLP]]),4,TRUE))</f>
        <v>3.6999</v>
      </c>
      <c r="AE1793" s="1">
        <f>IF(SLEP[[#This Row],[Termino]]=0,DATE(1992,10,11),SLEP[[#This Row],[Termino]]-SLEP[[#This Row],[Días de vigencia]])</f>
        <v>33411</v>
      </c>
      <c r="AF1793" s="1">
        <f>IF(SLEP[[#This Row],[Días restantes]]&lt;1,DATE(1992,10,11),DATE(2025,8,8)+SLEP[[#This Row],[Días restantes]])</f>
        <v>33888</v>
      </c>
      <c r="AG1793">
        <f ca="1">IF(SLEP[[#This Row],[Termino]]=0,0,SLEP[[#This Row],[Termino]]-TODAY())</f>
        <v>-12071</v>
      </c>
      <c r="AH1793" s="7" t="str">
        <f ca="1">IF(SLEP[[#This Row],[Dias]]&gt;0,"Vigente","Vencido")</f>
        <v>Vencido</v>
      </c>
      <c r="AI1793" t="str">
        <f>_xlfn.XLOOKUP(SLEP[[#This Row],[Source.Name]],Tabla3[Nombre archivo],Tabla3[BASESLEP],"N/A",0,1)</f>
        <v>Punilla Cordillera</v>
      </c>
    </row>
    <row r="1794" spans="1:35" x14ac:dyDescent="0.3">
      <c r="A1794" t="s">
        <v>6454</v>
      </c>
      <c r="B1794" t="s">
        <v>7372</v>
      </c>
      <c r="C1794" t="s">
        <v>7255</v>
      </c>
      <c r="D1794" t="s">
        <v>7256</v>
      </c>
      <c r="E1794" t="s">
        <v>6818</v>
      </c>
      <c r="F1794" t="s">
        <v>6819</v>
      </c>
      <c r="G1794" t="s">
        <v>44</v>
      </c>
      <c r="H1794" t="s">
        <v>45</v>
      </c>
      <c r="I1794" t="s">
        <v>60</v>
      </c>
      <c r="J1794" t="s">
        <v>6460</v>
      </c>
      <c r="K1794" t="s">
        <v>48</v>
      </c>
      <c r="L1794" s="3">
        <v>2000000</v>
      </c>
      <c r="M1794" s="4">
        <v>850000</v>
      </c>
      <c r="N1794" s="4">
        <v>1150000</v>
      </c>
      <c r="O1794" t="s">
        <v>507</v>
      </c>
      <c r="P1794" t="s">
        <v>90</v>
      </c>
      <c r="Q1794" t="s">
        <v>51</v>
      </c>
      <c r="R1794">
        <v>5</v>
      </c>
      <c r="S1794">
        <v>0</v>
      </c>
      <c r="T1794">
        <v>1</v>
      </c>
      <c r="U1794">
        <v>0</v>
      </c>
      <c r="V1794">
        <v>0</v>
      </c>
      <c r="W1794">
        <v>0</v>
      </c>
      <c r="X1794">
        <v>477</v>
      </c>
      <c r="Y1794">
        <v>-1</v>
      </c>
      <c r="Z1794" t="s">
        <v>52</v>
      </c>
      <c r="AA1794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2000000</v>
      </c>
      <c r="AB1794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850000</v>
      </c>
      <c r="AC1794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1150000</v>
      </c>
      <c r="AD1794" s="5">
        <f>VALUE(FIXED((SLEP[[#This Row],[EjecutadoCLP]]/SLEP[[#This Row],[MontoCLP]]),4,TRUE))</f>
        <v>0.42499999999999999</v>
      </c>
      <c r="AE1794" s="1">
        <f>IF(SLEP[[#This Row],[Termino]]=0,DATE(1992,10,11),SLEP[[#This Row],[Termino]]-SLEP[[#This Row],[Días de vigencia]])</f>
        <v>33411</v>
      </c>
      <c r="AF1794" s="1">
        <f>IF(SLEP[[#This Row],[Días restantes]]&lt;1,DATE(1992,10,11),DATE(2025,8,8)+SLEP[[#This Row],[Días restantes]])</f>
        <v>33888</v>
      </c>
      <c r="AG1794">
        <f ca="1">IF(SLEP[[#This Row],[Termino]]=0,0,SLEP[[#This Row],[Termino]]-TODAY())</f>
        <v>-12071</v>
      </c>
      <c r="AH1794" s="7" t="str">
        <f ca="1">IF(SLEP[[#This Row],[Dias]]&gt;0,"Vigente","Vencido")</f>
        <v>Vencido</v>
      </c>
      <c r="AI1794" t="str">
        <f>_xlfn.XLOOKUP(SLEP[[#This Row],[Source.Name]],Tabla3[Nombre archivo],Tabla3[BASESLEP],"N/A",0,1)</f>
        <v>Punilla Cordillera</v>
      </c>
    </row>
    <row r="1795" spans="1:35" x14ac:dyDescent="0.3">
      <c r="A1795" t="s">
        <v>6454</v>
      </c>
      <c r="B1795" t="s">
        <v>7374</v>
      </c>
      <c r="C1795" t="s">
        <v>7255</v>
      </c>
      <c r="D1795" t="s">
        <v>7256</v>
      </c>
      <c r="E1795" t="s">
        <v>7213</v>
      </c>
      <c r="F1795" t="s">
        <v>7375</v>
      </c>
      <c r="G1795" t="s">
        <v>44</v>
      </c>
      <c r="H1795" t="s">
        <v>45</v>
      </c>
      <c r="I1795" t="s">
        <v>60</v>
      </c>
      <c r="J1795" t="s">
        <v>6460</v>
      </c>
      <c r="K1795" t="s">
        <v>48</v>
      </c>
      <c r="L1795" s="3">
        <v>12320000</v>
      </c>
      <c r="M1795" s="4">
        <v>27965000</v>
      </c>
      <c r="N1795" s="4">
        <v>-15645000</v>
      </c>
      <c r="O1795" t="s">
        <v>507</v>
      </c>
      <c r="P1795" t="s">
        <v>90</v>
      </c>
      <c r="Q1795" t="s">
        <v>51</v>
      </c>
      <c r="R1795">
        <v>18</v>
      </c>
      <c r="S1795">
        <v>0</v>
      </c>
      <c r="T1795">
        <v>1</v>
      </c>
      <c r="U1795">
        <v>0</v>
      </c>
      <c r="V1795">
        <v>0</v>
      </c>
      <c r="W1795">
        <v>0</v>
      </c>
      <c r="X1795">
        <v>477</v>
      </c>
      <c r="Y1795">
        <v>-1</v>
      </c>
      <c r="Z1795" t="s">
        <v>52</v>
      </c>
      <c r="AA1795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12320000</v>
      </c>
      <c r="AB1795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27965000</v>
      </c>
      <c r="AC1795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-15645000</v>
      </c>
      <c r="AD1795" s="5">
        <f>VALUE(FIXED((SLEP[[#This Row],[EjecutadoCLP]]/SLEP[[#This Row],[MontoCLP]]),4,TRUE))</f>
        <v>2.2698999999999998</v>
      </c>
      <c r="AE1795" s="1">
        <f>IF(SLEP[[#This Row],[Termino]]=0,DATE(1992,10,11),SLEP[[#This Row],[Termino]]-SLEP[[#This Row],[Días de vigencia]])</f>
        <v>33411</v>
      </c>
      <c r="AF1795" s="1">
        <f>IF(SLEP[[#This Row],[Días restantes]]&lt;1,DATE(1992,10,11),DATE(2025,8,8)+SLEP[[#This Row],[Días restantes]])</f>
        <v>33888</v>
      </c>
      <c r="AG1795">
        <f ca="1">IF(SLEP[[#This Row],[Termino]]=0,0,SLEP[[#This Row],[Termino]]-TODAY())</f>
        <v>-12071</v>
      </c>
      <c r="AH1795" s="7" t="str">
        <f ca="1">IF(SLEP[[#This Row],[Dias]]&gt;0,"Vigente","Vencido")</f>
        <v>Vencido</v>
      </c>
      <c r="AI1795" t="str">
        <f>_xlfn.XLOOKUP(SLEP[[#This Row],[Source.Name]],Tabla3[Nombre archivo],Tabla3[BASESLEP],"N/A",0,1)</f>
        <v>Punilla Cordillera</v>
      </c>
    </row>
    <row r="1796" spans="1:35" x14ac:dyDescent="0.3">
      <c r="A1796" t="s">
        <v>6454</v>
      </c>
      <c r="B1796" t="s">
        <v>7383</v>
      </c>
      <c r="C1796" t="s">
        <v>7255</v>
      </c>
      <c r="D1796" t="s">
        <v>7256</v>
      </c>
      <c r="E1796" t="s">
        <v>6956</v>
      </c>
      <c r="F1796" t="s">
        <v>6957</v>
      </c>
      <c r="G1796" t="s">
        <v>44</v>
      </c>
      <c r="H1796" t="s">
        <v>45</v>
      </c>
      <c r="I1796" t="s">
        <v>60</v>
      </c>
      <c r="J1796" t="s">
        <v>6460</v>
      </c>
      <c r="K1796" t="s">
        <v>48</v>
      </c>
      <c r="L1796" s="3">
        <v>2000000</v>
      </c>
      <c r="M1796" s="4">
        <v>17070000</v>
      </c>
      <c r="N1796" s="4">
        <v>-15070000</v>
      </c>
      <c r="O1796" t="s">
        <v>507</v>
      </c>
      <c r="P1796" t="s">
        <v>90</v>
      </c>
      <c r="Q1796" t="s">
        <v>51</v>
      </c>
      <c r="R1796">
        <v>10</v>
      </c>
      <c r="S1796">
        <v>0</v>
      </c>
      <c r="T1796">
        <v>1</v>
      </c>
      <c r="U1796">
        <v>0</v>
      </c>
      <c r="V1796">
        <v>0</v>
      </c>
      <c r="W1796">
        <v>0</v>
      </c>
      <c r="X1796">
        <v>477</v>
      </c>
      <c r="Y1796">
        <v>-1</v>
      </c>
      <c r="Z1796" t="s">
        <v>52</v>
      </c>
      <c r="AA1796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2000000</v>
      </c>
      <c r="AB1796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17070000</v>
      </c>
      <c r="AC1796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-15070000</v>
      </c>
      <c r="AD1796" s="5">
        <f>VALUE(FIXED((SLEP[[#This Row],[EjecutadoCLP]]/SLEP[[#This Row],[MontoCLP]]),4,TRUE))</f>
        <v>8.5350000000000001</v>
      </c>
      <c r="AE1796" s="1">
        <f>IF(SLEP[[#This Row],[Termino]]=0,DATE(1992,10,11),SLEP[[#This Row],[Termino]]-SLEP[[#This Row],[Días de vigencia]])</f>
        <v>33411</v>
      </c>
      <c r="AF1796" s="1">
        <f>IF(SLEP[[#This Row],[Días restantes]]&lt;1,DATE(1992,10,11),DATE(2025,8,8)+SLEP[[#This Row],[Días restantes]])</f>
        <v>33888</v>
      </c>
      <c r="AG1796">
        <f ca="1">IF(SLEP[[#This Row],[Termino]]=0,0,SLEP[[#This Row],[Termino]]-TODAY())</f>
        <v>-12071</v>
      </c>
      <c r="AH1796" s="7" t="str">
        <f ca="1">IF(SLEP[[#This Row],[Dias]]&gt;0,"Vigente","Vencido")</f>
        <v>Vencido</v>
      </c>
      <c r="AI1796" t="str">
        <f>_xlfn.XLOOKUP(SLEP[[#This Row],[Source.Name]],Tabla3[Nombre archivo],Tabla3[BASESLEP],"N/A",0,1)</f>
        <v>Punilla Cordillera</v>
      </c>
    </row>
    <row r="1797" spans="1:35" x14ac:dyDescent="0.3">
      <c r="A1797" t="s">
        <v>6454</v>
      </c>
      <c r="B1797" t="s">
        <v>7385</v>
      </c>
      <c r="C1797" t="s">
        <v>7255</v>
      </c>
      <c r="D1797" t="s">
        <v>7256</v>
      </c>
      <c r="E1797" t="s">
        <v>6868</v>
      </c>
      <c r="F1797" t="s">
        <v>6869</v>
      </c>
      <c r="G1797" t="s">
        <v>44</v>
      </c>
      <c r="H1797" t="s">
        <v>45</v>
      </c>
      <c r="I1797" t="s">
        <v>60</v>
      </c>
      <c r="J1797" t="s">
        <v>6460</v>
      </c>
      <c r="K1797" t="s">
        <v>48</v>
      </c>
      <c r="L1797" s="3">
        <v>13200000</v>
      </c>
      <c r="M1797" s="4">
        <v>64635000</v>
      </c>
      <c r="N1797" s="4">
        <v>-51435000</v>
      </c>
      <c r="O1797" t="s">
        <v>507</v>
      </c>
      <c r="P1797" t="s">
        <v>90</v>
      </c>
      <c r="Q1797" t="s">
        <v>51</v>
      </c>
      <c r="R1797">
        <v>39</v>
      </c>
      <c r="S1797">
        <v>0</v>
      </c>
      <c r="T1797">
        <v>1</v>
      </c>
      <c r="U1797">
        <v>0</v>
      </c>
      <c r="V1797">
        <v>0</v>
      </c>
      <c r="W1797">
        <v>0</v>
      </c>
      <c r="X1797">
        <v>477</v>
      </c>
      <c r="Y1797">
        <v>-1</v>
      </c>
      <c r="Z1797" t="s">
        <v>52</v>
      </c>
      <c r="AA1797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13200000</v>
      </c>
      <c r="AB1797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64635000</v>
      </c>
      <c r="AC1797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-51435000</v>
      </c>
      <c r="AD1797" s="5">
        <f>VALUE(FIXED((SLEP[[#This Row],[EjecutadoCLP]]/SLEP[[#This Row],[MontoCLP]]),4,TRUE))</f>
        <v>4.8966000000000003</v>
      </c>
      <c r="AE1797" s="1">
        <f>IF(SLEP[[#This Row],[Termino]]=0,DATE(1992,10,11),SLEP[[#This Row],[Termino]]-SLEP[[#This Row],[Días de vigencia]])</f>
        <v>33411</v>
      </c>
      <c r="AF1797" s="1">
        <f>IF(SLEP[[#This Row],[Días restantes]]&lt;1,DATE(1992,10,11),DATE(2025,8,8)+SLEP[[#This Row],[Días restantes]])</f>
        <v>33888</v>
      </c>
      <c r="AG1797">
        <f ca="1">IF(SLEP[[#This Row],[Termino]]=0,0,SLEP[[#This Row],[Termino]]-TODAY())</f>
        <v>-12071</v>
      </c>
      <c r="AH1797" s="7" t="str">
        <f ca="1">IF(SLEP[[#This Row],[Dias]]&gt;0,"Vigente","Vencido")</f>
        <v>Vencido</v>
      </c>
      <c r="AI1797" t="str">
        <f>_xlfn.XLOOKUP(SLEP[[#This Row],[Source.Name]],Tabla3[Nombre archivo],Tabla3[BASESLEP],"N/A",0,1)</f>
        <v>Punilla Cordillera</v>
      </c>
    </row>
    <row r="1798" spans="1:35" x14ac:dyDescent="0.3">
      <c r="A1798" t="s">
        <v>6454</v>
      </c>
      <c r="B1798" t="s">
        <v>7427</v>
      </c>
      <c r="C1798" t="s">
        <v>7255</v>
      </c>
      <c r="D1798" t="s">
        <v>7256</v>
      </c>
      <c r="E1798" t="s">
        <v>7428</v>
      </c>
      <c r="F1798" t="s">
        <v>7429</v>
      </c>
      <c r="G1798" t="s">
        <v>44</v>
      </c>
      <c r="H1798" t="s">
        <v>45</v>
      </c>
      <c r="I1798" t="s">
        <v>60</v>
      </c>
      <c r="J1798" t="s">
        <v>6460</v>
      </c>
      <c r="K1798" t="s">
        <v>48</v>
      </c>
      <c r="L1798" s="3">
        <v>37000</v>
      </c>
      <c r="M1798" s="4">
        <v>8954000</v>
      </c>
      <c r="N1798" s="4">
        <v>-8917000</v>
      </c>
      <c r="O1798" t="s">
        <v>507</v>
      </c>
      <c r="P1798" t="s">
        <v>90</v>
      </c>
      <c r="Q1798" t="s">
        <v>51</v>
      </c>
      <c r="R1798">
        <v>8</v>
      </c>
      <c r="S1798">
        <v>0</v>
      </c>
      <c r="T1798">
        <v>1</v>
      </c>
      <c r="U1798">
        <v>0</v>
      </c>
      <c r="V1798">
        <v>0</v>
      </c>
      <c r="W1798">
        <v>0</v>
      </c>
      <c r="X1798">
        <v>477</v>
      </c>
      <c r="Y1798">
        <v>-1</v>
      </c>
      <c r="Z1798" t="s">
        <v>52</v>
      </c>
      <c r="AA1798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37000</v>
      </c>
      <c r="AB1798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8954000</v>
      </c>
      <c r="AC1798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-8917000</v>
      </c>
      <c r="AD1798" s="5">
        <f>VALUE(FIXED((SLEP[[#This Row],[EjecutadoCLP]]/SLEP[[#This Row],[MontoCLP]]),4,TRUE))</f>
        <v>242</v>
      </c>
      <c r="AE1798" s="1">
        <f>IF(SLEP[[#This Row],[Termino]]=0,DATE(1992,10,11),SLEP[[#This Row],[Termino]]-SLEP[[#This Row],[Días de vigencia]])</f>
        <v>33411</v>
      </c>
      <c r="AF1798" s="1">
        <f>IF(SLEP[[#This Row],[Días restantes]]&lt;1,DATE(1992,10,11),DATE(2025,8,8)+SLEP[[#This Row],[Días restantes]])</f>
        <v>33888</v>
      </c>
      <c r="AG1798">
        <f ca="1">IF(SLEP[[#This Row],[Termino]]=0,0,SLEP[[#This Row],[Termino]]-TODAY())</f>
        <v>-12071</v>
      </c>
      <c r="AH1798" s="7" t="str">
        <f ca="1">IF(SLEP[[#This Row],[Dias]]&gt;0,"Vigente","Vencido")</f>
        <v>Vencido</v>
      </c>
      <c r="AI1798" t="str">
        <f>_xlfn.XLOOKUP(SLEP[[#This Row],[Source.Name]],Tabla3[Nombre archivo],Tabla3[BASESLEP],"N/A",0,1)</f>
        <v>Punilla Cordillera</v>
      </c>
    </row>
    <row r="1799" spans="1:35" x14ac:dyDescent="0.3">
      <c r="A1799" t="s">
        <v>6454</v>
      </c>
      <c r="B1799" t="s">
        <v>7431</v>
      </c>
      <c r="C1799" t="s">
        <v>7255</v>
      </c>
      <c r="D1799" t="s">
        <v>7256</v>
      </c>
      <c r="E1799" t="s">
        <v>7432</v>
      </c>
      <c r="F1799" t="s">
        <v>7433</v>
      </c>
      <c r="G1799" t="s">
        <v>44</v>
      </c>
      <c r="H1799" t="s">
        <v>45</v>
      </c>
      <c r="I1799" t="s">
        <v>60</v>
      </c>
      <c r="J1799" t="s">
        <v>6460</v>
      </c>
      <c r="K1799" t="s">
        <v>48</v>
      </c>
      <c r="L1799" s="3">
        <v>2000000</v>
      </c>
      <c r="M1799" s="4">
        <v>45580000</v>
      </c>
      <c r="N1799" s="4">
        <v>-43580000</v>
      </c>
      <c r="O1799" t="s">
        <v>507</v>
      </c>
      <c r="P1799" t="s">
        <v>90</v>
      </c>
      <c r="Q1799" t="s">
        <v>51</v>
      </c>
      <c r="R1799">
        <v>30</v>
      </c>
      <c r="S1799">
        <v>0</v>
      </c>
      <c r="T1799">
        <v>1</v>
      </c>
      <c r="U1799">
        <v>0</v>
      </c>
      <c r="V1799">
        <v>0</v>
      </c>
      <c r="W1799">
        <v>0</v>
      </c>
      <c r="X1799">
        <v>477</v>
      </c>
      <c r="Y1799">
        <v>-1</v>
      </c>
      <c r="Z1799" t="s">
        <v>52</v>
      </c>
      <c r="AA1799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2000000</v>
      </c>
      <c r="AB1799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45580000</v>
      </c>
      <c r="AC1799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-43580000</v>
      </c>
      <c r="AD1799" s="5">
        <f>VALUE(FIXED((SLEP[[#This Row],[EjecutadoCLP]]/SLEP[[#This Row],[MontoCLP]]),4,TRUE))</f>
        <v>22.79</v>
      </c>
      <c r="AE1799" s="1">
        <f>IF(SLEP[[#This Row],[Termino]]=0,DATE(1992,10,11),SLEP[[#This Row],[Termino]]-SLEP[[#This Row],[Días de vigencia]])</f>
        <v>33411</v>
      </c>
      <c r="AF1799" s="1">
        <f>IF(SLEP[[#This Row],[Días restantes]]&lt;1,DATE(1992,10,11),DATE(2025,8,8)+SLEP[[#This Row],[Días restantes]])</f>
        <v>33888</v>
      </c>
      <c r="AG1799">
        <f ca="1">IF(SLEP[[#This Row],[Termino]]=0,0,SLEP[[#This Row],[Termino]]-TODAY())</f>
        <v>-12071</v>
      </c>
      <c r="AH1799" s="7" t="str">
        <f ca="1">IF(SLEP[[#This Row],[Dias]]&gt;0,"Vigente","Vencido")</f>
        <v>Vencido</v>
      </c>
      <c r="AI1799" t="str">
        <f>_xlfn.XLOOKUP(SLEP[[#This Row],[Source.Name]],Tabla3[Nombre archivo],Tabla3[BASESLEP],"N/A",0,1)</f>
        <v>Punilla Cordillera</v>
      </c>
    </row>
    <row r="1800" spans="1:35" x14ac:dyDescent="0.3">
      <c r="A1800" t="s">
        <v>6454</v>
      </c>
      <c r="B1800" t="s">
        <v>7425</v>
      </c>
      <c r="C1800" t="s">
        <v>7255</v>
      </c>
      <c r="D1800" t="s">
        <v>7256</v>
      </c>
      <c r="E1800" t="s">
        <v>7009</v>
      </c>
      <c r="F1800" t="s">
        <v>7010</v>
      </c>
      <c r="G1800" t="s">
        <v>44</v>
      </c>
      <c r="H1800" t="s">
        <v>45</v>
      </c>
      <c r="I1800" t="s">
        <v>60</v>
      </c>
      <c r="J1800" t="s">
        <v>6460</v>
      </c>
      <c r="K1800" t="s">
        <v>48</v>
      </c>
      <c r="L1800" s="3">
        <v>13200000</v>
      </c>
      <c r="M1800" s="4">
        <v>27120000</v>
      </c>
      <c r="N1800" s="4">
        <v>-13920000</v>
      </c>
      <c r="O1800" t="s">
        <v>507</v>
      </c>
      <c r="P1800" t="s">
        <v>90</v>
      </c>
      <c r="Q1800" t="s">
        <v>51</v>
      </c>
      <c r="R1800">
        <v>20</v>
      </c>
      <c r="S1800">
        <v>0</v>
      </c>
      <c r="T1800">
        <v>1</v>
      </c>
      <c r="U1800">
        <v>0</v>
      </c>
      <c r="V1800">
        <v>0</v>
      </c>
      <c r="W1800">
        <v>0</v>
      </c>
      <c r="X1800">
        <v>477</v>
      </c>
      <c r="Y1800">
        <v>-1</v>
      </c>
      <c r="Z1800" t="s">
        <v>52</v>
      </c>
      <c r="AA1800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13200000</v>
      </c>
      <c r="AB1800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27120000</v>
      </c>
      <c r="AC1800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-13920000</v>
      </c>
      <c r="AD1800" s="5">
        <f>VALUE(FIXED((SLEP[[#This Row],[EjecutadoCLP]]/SLEP[[#This Row],[MontoCLP]]),4,TRUE))</f>
        <v>2.0545</v>
      </c>
      <c r="AE1800" s="1">
        <f>IF(SLEP[[#This Row],[Termino]]=0,DATE(1992,10,11),SLEP[[#This Row],[Termino]]-SLEP[[#This Row],[Días de vigencia]])</f>
        <v>33411</v>
      </c>
      <c r="AF1800" s="1">
        <f>IF(SLEP[[#This Row],[Días restantes]]&lt;1,DATE(1992,10,11),DATE(2025,8,8)+SLEP[[#This Row],[Días restantes]])</f>
        <v>33888</v>
      </c>
      <c r="AG1800">
        <f ca="1">IF(SLEP[[#This Row],[Termino]]=0,0,SLEP[[#This Row],[Termino]]-TODAY())</f>
        <v>-12071</v>
      </c>
      <c r="AH1800" s="7" t="str">
        <f ca="1">IF(SLEP[[#This Row],[Dias]]&gt;0,"Vigente","Vencido")</f>
        <v>Vencido</v>
      </c>
      <c r="AI1800" t="str">
        <f>_xlfn.XLOOKUP(SLEP[[#This Row],[Source.Name]],Tabla3[Nombre archivo],Tabla3[BASESLEP],"N/A",0,1)</f>
        <v>Punilla Cordillera</v>
      </c>
    </row>
    <row r="1801" spans="1:35" x14ac:dyDescent="0.3">
      <c r="A1801" t="s">
        <v>6454</v>
      </c>
      <c r="B1801" t="s">
        <v>7457</v>
      </c>
      <c r="C1801" t="s">
        <v>7255</v>
      </c>
      <c r="D1801" t="s">
        <v>7256</v>
      </c>
      <c r="E1801" t="s">
        <v>7009</v>
      </c>
      <c r="F1801" t="s">
        <v>7010</v>
      </c>
      <c r="G1801" t="s">
        <v>44</v>
      </c>
      <c r="H1801" t="s">
        <v>45</v>
      </c>
      <c r="I1801" t="s">
        <v>60</v>
      </c>
      <c r="J1801" t="s">
        <v>6460</v>
      </c>
      <c r="K1801" t="s">
        <v>48</v>
      </c>
      <c r="L1801" s="3">
        <v>13200000</v>
      </c>
      <c r="M1801" s="4">
        <v>27120000</v>
      </c>
      <c r="N1801" s="4">
        <v>-13920000</v>
      </c>
      <c r="O1801" t="s">
        <v>507</v>
      </c>
      <c r="P1801" t="s">
        <v>90</v>
      </c>
      <c r="Q1801" t="s">
        <v>51</v>
      </c>
      <c r="R1801">
        <v>20</v>
      </c>
      <c r="S1801">
        <v>0</v>
      </c>
      <c r="T1801">
        <v>1</v>
      </c>
      <c r="U1801">
        <v>0</v>
      </c>
      <c r="V1801">
        <v>0</v>
      </c>
      <c r="W1801">
        <v>0</v>
      </c>
      <c r="X1801">
        <v>477</v>
      </c>
      <c r="Y1801">
        <v>-1</v>
      </c>
      <c r="Z1801" t="s">
        <v>52</v>
      </c>
      <c r="AA1801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13200000</v>
      </c>
      <c r="AB1801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27120000</v>
      </c>
      <c r="AC1801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-13920000</v>
      </c>
      <c r="AD1801" s="5">
        <f>VALUE(FIXED((SLEP[[#This Row],[EjecutadoCLP]]/SLEP[[#This Row],[MontoCLP]]),4,TRUE))</f>
        <v>2.0545</v>
      </c>
      <c r="AE1801" s="1">
        <f>IF(SLEP[[#This Row],[Termino]]=0,DATE(1992,10,11),SLEP[[#This Row],[Termino]]-SLEP[[#This Row],[Días de vigencia]])</f>
        <v>33411</v>
      </c>
      <c r="AF1801" s="1">
        <f>IF(SLEP[[#This Row],[Días restantes]]&lt;1,DATE(1992,10,11),DATE(2025,8,8)+SLEP[[#This Row],[Días restantes]])</f>
        <v>33888</v>
      </c>
      <c r="AG1801">
        <f ca="1">IF(SLEP[[#This Row],[Termino]]=0,0,SLEP[[#This Row],[Termino]]-TODAY())</f>
        <v>-12071</v>
      </c>
      <c r="AH1801" s="7" t="str">
        <f ca="1">IF(SLEP[[#This Row],[Dias]]&gt;0,"Vigente","Vencido")</f>
        <v>Vencido</v>
      </c>
      <c r="AI1801" t="str">
        <f>_xlfn.XLOOKUP(SLEP[[#This Row],[Source.Name]],Tabla3[Nombre archivo],Tabla3[BASESLEP],"N/A",0,1)</f>
        <v>Punilla Cordillera</v>
      </c>
    </row>
    <row r="1802" spans="1:35" x14ac:dyDescent="0.3">
      <c r="A1802" t="s">
        <v>6454</v>
      </c>
      <c r="B1802" t="s">
        <v>7501</v>
      </c>
      <c r="C1802" t="s">
        <v>7255</v>
      </c>
      <c r="D1802" t="s">
        <v>7256</v>
      </c>
      <c r="E1802" t="s">
        <v>7502</v>
      </c>
      <c r="F1802" t="s">
        <v>7503</v>
      </c>
      <c r="G1802" t="s">
        <v>44</v>
      </c>
      <c r="H1802" t="s">
        <v>45</v>
      </c>
      <c r="I1802" t="s">
        <v>60</v>
      </c>
      <c r="J1802" t="s">
        <v>6460</v>
      </c>
      <c r="K1802" t="s">
        <v>48</v>
      </c>
      <c r="L1802" s="3">
        <v>13860000</v>
      </c>
      <c r="M1802" s="4">
        <v>13671000</v>
      </c>
      <c r="N1802" s="4">
        <v>189000</v>
      </c>
      <c r="O1802" t="s">
        <v>507</v>
      </c>
      <c r="P1802" t="s">
        <v>90</v>
      </c>
      <c r="Q1802" t="s">
        <v>51</v>
      </c>
      <c r="R1802">
        <v>8</v>
      </c>
      <c r="S1802">
        <v>0</v>
      </c>
      <c r="T1802">
        <v>1</v>
      </c>
      <c r="U1802">
        <v>0</v>
      </c>
      <c r="V1802">
        <v>0</v>
      </c>
      <c r="W1802">
        <v>0</v>
      </c>
      <c r="X1802">
        <v>477</v>
      </c>
      <c r="Y1802">
        <v>-1</v>
      </c>
      <c r="Z1802" t="s">
        <v>52</v>
      </c>
      <c r="AA1802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13860000</v>
      </c>
      <c r="AB1802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13671000</v>
      </c>
      <c r="AC1802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189000</v>
      </c>
      <c r="AD1802" s="5">
        <f>VALUE(FIXED((SLEP[[#This Row],[EjecutadoCLP]]/SLEP[[#This Row],[MontoCLP]]),4,TRUE))</f>
        <v>0.98640000000000005</v>
      </c>
      <c r="AE1802" s="1">
        <f>IF(SLEP[[#This Row],[Termino]]=0,DATE(1992,10,11),SLEP[[#This Row],[Termino]]-SLEP[[#This Row],[Días de vigencia]])</f>
        <v>33411</v>
      </c>
      <c r="AF1802" s="1">
        <f>IF(SLEP[[#This Row],[Días restantes]]&lt;1,DATE(1992,10,11),DATE(2025,8,8)+SLEP[[#This Row],[Días restantes]])</f>
        <v>33888</v>
      </c>
      <c r="AG1802">
        <f ca="1">IF(SLEP[[#This Row],[Termino]]=0,0,SLEP[[#This Row],[Termino]]-TODAY())</f>
        <v>-12071</v>
      </c>
      <c r="AH1802" s="7" t="str">
        <f ca="1">IF(SLEP[[#This Row],[Dias]]&gt;0,"Vigente","Vencido")</f>
        <v>Vencido</v>
      </c>
      <c r="AI1802" t="str">
        <f>_xlfn.XLOOKUP(SLEP[[#This Row],[Source.Name]],Tabla3[Nombre archivo],Tabla3[BASESLEP],"N/A",0,1)</f>
        <v>Punilla Cordillera</v>
      </c>
    </row>
    <row r="1803" spans="1:35" x14ac:dyDescent="0.3">
      <c r="A1803" t="s">
        <v>6454</v>
      </c>
      <c r="B1803" t="s">
        <v>7505</v>
      </c>
      <c r="C1803" t="s">
        <v>7255</v>
      </c>
      <c r="D1803" t="s">
        <v>7256</v>
      </c>
      <c r="E1803" t="s">
        <v>7506</v>
      </c>
      <c r="F1803" t="s">
        <v>7507</v>
      </c>
      <c r="G1803" t="s">
        <v>44</v>
      </c>
      <c r="H1803" t="s">
        <v>45</v>
      </c>
      <c r="I1803" t="s">
        <v>60</v>
      </c>
      <c r="J1803" t="s">
        <v>6460</v>
      </c>
      <c r="K1803" t="s">
        <v>48</v>
      </c>
      <c r="L1803" s="3">
        <v>23540000</v>
      </c>
      <c r="M1803" s="4">
        <v>23769000</v>
      </c>
      <c r="N1803" s="4">
        <v>-229000</v>
      </c>
      <c r="O1803" t="s">
        <v>507</v>
      </c>
      <c r="P1803" t="s">
        <v>90</v>
      </c>
      <c r="Q1803" t="s">
        <v>51</v>
      </c>
      <c r="R1803">
        <v>9</v>
      </c>
      <c r="S1803">
        <v>0</v>
      </c>
      <c r="T1803">
        <v>1</v>
      </c>
      <c r="U1803">
        <v>0</v>
      </c>
      <c r="V1803">
        <v>0</v>
      </c>
      <c r="W1803">
        <v>0</v>
      </c>
      <c r="X1803">
        <v>477</v>
      </c>
      <c r="Y1803">
        <v>-1</v>
      </c>
      <c r="Z1803" t="s">
        <v>52</v>
      </c>
      <c r="AA1803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23540000</v>
      </c>
      <c r="AB1803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23769000</v>
      </c>
      <c r="AC1803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-229000</v>
      </c>
      <c r="AD1803" s="5">
        <f>VALUE(FIXED((SLEP[[#This Row],[EjecutadoCLP]]/SLEP[[#This Row],[MontoCLP]]),4,TRUE))</f>
        <v>1.0097</v>
      </c>
      <c r="AE1803" s="1">
        <f>IF(SLEP[[#This Row],[Termino]]=0,DATE(1992,10,11),SLEP[[#This Row],[Termino]]-SLEP[[#This Row],[Días de vigencia]])</f>
        <v>33411</v>
      </c>
      <c r="AF1803" s="1">
        <f>IF(SLEP[[#This Row],[Días restantes]]&lt;1,DATE(1992,10,11),DATE(2025,8,8)+SLEP[[#This Row],[Días restantes]])</f>
        <v>33888</v>
      </c>
      <c r="AG1803">
        <f ca="1">IF(SLEP[[#This Row],[Termino]]=0,0,SLEP[[#This Row],[Termino]]-TODAY())</f>
        <v>-12071</v>
      </c>
      <c r="AH1803" s="7" t="str">
        <f ca="1">IF(SLEP[[#This Row],[Dias]]&gt;0,"Vigente","Vencido")</f>
        <v>Vencido</v>
      </c>
      <c r="AI1803" t="str">
        <f>_xlfn.XLOOKUP(SLEP[[#This Row],[Source.Name]],Tabla3[Nombre archivo],Tabla3[BASESLEP],"N/A",0,1)</f>
        <v>Punilla Cordillera</v>
      </c>
    </row>
    <row r="1804" spans="1:35" x14ac:dyDescent="0.3">
      <c r="A1804" t="s">
        <v>6454</v>
      </c>
      <c r="B1804" t="s">
        <v>7509</v>
      </c>
      <c r="C1804" t="s">
        <v>7255</v>
      </c>
      <c r="D1804" t="s">
        <v>7256</v>
      </c>
      <c r="E1804" t="s">
        <v>6883</v>
      </c>
      <c r="F1804" t="s">
        <v>6884</v>
      </c>
      <c r="G1804" t="s">
        <v>44</v>
      </c>
      <c r="H1804" t="s">
        <v>45</v>
      </c>
      <c r="I1804" t="s">
        <v>60</v>
      </c>
      <c r="J1804" t="s">
        <v>6460</v>
      </c>
      <c r="K1804" t="s">
        <v>48</v>
      </c>
      <c r="L1804" s="3">
        <v>6380000</v>
      </c>
      <c r="M1804" s="4">
        <v>6757000</v>
      </c>
      <c r="N1804" s="4">
        <v>-377000</v>
      </c>
      <c r="O1804" t="s">
        <v>507</v>
      </c>
      <c r="P1804" t="s">
        <v>513</v>
      </c>
      <c r="Q1804" t="s">
        <v>51</v>
      </c>
      <c r="R1804">
        <v>6</v>
      </c>
      <c r="S1804">
        <v>0</v>
      </c>
      <c r="T1804">
        <v>1</v>
      </c>
      <c r="U1804">
        <v>0</v>
      </c>
      <c r="V1804">
        <v>0</v>
      </c>
      <c r="W1804">
        <v>0</v>
      </c>
      <c r="X1804">
        <v>357</v>
      </c>
      <c r="Y1804">
        <v>-1</v>
      </c>
      <c r="Z1804" t="s">
        <v>52</v>
      </c>
      <c r="AA1804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6380000</v>
      </c>
      <c r="AB1804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6757000</v>
      </c>
      <c r="AC1804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-377000</v>
      </c>
      <c r="AD1804" s="5">
        <f>VALUE(FIXED((SLEP[[#This Row],[EjecutadoCLP]]/SLEP[[#This Row],[MontoCLP]]),4,TRUE))</f>
        <v>1.0590999999999999</v>
      </c>
      <c r="AE1804" s="1">
        <f>IF(SLEP[[#This Row],[Termino]]=0,DATE(1992,10,11),SLEP[[#This Row],[Termino]]-SLEP[[#This Row],[Días de vigencia]])</f>
        <v>33531</v>
      </c>
      <c r="AF1804" s="1">
        <f>IF(SLEP[[#This Row],[Días restantes]]&lt;1,DATE(1992,10,11),DATE(2025,8,8)+SLEP[[#This Row],[Días restantes]])</f>
        <v>33888</v>
      </c>
      <c r="AG1804">
        <f ca="1">IF(SLEP[[#This Row],[Termino]]=0,0,SLEP[[#This Row],[Termino]]-TODAY())</f>
        <v>-12071</v>
      </c>
      <c r="AH1804" s="7" t="str">
        <f ca="1">IF(SLEP[[#This Row],[Dias]]&gt;0,"Vigente","Vencido")</f>
        <v>Vencido</v>
      </c>
      <c r="AI1804" t="str">
        <f>_xlfn.XLOOKUP(SLEP[[#This Row],[Source.Name]],Tabla3[Nombre archivo],Tabla3[BASESLEP],"N/A",0,1)</f>
        <v>Punilla Cordillera</v>
      </c>
    </row>
    <row r="1805" spans="1:35" x14ac:dyDescent="0.3">
      <c r="A1805" t="s">
        <v>6454</v>
      </c>
      <c r="B1805" t="s">
        <v>7511</v>
      </c>
      <c r="C1805" t="s">
        <v>7255</v>
      </c>
      <c r="D1805" t="s">
        <v>7256</v>
      </c>
      <c r="E1805" t="s">
        <v>6868</v>
      </c>
      <c r="F1805" t="s">
        <v>6869</v>
      </c>
      <c r="G1805" t="s">
        <v>44</v>
      </c>
      <c r="H1805" t="s">
        <v>45</v>
      </c>
      <c r="I1805" t="s">
        <v>60</v>
      </c>
      <c r="J1805" t="s">
        <v>6460</v>
      </c>
      <c r="K1805" t="s">
        <v>48</v>
      </c>
      <c r="L1805" s="3">
        <v>7700000</v>
      </c>
      <c r="M1805" s="4">
        <v>64635000</v>
      </c>
      <c r="N1805" s="4">
        <v>-56935000</v>
      </c>
      <c r="O1805" t="s">
        <v>507</v>
      </c>
      <c r="P1805" t="s">
        <v>90</v>
      </c>
      <c r="Q1805" t="s">
        <v>51</v>
      </c>
      <c r="R1805">
        <v>39</v>
      </c>
      <c r="S1805">
        <v>0</v>
      </c>
      <c r="T1805">
        <v>1</v>
      </c>
      <c r="U1805">
        <v>0</v>
      </c>
      <c r="V1805">
        <v>0</v>
      </c>
      <c r="W1805">
        <v>0</v>
      </c>
      <c r="X1805">
        <v>477</v>
      </c>
      <c r="Y1805">
        <v>-1</v>
      </c>
      <c r="Z1805" t="s">
        <v>52</v>
      </c>
      <c r="AA1805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7700000</v>
      </c>
      <c r="AB1805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64635000</v>
      </c>
      <c r="AC1805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-56935000</v>
      </c>
      <c r="AD1805" s="5">
        <f>VALUE(FIXED((SLEP[[#This Row],[EjecutadoCLP]]/SLEP[[#This Row],[MontoCLP]]),4,TRUE))</f>
        <v>8.3941999999999997</v>
      </c>
      <c r="AE1805" s="1">
        <f>IF(SLEP[[#This Row],[Termino]]=0,DATE(1992,10,11),SLEP[[#This Row],[Termino]]-SLEP[[#This Row],[Días de vigencia]])</f>
        <v>33411</v>
      </c>
      <c r="AF1805" s="1">
        <f>IF(SLEP[[#This Row],[Días restantes]]&lt;1,DATE(1992,10,11),DATE(2025,8,8)+SLEP[[#This Row],[Días restantes]])</f>
        <v>33888</v>
      </c>
      <c r="AG1805">
        <f ca="1">IF(SLEP[[#This Row],[Termino]]=0,0,SLEP[[#This Row],[Termino]]-TODAY())</f>
        <v>-12071</v>
      </c>
      <c r="AH1805" s="7" t="str">
        <f ca="1">IF(SLEP[[#This Row],[Dias]]&gt;0,"Vigente","Vencido")</f>
        <v>Vencido</v>
      </c>
      <c r="AI1805" t="str">
        <f>_xlfn.XLOOKUP(SLEP[[#This Row],[Source.Name]],Tabla3[Nombre archivo],Tabla3[BASESLEP],"N/A",0,1)</f>
        <v>Punilla Cordillera</v>
      </c>
    </row>
    <row r="1806" spans="1:35" x14ac:dyDescent="0.3">
      <c r="A1806" t="s">
        <v>6454</v>
      </c>
      <c r="B1806" t="s">
        <v>7513</v>
      </c>
      <c r="C1806" t="s">
        <v>7255</v>
      </c>
      <c r="D1806" t="s">
        <v>7256</v>
      </c>
      <c r="E1806" t="s">
        <v>7432</v>
      </c>
      <c r="F1806" t="s">
        <v>7433</v>
      </c>
      <c r="G1806" t="s">
        <v>44</v>
      </c>
      <c r="H1806" t="s">
        <v>45</v>
      </c>
      <c r="I1806" t="s">
        <v>60</v>
      </c>
      <c r="J1806" t="s">
        <v>6460</v>
      </c>
      <c r="K1806" t="s">
        <v>48</v>
      </c>
      <c r="L1806" s="3">
        <v>13200000</v>
      </c>
      <c r="M1806" s="4">
        <v>45580000</v>
      </c>
      <c r="N1806" s="4">
        <v>-32380000</v>
      </c>
      <c r="O1806" t="s">
        <v>507</v>
      </c>
      <c r="P1806" t="s">
        <v>90</v>
      </c>
      <c r="Q1806" t="s">
        <v>608</v>
      </c>
      <c r="R1806">
        <v>30</v>
      </c>
      <c r="S1806">
        <v>0</v>
      </c>
      <c r="T1806">
        <v>1</v>
      </c>
      <c r="U1806">
        <v>0</v>
      </c>
      <c r="V1806">
        <v>0</v>
      </c>
      <c r="W1806">
        <v>0</v>
      </c>
      <c r="X1806">
        <v>477</v>
      </c>
      <c r="Y1806">
        <v>303</v>
      </c>
      <c r="Z1806" t="s">
        <v>65</v>
      </c>
      <c r="AA1806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13200000</v>
      </c>
      <c r="AB1806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45580000</v>
      </c>
      <c r="AC1806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-32380000</v>
      </c>
      <c r="AD1806" s="5">
        <f>VALUE(FIXED((SLEP[[#This Row],[EjecutadoCLP]]/SLEP[[#This Row],[MontoCLP]]),4,TRUE))</f>
        <v>3.4529999999999998</v>
      </c>
      <c r="AE1806" s="1">
        <f>IF(SLEP[[#This Row],[Termino]]=0,DATE(1992,10,11),SLEP[[#This Row],[Termino]]-SLEP[[#This Row],[Días de vigencia]])</f>
        <v>45703</v>
      </c>
      <c r="AF1806" s="1">
        <f>IF(SLEP[[#This Row],[Días restantes]]&lt;1,DATE(1992,10,11),DATE(2025,8,8)+SLEP[[#This Row],[Días restantes]])</f>
        <v>46180</v>
      </c>
      <c r="AG1806">
        <f ca="1">IF(SLEP[[#This Row],[Termino]]=0,0,SLEP[[#This Row],[Termino]]-TODAY())</f>
        <v>221</v>
      </c>
      <c r="AH1806" s="7" t="str">
        <f ca="1">IF(SLEP[[#This Row],[Dias]]&gt;0,"Vigente","Vencido")</f>
        <v>Vigente</v>
      </c>
      <c r="AI1806" t="str">
        <f>_xlfn.XLOOKUP(SLEP[[#This Row],[Source.Name]],Tabla3[Nombre archivo],Tabla3[BASESLEP],"N/A",0,1)</f>
        <v>Punilla Cordillera</v>
      </c>
    </row>
    <row r="1807" spans="1:35" x14ac:dyDescent="0.3">
      <c r="A1807" t="s">
        <v>6454</v>
      </c>
      <c r="B1807" t="s">
        <v>7557</v>
      </c>
      <c r="C1807" t="s">
        <v>6910</v>
      </c>
      <c r="D1807" t="s">
        <v>7558</v>
      </c>
      <c r="E1807" t="s">
        <v>7080</v>
      </c>
      <c r="F1807" t="s">
        <v>7081</v>
      </c>
      <c r="G1807" t="s">
        <v>44</v>
      </c>
      <c r="H1807" t="s">
        <v>45</v>
      </c>
      <c r="I1807" t="s">
        <v>60</v>
      </c>
      <c r="J1807" t="s">
        <v>6460</v>
      </c>
      <c r="K1807" t="s">
        <v>48</v>
      </c>
      <c r="L1807" s="3">
        <v>3740000</v>
      </c>
      <c r="M1807" s="4">
        <v>3230000</v>
      </c>
      <c r="N1807" s="4">
        <v>510000</v>
      </c>
      <c r="O1807" t="s">
        <v>728</v>
      </c>
      <c r="P1807" t="s">
        <v>90</v>
      </c>
      <c r="Q1807" t="s">
        <v>51</v>
      </c>
      <c r="R1807">
        <v>6</v>
      </c>
      <c r="S1807">
        <v>0</v>
      </c>
      <c r="T1807">
        <v>1</v>
      </c>
      <c r="U1807">
        <v>0</v>
      </c>
      <c r="V1807">
        <v>0</v>
      </c>
      <c r="W1807">
        <v>0</v>
      </c>
      <c r="X1807">
        <v>488</v>
      </c>
      <c r="Y1807">
        <v>-1</v>
      </c>
      <c r="Z1807" t="s">
        <v>52</v>
      </c>
      <c r="AA1807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3740000</v>
      </c>
      <c r="AB1807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3230000</v>
      </c>
      <c r="AC1807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510000</v>
      </c>
      <c r="AD1807" s="5">
        <f>VALUE(FIXED((SLEP[[#This Row],[EjecutadoCLP]]/SLEP[[#This Row],[MontoCLP]]),4,TRUE))</f>
        <v>0.86360000000000003</v>
      </c>
      <c r="AE1807" s="1">
        <f>IF(SLEP[[#This Row],[Termino]]=0,DATE(1992,10,11),SLEP[[#This Row],[Termino]]-SLEP[[#This Row],[Días de vigencia]])</f>
        <v>33400</v>
      </c>
      <c r="AF1807" s="1">
        <f>IF(SLEP[[#This Row],[Días restantes]]&lt;1,DATE(1992,10,11),DATE(2025,8,8)+SLEP[[#This Row],[Días restantes]])</f>
        <v>33888</v>
      </c>
      <c r="AG1807">
        <f ca="1">IF(SLEP[[#This Row],[Termino]]=0,0,SLEP[[#This Row],[Termino]]-TODAY())</f>
        <v>-12071</v>
      </c>
      <c r="AH1807" s="7" t="str">
        <f ca="1">IF(SLEP[[#This Row],[Dias]]&gt;0,"Vigente","Vencido")</f>
        <v>Vencido</v>
      </c>
      <c r="AI1807" t="str">
        <f>_xlfn.XLOOKUP(SLEP[[#This Row],[Source.Name]],Tabla3[Nombre archivo],Tabla3[BASESLEP],"N/A",0,1)</f>
        <v>Punilla Cordillera</v>
      </c>
    </row>
    <row r="1808" spans="1:35" x14ac:dyDescent="0.3">
      <c r="A1808" t="s">
        <v>6454</v>
      </c>
      <c r="B1808" t="s">
        <v>7564</v>
      </c>
      <c r="C1808" t="s">
        <v>7255</v>
      </c>
      <c r="D1808" t="s">
        <v>7256</v>
      </c>
      <c r="E1808" t="s">
        <v>7080</v>
      </c>
      <c r="F1808" t="s">
        <v>7081</v>
      </c>
      <c r="G1808" t="s">
        <v>44</v>
      </c>
      <c r="H1808" t="s">
        <v>45</v>
      </c>
      <c r="I1808" t="s">
        <v>60</v>
      </c>
      <c r="J1808" t="s">
        <v>6460</v>
      </c>
      <c r="K1808" t="s">
        <v>48</v>
      </c>
      <c r="L1808" s="3">
        <v>7260000</v>
      </c>
      <c r="M1808" s="4">
        <v>29790000</v>
      </c>
      <c r="N1808" s="4">
        <v>-22530000</v>
      </c>
      <c r="O1808" t="s">
        <v>817</v>
      </c>
      <c r="P1808" t="s">
        <v>90</v>
      </c>
      <c r="Q1808" t="s">
        <v>51</v>
      </c>
      <c r="R1808">
        <v>28</v>
      </c>
      <c r="S1808">
        <v>0</v>
      </c>
      <c r="T1808">
        <v>1</v>
      </c>
      <c r="U1808">
        <v>0</v>
      </c>
      <c r="V1808">
        <v>0</v>
      </c>
      <c r="W1808">
        <v>0</v>
      </c>
      <c r="X1808">
        <v>489</v>
      </c>
      <c r="Y1808">
        <v>-1</v>
      </c>
      <c r="Z1808" t="s">
        <v>52</v>
      </c>
      <c r="AA1808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7260000</v>
      </c>
      <c r="AB1808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29790000</v>
      </c>
      <c r="AC1808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-22530000</v>
      </c>
      <c r="AD1808" s="5">
        <f>VALUE(FIXED((SLEP[[#This Row],[EjecutadoCLP]]/SLEP[[#This Row],[MontoCLP]]),4,TRUE))</f>
        <v>4.1032999999999999</v>
      </c>
      <c r="AE1808" s="1">
        <f>IF(SLEP[[#This Row],[Termino]]=0,DATE(1992,10,11),SLEP[[#This Row],[Termino]]-SLEP[[#This Row],[Días de vigencia]])</f>
        <v>33399</v>
      </c>
      <c r="AF1808" s="1">
        <f>IF(SLEP[[#This Row],[Días restantes]]&lt;1,DATE(1992,10,11),DATE(2025,8,8)+SLEP[[#This Row],[Días restantes]])</f>
        <v>33888</v>
      </c>
      <c r="AG1808">
        <f ca="1">IF(SLEP[[#This Row],[Termino]]=0,0,SLEP[[#This Row],[Termino]]-TODAY())</f>
        <v>-12071</v>
      </c>
      <c r="AH1808" s="7" t="str">
        <f ca="1">IF(SLEP[[#This Row],[Dias]]&gt;0,"Vigente","Vencido")</f>
        <v>Vencido</v>
      </c>
      <c r="AI1808" t="str">
        <f>_xlfn.XLOOKUP(SLEP[[#This Row],[Source.Name]],Tabla3[Nombre archivo],Tabla3[BASESLEP],"N/A",0,1)</f>
        <v>Punilla Cordillera</v>
      </c>
    </row>
    <row r="1809" spans="1:35" x14ac:dyDescent="0.3">
      <c r="A1809" t="s">
        <v>6454</v>
      </c>
      <c r="B1809" t="s">
        <v>7560</v>
      </c>
      <c r="C1809" t="s">
        <v>7255</v>
      </c>
      <c r="D1809" t="s">
        <v>7256</v>
      </c>
      <c r="E1809" t="s">
        <v>6873</v>
      </c>
      <c r="F1809" t="s">
        <v>6874</v>
      </c>
      <c r="G1809" t="s">
        <v>44</v>
      </c>
      <c r="H1809" t="s">
        <v>45</v>
      </c>
      <c r="I1809" t="s">
        <v>60</v>
      </c>
      <c r="J1809" t="s">
        <v>6460</v>
      </c>
      <c r="K1809" t="s">
        <v>48</v>
      </c>
      <c r="L1809" s="3">
        <v>9020000</v>
      </c>
      <c r="M1809" s="4">
        <v>112638000</v>
      </c>
      <c r="N1809" s="4">
        <v>-103618000</v>
      </c>
      <c r="O1809" t="s">
        <v>817</v>
      </c>
      <c r="P1809" t="s">
        <v>90</v>
      </c>
      <c r="Q1809" t="s">
        <v>51</v>
      </c>
      <c r="R1809">
        <v>83</v>
      </c>
      <c r="S1809">
        <v>0</v>
      </c>
      <c r="T1809">
        <v>1</v>
      </c>
      <c r="U1809">
        <v>0</v>
      </c>
      <c r="V1809">
        <v>0</v>
      </c>
      <c r="W1809">
        <v>0</v>
      </c>
      <c r="X1809">
        <v>489</v>
      </c>
      <c r="Y1809">
        <v>-1</v>
      </c>
      <c r="Z1809" t="s">
        <v>52</v>
      </c>
      <c r="AA1809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9020000</v>
      </c>
      <c r="AB1809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112638000</v>
      </c>
      <c r="AC1809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-103618000</v>
      </c>
      <c r="AD1809" s="5">
        <f>VALUE(FIXED((SLEP[[#This Row],[EjecutadoCLP]]/SLEP[[#This Row],[MontoCLP]]),4,TRUE))</f>
        <v>12.4876</v>
      </c>
      <c r="AE1809" s="1">
        <f>IF(SLEP[[#This Row],[Termino]]=0,DATE(1992,10,11),SLEP[[#This Row],[Termino]]-SLEP[[#This Row],[Días de vigencia]])</f>
        <v>33399</v>
      </c>
      <c r="AF1809" s="1">
        <f>IF(SLEP[[#This Row],[Días restantes]]&lt;1,DATE(1992,10,11),DATE(2025,8,8)+SLEP[[#This Row],[Días restantes]])</f>
        <v>33888</v>
      </c>
      <c r="AG1809">
        <f ca="1">IF(SLEP[[#This Row],[Termino]]=0,0,SLEP[[#This Row],[Termino]]-TODAY())</f>
        <v>-12071</v>
      </c>
      <c r="AH1809" s="7" t="str">
        <f ca="1">IF(SLEP[[#This Row],[Dias]]&gt;0,"Vigente","Vencido")</f>
        <v>Vencido</v>
      </c>
      <c r="AI1809" t="str">
        <f>_xlfn.XLOOKUP(SLEP[[#This Row],[Source.Name]],Tabla3[Nombre archivo],Tabla3[BASESLEP],"N/A",0,1)</f>
        <v>Punilla Cordillera</v>
      </c>
    </row>
    <row r="1810" spans="1:35" x14ac:dyDescent="0.3">
      <c r="A1810" t="s">
        <v>6454</v>
      </c>
      <c r="B1810" t="s">
        <v>7562</v>
      </c>
      <c r="C1810" t="s">
        <v>7255</v>
      </c>
      <c r="D1810" t="s">
        <v>7256</v>
      </c>
      <c r="E1810" t="s">
        <v>7080</v>
      </c>
      <c r="F1810" t="s">
        <v>7081</v>
      </c>
      <c r="G1810" t="s">
        <v>44</v>
      </c>
      <c r="H1810" t="s">
        <v>45</v>
      </c>
      <c r="I1810" t="s">
        <v>60</v>
      </c>
      <c r="J1810" t="s">
        <v>6460</v>
      </c>
      <c r="K1810" t="s">
        <v>48</v>
      </c>
      <c r="L1810" s="3">
        <v>3740000</v>
      </c>
      <c r="M1810" s="4">
        <v>29790000</v>
      </c>
      <c r="N1810" s="4">
        <v>-26050000</v>
      </c>
      <c r="O1810" t="s">
        <v>817</v>
      </c>
      <c r="P1810" t="s">
        <v>90</v>
      </c>
      <c r="Q1810" t="s">
        <v>51</v>
      </c>
      <c r="R1810">
        <v>28</v>
      </c>
      <c r="S1810">
        <v>0</v>
      </c>
      <c r="T1810">
        <v>1</v>
      </c>
      <c r="U1810">
        <v>0</v>
      </c>
      <c r="V1810">
        <v>0</v>
      </c>
      <c r="W1810">
        <v>0</v>
      </c>
      <c r="X1810">
        <v>489</v>
      </c>
      <c r="Y1810">
        <v>-1</v>
      </c>
      <c r="Z1810" t="s">
        <v>52</v>
      </c>
      <c r="AA1810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3740000</v>
      </c>
      <c r="AB1810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29790000</v>
      </c>
      <c r="AC1810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-26050000</v>
      </c>
      <c r="AD1810" s="5">
        <f>VALUE(FIXED((SLEP[[#This Row],[EjecutadoCLP]]/SLEP[[#This Row],[MontoCLP]]),4,TRUE))</f>
        <v>7.9652000000000003</v>
      </c>
      <c r="AE1810" s="1">
        <f>IF(SLEP[[#This Row],[Termino]]=0,DATE(1992,10,11),SLEP[[#This Row],[Termino]]-SLEP[[#This Row],[Días de vigencia]])</f>
        <v>33399</v>
      </c>
      <c r="AF1810" s="1">
        <f>IF(SLEP[[#This Row],[Días restantes]]&lt;1,DATE(1992,10,11),DATE(2025,8,8)+SLEP[[#This Row],[Días restantes]])</f>
        <v>33888</v>
      </c>
      <c r="AG1810">
        <f ca="1">IF(SLEP[[#This Row],[Termino]]=0,0,SLEP[[#This Row],[Termino]]-TODAY())</f>
        <v>-12071</v>
      </c>
      <c r="AH1810" s="7" t="str">
        <f ca="1">IF(SLEP[[#This Row],[Dias]]&gt;0,"Vigente","Vencido")</f>
        <v>Vencido</v>
      </c>
      <c r="AI1810" t="str">
        <f>_xlfn.XLOOKUP(SLEP[[#This Row],[Source.Name]],Tabla3[Nombre archivo],Tabla3[BASESLEP],"N/A",0,1)</f>
        <v>Punilla Cordillera</v>
      </c>
    </row>
    <row r="1811" spans="1:35" x14ac:dyDescent="0.3">
      <c r="A1811" t="s">
        <v>6454</v>
      </c>
      <c r="B1811" t="s">
        <v>7566</v>
      </c>
      <c r="C1811" t="s">
        <v>7567</v>
      </c>
      <c r="D1811" t="s">
        <v>7568</v>
      </c>
      <c r="E1811" t="s">
        <v>186</v>
      </c>
      <c r="F1811" t="s">
        <v>187</v>
      </c>
      <c r="G1811" t="s">
        <v>44</v>
      </c>
      <c r="H1811" t="s">
        <v>45</v>
      </c>
      <c r="I1811" t="s">
        <v>188</v>
      </c>
      <c r="J1811" t="s">
        <v>6460</v>
      </c>
      <c r="K1811" t="s">
        <v>48</v>
      </c>
      <c r="L1811" s="3">
        <v>166873624</v>
      </c>
      <c r="M1811" s="4">
        <v>90080845</v>
      </c>
      <c r="N1811" s="4">
        <v>76792779</v>
      </c>
      <c r="O1811" t="s">
        <v>751</v>
      </c>
      <c r="P1811" t="s">
        <v>98</v>
      </c>
      <c r="Q1811" t="s">
        <v>64</v>
      </c>
      <c r="R1811">
        <v>4</v>
      </c>
      <c r="S1811">
        <v>0</v>
      </c>
      <c r="T1811">
        <v>0</v>
      </c>
      <c r="U1811">
        <v>0</v>
      </c>
      <c r="V1811">
        <v>0</v>
      </c>
      <c r="W1811">
        <v>0</v>
      </c>
      <c r="X1811">
        <v>1115</v>
      </c>
      <c r="Y1811">
        <v>428</v>
      </c>
      <c r="Z1811" t="s">
        <v>65</v>
      </c>
      <c r="AA1811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166873624</v>
      </c>
      <c r="AB1811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90080845</v>
      </c>
      <c r="AC1811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76792779</v>
      </c>
      <c r="AD1811" s="5">
        <f>VALUE(FIXED((SLEP[[#This Row],[EjecutadoCLP]]/SLEP[[#This Row],[MontoCLP]]),4,TRUE))</f>
        <v>0.53979999999999995</v>
      </c>
      <c r="AE1811" s="1">
        <f>IF(SLEP[[#This Row],[Termino]]=0,DATE(1992,10,11),SLEP[[#This Row],[Termino]]-SLEP[[#This Row],[Días de vigencia]])</f>
        <v>45190</v>
      </c>
      <c r="AF1811" s="1">
        <f>IF(SLEP[[#This Row],[Días restantes]]&lt;1,DATE(1992,10,11),DATE(2025,8,8)+SLEP[[#This Row],[Días restantes]])</f>
        <v>46305</v>
      </c>
      <c r="AG1811">
        <f ca="1">IF(SLEP[[#This Row],[Termino]]=0,0,SLEP[[#This Row],[Termino]]-TODAY())</f>
        <v>346</v>
      </c>
      <c r="AH1811" s="7" t="str">
        <f ca="1">IF(SLEP[[#This Row],[Dias]]&gt;0,"Vigente","Vencido")</f>
        <v>Vigente</v>
      </c>
      <c r="AI1811" t="str">
        <f>_xlfn.XLOOKUP(SLEP[[#This Row],[Source.Name]],Tabla3[Nombre archivo],Tabla3[BASESLEP],"N/A",0,1)</f>
        <v>Punilla Cordillera</v>
      </c>
    </row>
    <row r="1812" spans="1:35" x14ac:dyDescent="0.3">
      <c r="A1812" t="s">
        <v>6454</v>
      </c>
      <c r="B1812" t="s">
        <v>7570</v>
      </c>
      <c r="C1812" t="s">
        <v>7571</v>
      </c>
      <c r="D1812" t="s">
        <v>7572</v>
      </c>
      <c r="E1812" t="s">
        <v>7573</v>
      </c>
      <c r="F1812" t="s">
        <v>7574</v>
      </c>
      <c r="G1812" t="s">
        <v>74</v>
      </c>
      <c r="H1812" t="s">
        <v>178</v>
      </c>
      <c r="I1812" t="s">
        <v>533</v>
      </c>
      <c r="J1812" t="s">
        <v>6460</v>
      </c>
      <c r="K1812" t="s">
        <v>48</v>
      </c>
      <c r="L1812" s="3">
        <v>3351564</v>
      </c>
      <c r="M1812" s="4">
        <v>3351564</v>
      </c>
      <c r="N1812" s="4">
        <v>0</v>
      </c>
      <c r="O1812" t="s">
        <v>843</v>
      </c>
      <c r="P1812" t="s">
        <v>2166</v>
      </c>
      <c r="Q1812" t="s">
        <v>51</v>
      </c>
      <c r="R1812">
        <v>0</v>
      </c>
      <c r="S1812">
        <v>0</v>
      </c>
      <c r="T1812">
        <v>0</v>
      </c>
      <c r="U1812">
        <v>0</v>
      </c>
      <c r="V1812">
        <v>0</v>
      </c>
      <c r="W1812">
        <v>0</v>
      </c>
      <c r="X1812">
        <v>11</v>
      </c>
      <c r="Y1812">
        <v>-56</v>
      </c>
      <c r="Z1812" t="s">
        <v>52</v>
      </c>
      <c r="AA1812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3351564</v>
      </c>
      <c r="AB1812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3351564</v>
      </c>
      <c r="AC1812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0</v>
      </c>
      <c r="AD1812" s="5">
        <f>VALUE(FIXED((SLEP[[#This Row],[EjecutadoCLP]]/SLEP[[#This Row],[MontoCLP]]),4,TRUE))</f>
        <v>1</v>
      </c>
      <c r="AE1812" s="1">
        <f>IF(SLEP[[#This Row],[Termino]]=0,DATE(1992,10,11),SLEP[[#This Row],[Termino]]-SLEP[[#This Row],[Días de vigencia]])</f>
        <v>33877</v>
      </c>
      <c r="AF1812" s="1">
        <f>IF(SLEP[[#This Row],[Días restantes]]&lt;1,DATE(1992,10,11),DATE(2025,8,8)+SLEP[[#This Row],[Días restantes]])</f>
        <v>33888</v>
      </c>
      <c r="AG1812">
        <f ca="1">IF(SLEP[[#This Row],[Termino]]=0,0,SLEP[[#This Row],[Termino]]-TODAY())</f>
        <v>-12071</v>
      </c>
      <c r="AH1812" s="7" t="str">
        <f ca="1">IF(SLEP[[#This Row],[Dias]]&gt;0,"Vigente","Vencido")</f>
        <v>Vencido</v>
      </c>
      <c r="AI1812" t="str">
        <f>_xlfn.XLOOKUP(SLEP[[#This Row],[Source.Name]],Tabla3[Nombre archivo],Tabla3[BASESLEP],"N/A",0,1)</f>
        <v>Punilla Cordillera</v>
      </c>
    </row>
    <row r="1813" spans="1:35" x14ac:dyDescent="0.3">
      <c r="A1813" t="s">
        <v>6454</v>
      </c>
      <c r="B1813" t="s">
        <v>7576</v>
      </c>
      <c r="C1813" t="s">
        <v>7577</v>
      </c>
      <c r="D1813" t="s">
        <v>7578</v>
      </c>
      <c r="E1813" t="s">
        <v>7579</v>
      </c>
      <c r="F1813" t="s">
        <v>7580</v>
      </c>
      <c r="G1813" t="s">
        <v>44</v>
      </c>
      <c r="H1813" t="s">
        <v>45</v>
      </c>
      <c r="I1813" t="s">
        <v>254</v>
      </c>
      <c r="J1813" t="s">
        <v>6460</v>
      </c>
      <c r="K1813" t="s">
        <v>48</v>
      </c>
      <c r="L1813" s="3">
        <v>69014492</v>
      </c>
      <c r="M1813" s="4">
        <v>69357035</v>
      </c>
      <c r="N1813" s="4">
        <v>-342543</v>
      </c>
      <c r="O1813" t="s">
        <v>1552</v>
      </c>
      <c r="P1813" t="s">
        <v>90</v>
      </c>
      <c r="Q1813" t="s">
        <v>51</v>
      </c>
      <c r="R1813">
        <v>8</v>
      </c>
      <c r="S1813">
        <v>0</v>
      </c>
      <c r="T1813">
        <v>2</v>
      </c>
      <c r="U1813">
        <v>0</v>
      </c>
      <c r="V1813">
        <v>0</v>
      </c>
      <c r="W1813">
        <v>0</v>
      </c>
      <c r="X1813">
        <v>622</v>
      </c>
      <c r="Y1813">
        <v>-1</v>
      </c>
      <c r="Z1813" t="s">
        <v>52</v>
      </c>
      <c r="AA1813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69014492</v>
      </c>
      <c r="AB1813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69357035</v>
      </c>
      <c r="AC1813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-342543</v>
      </c>
      <c r="AD1813" s="5">
        <f>VALUE(FIXED((SLEP[[#This Row],[EjecutadoCLP]]/SLEP[[#This Row],[MontoCLP]]),4,TRUE))</f>
        <v>1.0049999999999999</v>
      </c>
      <c r="AE1813" s="1">
        <f>IF(SLEP[[#This Row],[Termino]]=0,DATE(1992,10,11),SLEP[[#This Row],[Termino]]-SLEP[[#This Row],[Días de vigencia]])</f>
        <v>33266</v>
      </c>
      <c r="AF1813" s="1">
        <f>IF(SLEP[[#This Row],[Días restantes]]&lt;1,DATE(1992,10,11),DATE(2025,8,8)+SLEP[[#This Row],[Días restantes]])</f>
        <v>33888</v>
      </c>
      <c r="AG1813">
        <f ca="1">IF(SLEP[[#This Row],[Termino]]=0,0,SLEP[[#This Row],[Termino]]-TODAY())</f>
        <v>-12071</v>
      </c>
      <c r="AH1813" s="7" t="str">
        <f ca="1">IF(SLEP[[#This Row],[Dias]]&gt;0,"Vigente","Vencido")</f>
        <v>Vencido</v>
      </c>
      <c r="AI1813" t="str">
        <f>_xlfn.XLOOKUP(SLEP[[#This Row],[Source.Name]],Tabla3[Nombre archivo],Tabla3[BASESLEP],"N/A",0,1)</f>
        <v>Punilla Cordillera</v>
      </c>
    </row>
    <row r="1814" spans="1:35" x14ac:dyDescent="0.3">
      <c r="A1814" t="s">
        <v>6454</v>
      </c>
      <c r="B1814" t="s">
        <v>7582</v>
      </c>
      <c r="C1814" t="s">
        <v>7583</v>
      </c>
      <c r="D1814" t="s">
        <v>7584</v>
      </c>
      <c r="E1814" t="s">
        <v>261</v>
      </c>
      <c r="F1814" t="s">
        <v>262</v>
      </c>
      <c r="G1814" t="s">
        <v>44</v>
      </c>
      <c r="H1814" t="s">
        <v>45</v>
      </c>
      <c r="I1814" t="s">
        <v>60</v>
      </c>
      <c r="J1814" t="s">
        <v>6460</v>
      </c>
      <c r="K1814" t="s">
        <v>48</v>
      </c>
      <c r="L1814" s="3">
        <v>169429820</v>
      </c>
      <c r="M1814" s="4">
        <v>156058980</v>
      </c>
      <c r="N1814" s="4">
        <v>13370840</v>
      </c>
      <c r="O1814" t="s">
        <v>831</v>
      </c>
      <c r="P1814" t="s">
        <v>98</v>
      </c>
      <c r="Q1814" t="s">
        <v>587</v>
      </c>
      <c r="R1814">
        <v>1</v>
      </c>
      <c r="S1814">
        <v>1</v>
      </c>
      <c r="T1814">
        <v>1</v>
      </c>
      <c r="U1814">
        <v>0</v>
      </c>
      <c r="V1814">
        <v>0</v>
      </c>
      <c r="W1814">
        <v>0</v>
      </c>
      <c r="X1814">
        <v>1062</v>
      </c>
      <c r="Y1814">
        <v>94</v>
      </c>
      <c r="Z1814" t="s">
        <v>65</v>
      </c>
      <c r="AA1814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169429820</v>
      </c>
      <c r="AB1814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156058980</v>
      </c>
      <c r="AC1814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13370840</v>
      </c>
      <c r="AD1814" s="5">
        <f>VALUE(FIXED((SLEP[[#This Row],[EjecutadoCLP]]/SLEP[[#This Row],[MontoCLP]]),4,TRUE))</f>
        <v>0.92110000000000003</v>
      </c>
      <c r="AE1814" s="1">
        <f>IF(SLEP[[#This Row],[Termino]]=0,DATE(1992,10,11),SLEP[[#This Row],[Termino]]-SLEP[[#This Row],[Días de vigencia]])</f>
        <v>44909</v>
      </c>
      <c r="AF1814" s="1">
        <f>IF(SLEP[[#This Row],[Días restantes]]&lt;1,DATE(1992,10,11),DATE(2025,8,8)+SLEP[[#This Row],[Días restantes]])</f>
        <v>45971</v>
      </c>
      <c r="AG1814">
        <f ca="1">IF(SLEP[[#This Row],[Termino]]=0,0,SLEP[[#This Row],[Termino]]-TODAY())</f>
        <v>12</v>
      </c>
      <c r="AH1814" s="7" t="str">
        <f ca="1">IF(SLEP[[#This Row],[Dias]]&gt;0,"Vigente","Vencido")</f>
        <v>Vigente</v>
      </c>
      <c r="AI1814" t="str">
        <f>_xlfn.XLOOKUP(SLEP[[#This Row],[Source.Name]],Tabla3[Nombre archivo],Tabla3[BASESLEP],"N/A",0,1)</f>
        <v>Punilla Cordillera</v>
      </c>
    </row>
    <row r="1815" spans="1:35" x14ac:dyDescent="0.3">
      <c r="A1815" t="s">
        <v>7586</v>
      </c>
      <c r="B1815" t="s">
        <v>7587</v>
      </c>
      <c r="C1815" t="s">
        <v>7588</v>
      </c>
      <c r="D1815" t="s">
        <v>7589</v>
      </c>
      <c r="E1815" t="s">
        <v>6091</v>
      </c>
      <c r="F1815" t="s">
        <v>6092</v>
      </c>
      <c r="G1815" t="s">
        <v>74</v>
      </c>
      <c r="H1815" t="s">
        <v>45</v>
      </c>
      <c r="I1815" t="s">
        <v>1655</v>
      </c>
      <c r="J1815" t="s">
        <v>5783</v>
      </c>
      <c r="K1815" t="s">
        <v>48</v>
      </c>
      <c r="L1815" s="3">
        <v>200000000</v>
      </c>
      <c r="M1815" s="4">
        <v>27777775</v>
      </c>
      <c r="N1815" s="4">
        <v>172222225</v>
      </c>
      <c r="O1815" t="s">
        <v>526</v>
      </c>
      <c r="P1815" t="s">
        <v>6114</v>
      </c>
      <c r="Q1815" t="s">
        <v>64</v>
      </c>
      <c r="R1815">
        <v>4</v>
      </c>
      <c r="S1815">
        <v>0</v>
      </c>
      <c r="T1815">
        <v>0</v>
      </c>
      <c r="U1815">
        <v>0</v>
      </c>
      <c r="V1815">
        <v>0</v>
      </c>
      <c r="W1815">
        <v>0</v>
      </c>
      <c r="X1815">
        <v>1096</v>
      </c>
      <c r="Y1815">
        <v>548</v>
      </c>
      <c r="Z1815" t="s">
        <v>65</v>
      </c>
      <c r="AA1815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200000000</v>
      </c>
      <c r="AB1815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27777775</v>
      </c>
      <c r="AC1815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172222225</v>
      </c>
      <c r="AD1815" s="5">
        <f>VALUE(FIXED((SLEP[[#This Row],[EjecutadoCLP]]/SLEP[[#This Row],[MontoCLP]]),4,TRUE))</f>
        <v>0.1389</v>
      </c>
      <c r="AE1815" s="1">
        <f>IF(SLEP[[#This Row],[Termino]]=0,DATE(1992,10,11),SLEP[[#This Row],[Termino]]-SLEP[[#This Row],[Días de vigencia]])</f>
        <v>45329</v>
      </c>
      <c r="AF1815" s="1">
        <f>IF(SLEP[[#This Row],[Días restantes]]&lt;1,DATE(1992,10,11),DATE(2025,8,8)+SLEP[[#This Row],[Días restantes]])</f>
        <v>46425</v>
      </c>
      <c r="AG1815">
        <f ca="1">IF(SLEP[[#This Row],[Termino]]=0,0,SLEP[[#This Row],[Termino]]-TODAY())</f>
        <v>466</v>
      </c>
      <c r="AH1815" s="7" t="str">
        <f ca="1">IF(SLEP[[#This Row],[Dias]]&gt;0,"Vigente","Vencido")</f>
        <v>Vigente</v>
      </c>
      <c r="AI1815" t="str">
        <f>_xlfn.XLOOKUP(SLEP[[#This Row],[Source.Name]],Tabla3[Nombre archivo],Tabla3[BASESLEP],"N/A",0,1)</f>
        <v>Santa Corina</v>
      </c>
    </row>
    <row r="1816" spans="1:35" x14ac:dyDescent="0.3">
      <c r="A1816" t="s">
        <v>7592</v>
      </c>
      <c r="B1816" t="s">
        <v>8701</v>
      </c>
      <c r="C1816" t="s">
        <v>8702</v>
      </c>
      <c r="D1816" t="s">
        <v>8703</v>
      </c>
      <c r="E1816" t="s">
        <v>2578</v>
      </c>
      <c r="F1816" t="s">
        <v>2579</v>
      </c>
      <c r="G1816" t="s">
        <v>74</v>
      </c>
      <c r="H1816" t="s">
        <v>45</v>
      </c>
      <c r="I1816" t="s">
        <v>60</v>
      </c>
      <c r="J1816" t="s">
        <v>7596</v>
      </c>
      <c r="K1816" t="s">
        <v>48</v>
      </c>
      <c r="L1816" s="3">
        <v>64894208</v>
      </c>
      <c r="M1816" s="4">
        <v>0</v>
      </c>
      <c r="N1816" s="4">
        <v>64894208</v>
      </c>
      <c r="O1816" t="s">
        <v>317</v>
      </c>
      <c r="P1816" t="s">
        <v>2880</v>
      </c>
      <c r="Q1816" t="s">
        <v>64</v>
      </c>
      <c r="R1816">
        <v>0</v>
      </c>
      <c r="S1816">
        <v>0</v>
      </c>
      <c r="T1816">
        <v>0</v>
      </c>
      <c r="U1816">
        <v>0</v>
      </c>
      <c r="V1816">
        <v>0</v>
      </c>
      <c r="W1816">
        <v>0</v>
      </c>
      <c r="X1816">
        <v>60</v>
      </c>
      <c r="Y1816">
        <v>40</v>
      </c>
      <c r="Z1816" t="s">
        <v>65</v>
      </c>
      <c r="AA1816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64894208</v>
      </c>
      <c r="AB1816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0</v>
      </c>
      <c r="AC1816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64894208</v>
      </c>
      <c r="AD1816" s="5">
        <f>VALUE(FIXED((SLEP[[#This Row],[EjecutadoCLP]]/SLEP[[#This Row],[MontoCLP]]),4,TRUE))</f>
        <v>0</v>
      </c>
      <c r="AE1816" s="1">
        <f>IF(SLEP[[#This Row],[Termino]]=0,DATE(1992,10,11),SLEP[[#This Row],[Termino]]-SLEP[[#This Row],[Días de vigencia]])</f>
        <v>45857</v>
      </c>
      <c r="AF1816" s="1">
        <f>IF(SLEP[[#This Row],[Días restantes]]&lt;1,DATE(1992,10,11),DATE(2025,8,8)+SLEP[[#This Row],[Días restantes]])</f>
        <v>45917</v>
      </c>
      <c r="AG1816">
        <f ca="1">IF(SLEP[[#This Row],[Termino]]=0,0,SLEP[[#This Row],[Termino]]-TODAY())</f>
        <v>-42</v>
      </c>
      <c r="AH1816" s="7" t="str">
        <f ca="1">IF(SLEP[[#This Row],[Dias]]&gt;0,"Vigente","Vencido")</f>
        <v>Vencido</v>
      </c>
      <c r="AI1816" t="str">
        <f>_xlfn.XLOOKUP(SLEP[[#This Row],[Source.Name]],Tabla3[Nombre archivo],Tabla3[BASESLEP],"N/A",0,1)</f>
        <v>Santa Rosa</v>
      </c>
    </row>
    <row r="1817" spans="1:35" x14ac:dyDescent="0.3">
      <c r="A1817" t="s">
        <v>7592</v>
      </c>
      <c r="B1817" t="s">
        <v>8704</v>
      </c>
      <c r="C1817" t="s">
        <v>8705</v>
      </c>
      <c r="D1817" t="s">
        <v>8706</v>
      </c>
      <c r="E1817" t="s">
        <v>3986</v>
      </c>
      <c r="F1817" t="s">
        <v>3987</v>
      </c>
      <c r="G1817" t="s">
        <v>44</v>
      </c>
      <c r="H1817" t="s">
        <v>45</v>
      </c>
      <c r="I1817" t="s">
        <v>222</v>
      </c>
      <c r="J1817" t="s">
        <v>7596</v>
      </c>
      <c r="K1817" t="s">
        <v>48</v>
      </c>
      <c r="L1817" s="3">
        <v>56941500</v>
      </c>
      <c r="M1817" s="4">
        <v>7765290</v>
      </c>
      <c r="N1817" s="4">
        <v>49176210</v>
      </c>
      <c r="O1817" t="s">
        <v>201</v>
      </c>
      <c r="P1817" t="s">
        <v>508</v>
      </c>
      <c r="Q1817" t="s">
        <v>64</v>
      </c>
      <c r="R1817">
        <v>0</v>
      </c>
      <c r="S1817">
        <v>0</v>
      </c>
      <c r="T1817">
        <v>0</v>
      </c>
      <c r="U1817">
        <v>0</v>
      </c>
      <c r="V1817">
        <v>0</v>
      </c>
      <c r="W1817">
        <v>0</v>
      </c>
      <c r="X1817">
        <v>364</v>
      </c>
      <c r="Y1817">
        <v>315</v>
      </c>
      <c r="Z1817" t="s">
        <v>65</v>
      </c>
      <c r="AA1817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56941500</v>
      </c>
      <c r="AB1817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7765290</v>
      </c>
      <c r="AC1817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49176210</v>
      </c>
      <c r="AD1817" s="5">
        <f>VALUE(FIXED((SLEP[[#This Row],[EjecutadoCLP]]/SLEP[[#This Row],[MontoCLP]]),4,TRUE))</f>
        <v>0.13639999999999999</v>
      </c>
      <c r="AE1817" s="1">
        <f>IF(SLEP[[#This Row],[Termino]]=0,DATE(1992,10,11),SLEP[[#This Row],[Termino]]-SLEP[[#This Row],[Días de vigencia]])</f>
        <v>45828</v>
      </c>
      <c r="AF1817" s="1">
        <f>IF(SLEP[[#This Row],[Días restantes]]&lt;1,DATE(1992,10,11),DATE(2025,8,8)+SLEP[[#This Row],[Días restantes]])</f>
        <v>46192</v>
      </c>
      <c r="AG1817">
        <f ca="1">IF(SLEP[[#This Row],[Termino]]=0,0,SLEP[[#This Row],[Termino]]-TODAY())</f>
        <v>233</v>
      </c>
      <c r="AH1817" s="7" t="str">
        <f ca="1">IF(SLEP[[#This Row],[Dias]]&gt;0,"Vigente","Vencido")</f>
        <v>Vigente</v>
      </c>
      <c r="AI1817" t="str">
        <f>_xlfn.XLOOKUP(SLEP[[#This Row],[Source.Name]],Tabla3[Nombre archivo],Tabla3[BASESLEP],"N/A",0,1)</f>
        <v>Santa Rosa</v>
      </c>
    </row>
    <row r="1818" spans="1:35" x14ac:dyDescent="0.3">
      <c r="A1818" t="s">
        <v>7592</v>
      </c>
      <c r="B1818" t="s">
        <v>8707</v>
      </c>
      <c r="C1818" t="s">
        <v>8708</v>
      </c>
      <c r="D1818" t="s">
        <v>8709</v>
      </c>
      <c r="E1818" t="s">
        <v>8710</v>
      </c>
      <c r="F1818" t="s">
        <v>8711</v>
      </c>
      <c r="G1818" t="s">
        <v>44</v>
      </c>
      <c r="H1818" t="s">
        <v>45</v>
      </c>
      <c r="I1818" t="s">
        <v>60</v>
      </c>
      <c r="J1818" t="s">
        <v>7596</v>
      </c>
      <c r="K1818" t="s">
        <v>48</v>
      </c>
      <c r="L1818" s="3">
        <v>173214776</v>
      </c>
      <c r="M1818" s="4">
        <v>67094997</v>
      </c>
      <c r="N1818" s="4">
        <v>106119779</v>
      </c>
      <c r="O1818" t="s">
        <v>104</v>
      </c>
      <c r="P1818" t="s">
        <v>232</v>
      </c>
      <c r="Q1818" t="s">
        <v>64</v>
      </c>
      <c r="R1818">
        <v>0</v>
      </c>
      <c r="S1818">
        <v>0</v>
      </c>
      <c r="T1818">
        <v>0</v>
      </c>
      <c r="U1818">
        <v>0</v>
      </c>
      <c r="V1818">
        <v>0</v>
      </c>
      <c r="W1818">
        <v>0</v>
      </c>
      <c r="X1818">
        <v>490</v>
      </c>
      <c r="Y1818">
        <v>419</v>
      </c>
      <c r="Z1818" t="s">
        <v>65</v>
      </c>
      <c r="AA1818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173214776</v>
      </c>
      <c r="AB1818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67094997</v>
      </c>
      <c r="AC1818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106119779</v>
      </c>
      <c r="AD1818" s="5">
        <f>VALUE(FIXED((SLEP[[#This Row],[EjecutadoCLP]]/SLEP[[#This Row],[MontoCLP]]),4,TRUE))</f>
        <v>0.38740000000000002</v>
      </c>
      <c r="AE1818" s="1">
        <f>IF(SLEP[[#This Row],[Termino]]=0,DATE(1992,10,11),SLEP[[#This Row],[Termino]]-SLEP[[#This Row],[Días de vigencia]])</f>
        <v>45806</v>
      </c>
      <c r="AF1818" s="1">
        <f>IF(SLEP[[#This Row],[Días restantes]]&lt;1,DATE(1992,10,11),DATE(2025,8,8)+SLEP[[#This Row],[Días restantes]])</f>
        <v>46296</v>
      </c>
      <c r="AG1818">
        <f ca="1">IF(SLEP[[#This Row],[Termino]]=0,0,SLEP[[#This Row],[Termino]]-TODAY())</f>
        <v>337</v>
      </c>
      <c r="AH1818" s="7" t="str">
        <f ca="1">IF(SLEP[[#This Row],[Dias]]&gt;0,"Vigente","Vencido")</f>
        <v>Vigente</v>
      </c>
      <c r="AI1818" t="str">
        <f>_xlfn.XLOOKUP(SLEP[[#This Row],[Source.Name]],Tabla3[Nombre archivo],Tabla3[BASESLEP],"N/A",0,1)</f>
        <v>Santa Rosa</v>
      </c>
    </row>
    <row r="1819" spans="1:35" x14ac:dyDescent="0.3">
      <c r="A1819" t="s">
        <v>7592</v>
      </c>
      <c r="B1819" t="s">
        <v>8712</v>
      </c>
      <c r="C1819" t="s">
        <v>8713</v>
      </c>
      <c r="D1819" t="s">
        <v>8714</v>
      </c>
      <c r="E1819" t="s">
        <v>8715</v>
      </c>
      <c r="F1819" t="s">
        <v>8716</v>
      </c>
      <c r="G1819" t="s">
        <v>44</v>
      </c>
      <c r="H1819" t="s">
        <v>45</v>
      </c>
      <c r="I1819" t="s">
        <v>207</v>
      </c>
      <c r="J1819" t="s">
        <v>7596</v>
      </c>
      <c r="K1819" t="s">
        <v>48</v>
      </c>
      <c r="L1819" s="3">
        <v>177511680</v>
      </c>
      <c r="M1819" s="4">
        <v>27384500</v>
      </c>
      <c r="N1819" s="4">
        <v>150127180</v>
      </c>
      <c r="O1819" t="s">
        <v>256</v>
      </c>
      <c r="P1819" t="s">
        <v>169</v>
      </c>
      <c r="Q1819" t="s">
        <v>64</v>
      </c>
      <c r="R1819">
        <v>4</v>
      </c>
      <c r="S1819">
        <v>0</v>
      </c>
      <c r="T1819">
        <v>0</v>
      </c>
      <c r="U1819">
        <v>0</v>
      </c>
      <c r="V1819">
        <v>0</v>
      </c>
      <c r="W1819">
        <v>0</v>
      </c>
      <c r="X1819">
        <v>152</v>
      </c>
      <c r="Y1819">
        <v>63</v>
      </c>
      <c r="Z1819" t="s">
        <v>65</v>
      </c>
      <c r="AA1819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177511680</v>
      </c>
      <c r="AB1819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27384500</v>
      </c>
      <c r="AC1819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150127180</v>
      </c>
      <c r="AD1819" s="5">
        <f>VALUE(FIXED((SLEP[[#This Row],[EjecutadoCLP]]/SLEP[[#This Row],[MontoCLP]]),4,TRUE))</f>
        <v>0.15429999999999999</v>
      </c>
      <c r="AE1819" s="1">
        <f>IF(SLEP[[#This Row],[Termino]]=0,DATE(1992,10,11),SLEP[[#This Row],[Termino]]-SLEP[[#This Row],[Días de vigencia]])</f>
        <v>45788</v>
      </c>
      <c r="AF1819" s="1">
        <f>IF(SLEP[[#This Row],[Días restantes]]&lt;1,DATE(1992,10,11),DATE(2025,8,8)+SLEP[[#This Row],[Días restantes]])</f>
        <v>45940</v>
      </c>
      <c r="AG1819">
        <f ca="1">IF(SLEP[[#This Row],[Termino]]=0,0,SLEP[[#This Row],[Termino]]-TODAY())</f>
        <v>-19</v>
      </c>
      <c r="AH1819" s="7" t="str">
        <f ca="1">IF(SLEP[[#This Row],[Dias]]&gt;0,"Vigente","Vencido")</f>
        <v>Vencido</v>
      </c>
      <c r="AI1819" t="str">
        <f>_xlfn.XLOOKUP(SLEP[[#This Row],[Source.Name]],Tabla3[Nombre archivo],Tabla3[BASESLEP],"N/A",0,1)</f>
        <v>Santa Rosa</v>
      </c>
    </row>
    <row r="1820" spans="1:35" x14ac:dyDescent="0.3">
      <c r="A1820" t="s">
        <v>7592</v>
      </c>
      <c r="B1820" t="s">
        <v>8717</v>
      </c>
      <c r="C1820" t="s">
        <v>8718</v>
      </c>
      <c r="D1820" t="s">
        <v>8719</v>
      </c>
      <c r="E1820" t="s">
        <v>1580</v>
      </c>
      <c r="F1820" t="s">
        <v>1581</v>
      </c>
      <c r="G1820" t="s">
        <v>74</v>
      </c>
      <c r="H1820" t="s">
        <v>45</v>
      </c>
      <c r="I1820" t="s">
        <v>89</v>
      </c>
      <c r="J1820" t="s">
        <v>7604</v>
      </c>
      <c r="K1820" t="s">
        <v>48</v>
      </c>
      <c r="L1820" s="3">
        <v>5950000</v>
      </c>
      <c r="M1820" s="4">
        <v>0</v>
      </c>
      <c r="N1820" s="4">
        <v>5950000</v>
      </c>
      <c r="O1820" t="s">
        <v>256</v>
      </c>
      <c r="P1820" t="s">
        <v>201</v>
      </c>
      <c r="Q1820" t="s">
        <v>64</v>
      </c>
      <c r="R1820">
        <v>0</v>
      </c>
      <c r="S1820">
        <v>0</v>
      </c>
      <c r="T1820">
        <v>0</v>
      </c>
      <c r="U1820">
        <v>0</v>
      </c>
      <c r="V1820">
        <v>0</v>
      </c>
      <c r="W1820">
        <v>0</v>
      </c>
      <c r="X1820">
        <v>101</v>
      </c>
      <c r="Y1820">
        <v>12</v>
      </c>
      <c r="Z1820" t="s">
        <v>65</v>
      </c>
      <c r="AA1820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5950000</v>
      </c>
      <c r="AB1820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0</v>
      </c>
      <c r="AC1820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5950000</v>
      </c>
      <c r="AD1820" s="5">
        <f>VALUE(FIXED((SLEP[[#This Row],[EjecutadoCLP]]/SLEP[[#This Row],[MontoCLP]]),4,TRUE))</f>
        <v>0</v>
      </c>
      <c r="AE1820" s="1">
        <f>IF(SLEP[[#This Row],[Termino]]=0,DATE(1992,10,11),SLEP[[#This Row],[Termino]]-SLEP[[#This Row],[Días de vigencia]])</f>
        <v>45788</v>
      </c>
      <c r="AF1820" s="1">
        <f>IF(SLEP[[#This Row],[Días restantes]]&lt;1,DATE(1992,10,11),DATE(2025,8,8)+SLEP[[#This Row],[Días restantes]])</f>
        <v>45889</v>
      </c>
      <c r="AG1820">
        <f ca="1">IF(SLEP[[#This Row],[Termino]]=0,0,SLEP[[#This Row],[Termino]]-TODAY())</f>
        <v>-70</v>
      </c>
      <c r="AH1820" s="7" t="str">
        <f ca="1">IF(SLEP[[#This Row],[Dias]]&gt;0,"Vigente","Vencido")</f>
        <v>Vencido</v>
      </c>
      <c r="AI1820" t="str">
        <f>_xlfn.XLOOKUP(SLEP[[#This Row],[Source.Name]],Tabla3[Nombre archivo],Tabla3[BASESLEP],"N/A",0,1)</f>
        <v>Santa Rosa</v>
      </c>
    </row>
    <row r="1821" spans="1:35" x14ac:dyDescent="0.3">
      <c r="A1821" t="s">
        <v>7592</v>
      </c>
      <c r="B1821" t="s">
        <v>8720</v>
      </c>
      <c r="C1821" t="s">
        <v>8721</v>
      </c>
      <c r="D1821" t="s">
        <v>8722</v>
      </c>
      <c r="E1821" t="s">
        <v>3272</v>
      </c>
      <c r="F1821" t="s">
        <v>3273</v>
      </c>
      <c r="G1821" t="s">
        <v>44</v>
      </c>
      <c r="H1821" t="s">
        <v>45</v>
      </c>
      <c r="I1821" t="s">
        <v>60</v>
      </c>
      <c r="J1821" t="s">
        <v>7604</v>
      </c>
      <c r="K1821" t="s">
        <v>48</v>
      </c>
      <c r="L1821" s="3">
        <v>101703709</v>
      </c>
      <c r="M1821" s="4">
        <v>3367562</v>
      </c>
      <c r="N1821" s="4">
        <v>98336147</v>
      </c>
      <c r="O1821" t="s">
        <v>90</v>
      </c>
      <c r="P1821" t="s">
        <v>8723</v>
      </c>
      <c r="Q1821" t="s">
        <v>64</v>
      </c>
      <c r="R1821">
        <v>1</v>
      </c>
      <c r="S1821">
        <v>0</v>
      </c>
      <c r="T1821">
        <v>0</v>
      </c>
      <c r="U1821">
        <v>0</v>
      </c>
      <c r="V1821">
        <v>0</v>
      </c>
      <c r="W1821">
        <v>0</v>
      </c>
      <c r="X1821">
        <v>1095</v>
      </c>
      <c r="Y1821">
        <v>1004</v>
      </c>
      <c r="Z1821" t="s">
        <v>65</v>
      </c>
      <c r="AA1821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101703709</v>
      </c>
      <c r="AB1821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3367562</v>
      </c>
      <c r="AC1821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98336147</v>
      </c>
      <c r="AD1821" s="5">
        <f>VALUE(FIXED((SLEP[[#This Row],[EjecutadoCLP]]/SLEP[[#This Row],[MontoCLP]]),4,TRUE))</f>
        <v>3.3099999999999997E-2</v>
      </c>
      <c r="AE1821" s="1">
        <f>IF(SLEP[[#This Row],[Termino]]=0,DATE(1992,10,11),SLEP[[#This Row],[Termino]]-SLEP[[#This Row],[Días de vigencia]])</f>
        <v>45786</v>
      </c>
      <c r="AF1821" s="1">
        <f>IF(SLEP[[#This Row],[Días restantes]]&lt;1,DATE(1992,10,11),DATE(2025,8,8)+SLEP[[#This Row],[Días restantes]])</f>
        <v>46881</v>
      </c>
      <c r="AG1821">
        <f ca="1">IF(SLEP[[#This Row],[Termino]]=0,0,SLEP[[#This Row],[Termino]]-TODAY())</f>
        <v>922</v>
      </c>
      <c r="AH1821" s="7" t="str">
        <f ca="1">IF(SLEP[[#This Row],[Dias]]&gt;0,"Vigente","Vencido")</f>
        <v>Vigente</v>
      </c>
      <c r="AI1821" t="str">
        <f>_xlfn.XLOOKUP(SLEP[[#This Row],[Source.Name]],Tabla3[Nombre archivo],Tabla3[BASESLEP],"N/A",0,1)</f>
        <v>Santa Rosa</v>
      </c>
    </row>
    <row r="1822" spans="1:35" x14ac:dyDescent="0.3">
      <c r="A1822" t="s">
        <v>7592</v>
      </c>
      <c r="B1822" t="s">
        <v>8724</v>
      </c>
      <c r="C1822" t="s">
        <v>8725</v>
      </c>
      <c r="D1822" t="s">
        <v>8726</v>
      </c>
      <c r="E1822" t="s">
        <v>6074</v>
      </c>
      <c r="F1822" t="s">
        <v>6075</v>
      </c>
      <c r="G1822" t="s">
        <v>44</v>
      </c>
      <c r="H1822" t="s">
        <v>45</v>
      </c>
      <c r="I1822" t="s">
        <v>60</v>
      </c>
      <c r="J1822" t="s">
        <v>7604</v>
      </c>
      <c r="K1822" t="s">
        <v>48</v>
      </c>
      <c r="L1822" s="3">
        <v>55890000</v>
      </c>
      <c r="M1822" s="4">
        <v>41490000</v>
      </c>
      <c r="N1822" s="4">
        <v>14400000</v>
      </c>
      <c r="O1822" t="s">
        <v>49</v>
      </c>
      <c r="P1822" t="s">
        <v>2135</v>
      </c>
      <c r="Q1822" t="s">
        <v>64</v>
      </c>
      <c r="R1822">
        <v>0</v>
      </c>
      <c r="S1822">
        <v>0</v>
      </c>
      <c r="T1822">
        <v>0</v>
      </c>
      <c r="U1822">
        <v>0</v>
      </c>
      <c r="V1822">
        <v>0</v>
      </c>
      <c r="W1822">
        <v>0</v>
      </c>
      <c r="X1822">
        <v>828</v>
      </c>
      <c r="Y1822">
        <v>716</v>
      </c>
      <c r="Z1822" t="s">
        <v>65</v>
      </c>
      <c r="AA1822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55890000</v>
      </c>
      <c r="AB1822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41490000</v>
      </c>
      <c r="AC1822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14400000</v>
      </c>
      <c r="AD1822" s="5">
        <f>VALUE(FIXED((SLEP[[#This Row],[EjecutadoCLP]]/SLEP[[#This Row],[MontoCLP]]),4,TRUE))</f>
        <v>0.74239999999999995</v>
      </c>
      <c r="AE1822" s="1">
        <f>IF(SLEP[[#This Row],[Termino]]=0,DATE(1992,10,11),SLEP[[#This Row],[Termino]]-SLEP[[#This Row],[Días de vigencia]])</f>
        <v>45765</v>
      </c>
      <c r="AF1822" s="1">
        <f>IF(SLEP[[#This Row],[Días restantes]]&lt;1,DATE(1992,10,11),DATE(2025,8,8)+SLEP[[#This Row],[Días restantes]])</f>
        <v>46593</v>
      </c>
      <c r="AG1822">
        <f ca="1">IF(SLEP[[#This Row],[Termino]]=0,0,SLEP[[#This Row],[Termino]]-TODAY())</f>
        <v>634</v>
      </c>
      <c r="AH1822" s="7" t="str">
        <f ca="1">IF(SLEP[[#This Row],[Dias]]&gt;0,"Vigente","Vencido")</f>
        <v>Vigente</v>
      </c>
      <c r="AI1822" t="str">
        <f>_xlfn.XLOOKUP(SLEP[[#This Row],[Source.Name]],Tabla3[Nombre archivo],Tabla3[BASESLEP],"N/A",0,1)</f>
        <v>Santa Rosa</v>
      </c>
    </row>
    <row r="1823" spans="1:35" x14ac:dyDescent="0.3">
      <c r="A1823" t="s">
        <v>7592</v>
      </c>
      <c r="B1823" t="s">
        <v>7593</v>
      </c>
      <c r="C1823" t="s">
        <v>7594</v>
      </c>
      <c r="D1823" t="s">
        <v>7595</v>
      </c>
      <c r="E1823" t="s">
        <v>1568</v>
      </c>
      <c r="F1823" t="s">
        <v>1569</v>
      </c>
      <c r="G1823" t="s">
        <v>44</v>
      </c>
      <c r="H1823" t="s">
        <v>45</v>
      </c>
      <c r="I1823" t="s">
        <v>60</v>
      </c>
      <c r="J1823" t="s">
        <v>7596</v>
      </c>
      <c r="K1823" t="s">
        <v>48</v>
      </c>
      <c r="L1823" s="3">
        <v>100840336</v>
      </c>
      <c r="M1823" s="4">
        <v>20000000</v>
      </c>
      <c r="N1823" s="4">
        <v>80840336</v>
      </c>
      <c r="O1823" t="s">
        <v>90</v>
      </c>
      <c r="P1823" t="s">
        <v>6114</v>
      </c>
      <c r="Q1823" t="s">
        <v>64</v>
      </c>
      <c r="R1823">
        <v>3</v>
      </c>
      <c r="S1823">
        <v>0</v>
      </c>
      <c r="T1823">
        <v>0</v>
      </c>
      <c r="U1823">
        <v>0</v>
      </c>
      <c r="V1823">
        <v>0</v>
      </c>
      <c r="W1823">
        <v>0</v>
      </c>
      <c r="X1823">
        <v>511</v>
      </c>
      <c r="Y1823">
        <v>385</v>
      </c>
      <c r="Z1823" t="s">
        <v>65</v>
      </c>
      <c r="AA1823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100840336</v>
      </c>
      <c r="AB1823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20000000</v>
      </c>
      <c r="AC1823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80840336</v>
      </c>
      <c r="AD1823" s="5">
        <f>VALUE(FIXED((SLEP[[#This Row],[EjecutadoCLP]]/SLEP[[#This Row],[MontoCLP]]),4,TRUE))</f>
        <v>0.1983</v>
      </c>
      <c r="AE1823" s="1">
        <f>IF(SLEP[[#This Row],[Termino]]=0,DATE(1992,10,11),SLEP[[#This Row],[Termino]]-SLEP[[#This Row],[Días de vigencia]])</f>
        <v>45751</v>
      </c>
      <c r="AF1823" s="1">
        <f>IF(SLEP[[#This Row],[Días restantes]]&lt;1,DATE(1992,10,11),DATE(2025,8,8)+SLEP[[#This Row],[Días restantes]])</f>
        <v>46262</v>
      </c>
      <c r="AG1823">
        <f ca="1">IF(SLEP[[#This Row],[Termino]]=0,0,SLEP[[#This Row],[Termino]]-TODAY())</f>
        <v>303</v>
      </c>
      <c r="AH1823" s="7" t="str">
        <f ca="1">IF(SLEP[[#This Row],[Dias]]&gt;0,"Vigente","Vencido")</f>
        <v>Vigente</v>
      </c>
      <c r="AI1823" t="str">
        <f>_xlfn.XLOOKUP(SLEP[[#This Row],[Source.Name]],Tabla3[Nombre archivo],Tabla3[BASESLEP],"N/A",0,1)</f>
        <v>Santa Rosa</v>
      </c>
    </row>
    <row r="1824" spans="1:35" x14ac:dyDescent="0.3">
      <c r="A1824" t="s">
        <v>7592</v>
      </c>
      <c r="B1824" t="s">
        <v>7599</v>
      </c>
      <c r="C1824" t="s">
        <v>7600</v>
      </c>
      <c r="D1824" t="s">
        <v>7601</v>
      </c>
      <c r="E1824" t="s">
        <v>7602</v>
      </c>
      <c r="F1824" t="s">
        <v>7603</v>
      </c>
      <c r="G1824" t="s">
        <v>44</v>
      </c>
      <c r="H1824" t="s">
        <v>45</v>
      </c>
      <c r="I1824" t="s">
        <v>222</v>
      </c>
      <c r="J1824" t="s">
        <v>7604</v>
      </c>
      <c r="K1824" t="s">
        <v>48</v>
      </c>
      <c r="L1824" s="3">
        <v>29280000</v>
      </c>
      <c r="M1824" s="4">
        <v>13066200</v>
      </c>
      <c r="N1824" s="4">
        <v>16213800</v>
      </c>
      <c r="O1824" t="s">
        <v>256</v>
      </c>
      <c r="P1824" t="s">
        <v>4942</v>
      </c>
      <c r="Q1824" t="s">
        <v>64</v>
      </c>
      <c r="R1824">
        <v>1</v>
      </c>
      <c r="S1824">
        <v>0</v>
      </c>
      <c r="T1824">
        <v>0</v>
      </c>
      <c r="U1824">
        <v>0</v>
      </c>
      <c r="V1824">
        <v>0</v>
      </c>
      <c r="W1824">
        <v>0</v>
      </c>
      <c r="X1824">
        <v>730</v>
      </c>
      <c r="Y1824">
        <v>519</v>
      </c>
      <c r="Z1824" t="s">
        <v>65</v>
      </c>
      <c r="AA1824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29280000</v>
      </c>
      <c r="AB1824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13066200</v>
      </c>
      <c r="AC1824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16213800</v>
      </c>
      <c r="AD1824" s="5">
        <f>VALUE(FIXED((SLEP[[#This Row],[EjecutadoCLP]]/SLEP[[#This Row],[MontoCLP]]),4,TRUE))</f>
        <v>0.44629999999999997</v>
      </c>
      <c r="AE1824" s="1">
        <f>IF(SLEP[[#This Row],[Termino]]=0,DATE(1992,10,11),SLEP[[#This Row],[Termino]]-SLEP[[#This Row],[Días de vigencia]])</f>
        <v>45666</v>
      </c>
      <c r="AF1824" s="1">
        <f>IF(SLEP[[#This Row],[Días restantes]]&lt;1,DATE(1992,10,11),DATE(2025,8,8)+SLEP[[#This Row],[Días restantes]])</f>
        <v>46396</v>
      </c>
      <c r="AG1824">
        <f ca="1">IF(SLEP[[#This Row],[Termino]]=0,0,SLEP[[#This Row],[Termino]]-TODAY())</f>
        <v>437</v>
      </c>
      <c r="AH1824" s="7" t="str">
        <f ca="1">IF(SLEP[[#This Row],[Dias]]&gt;0,"Vigente","Vencido")</f>
        <v>Vigente</v>
      </c>
      <c r="AI1824" t="str">
        <f>_xlfn.XLOOKUP(SLEP[[#This Row],[Source.Name]],Tabla3[Nombre archivo],Tabla3[BASESLEP],"N/A",0,1)</f>
        <v>Santa Rosa</v>
      </c>
    </row>
    <row r="1825" spans="1:35" x14ac:dyDescent="0.3">
      <c r="A1825" t="s">
        <v>7592</v>
      </c>
      <c r="B1825" t="s">
        <v>7606</v>
      </c>
      <c r="C1825" t="s">
        <v>7607</v>
      </c>
      <c r="D1825" t="s">
        <v>7608</v>
      </c>
      <c r="E1825" t="s">
        <v>7609</v>
      </c>
      <c r="F1825" t="s">
        <v>7610</v>
      </c>
      <c r="G1825" t="s">
        <v>44</v>
      </c>
      <c r="H1825" t="s">
        <v>45</v>
      </c>
      <c r="I1825" t="s">
        <v>60</v>
      </c>
      <c r="J1825" t="s">
        <v>7604</v>
      </c>
      <c r="K1825" t="s">
        <v>48</v>
      </c>
      <c r="L1825" s="3">
        <v>20000000</v>
      </c>
      <c r="M1825" s="4">
        <v>16523091</v>
      </c>
      <c r="N1825" s="4">
        <v>3476909</v>
      </c>
      <c r="O1825" t="s">
        <v>256</v>
      </c>
      <c r="P1825" t="s">
        <v>169</v>
      </c>
      <c r="Q1825" t="s">
        <v>64</v>
      </c>
      <c r="R1825">
        <v>6</v>
      </c>
      <c r="S1825">
        <v>0</v>
      </c>
      <c r="T1825">
        <v>0</v>
      </c>
      <c r="U1825">
        <v>0</v>
      </c>
      <c r="V1825">
        <v>0</v>
      </c>
      <c r="W1825">
        <v>0</v>
      </c>
      <c r="X1825">
        <v>274</v>
      </c>
      <c r="Y1825">
        <v>63</v>
      </c>
      <c r="Z1825" t="s">
        <v>65</v>
      </c>
      <c r="AA1825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20000000</v>
      </c>
      <c r="AB1825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16523091</v>
      </c>
      <c r="AC1825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3476909</v>
      </c>
      <c r="AD1825" s="5">
        <f>VALUE(FIXED((SLEP[[#This Row],[EjecutadoCLP]]/SLEP[[#This Row],[MontoCLP]]),4,TRUE))</f>
        <v>0.82620000000000005</v>
      </c>
      <c r="AE1825" s="1">
        <f>IF(SLEP[[#This Row],[Termino]]=0,DATE(1992,10,11),SLEP[[#This Row],[Termino]]-SLEP[[#This Row],[Días de vigencia]])</f>
        <v>45666</v>
      </c>
      <c r="AF1825" s="1">
        <f>IF(SLEP[[#This Row],[Días restantes]]&lt;1,DATE(1992,10,11),DATE(2025,8,8)+SLEP[[#This Row],[Días restantes]])</f>
        <v>45940</v>
      </c>
      <c r="AG1825">
        <f ca="1">IF(SLEP[[#This Row],[Termino]]=0,0,SLEP[[#This Row],[Termino]]-TODAY())</f>
        <v>-19</v>
      </c>
      <c r="AH1825" s="7" t="str">
        <f ca="1">IF(SLEP[[#This Row],[Dias]]&gt;0,"Vigente","Vencido")</f>
        <v>Vencido</v>
      </c>
      <c r="AI1825" t="str">
        <f>_xlfn.XLOOKUP(SLEP[[#This Row],[Source.Name]],Tabla3[Nombre archivo],Tabla3[BASESLEP],"N/A",0,1)</f>
        <v>Santa Rosa</v>
      </c>
    </row>
    <row r="1826" spans="1:35" x14ac:dyDescent="0.3">
      <c r="A1826" t="s">
        <v>7592</v>
      </c>
      <c r="B1826" t="s">
        <v>7612</v>
      </c>
      <c r="C1826" t="s">
        <v>7613</v>
      </c>
      <c r="D1826" t="s">
        <v>7614</v>
      </c>
      <c r="E1826" t="s">
        <v>1653</v>
      </c>
      <c r="F1826" t="s">
        <v>1654</v>
      </c>
      <c r="G1826" t="s">
        <v>44</v>
      </c>
      <c r="H1826" t="s">
        <v>45</v>
      </c>
      <c r="I1826" t="s">
        <v>60</v>
      </c>
      <c r="J1826" t="s">
        <v>7604</v>
      </c>
      <c r="K1826" t="s">
        <v>48</v>
      </c>
      <c r="L1826" s="3">
        <v>12237540</v>
      </c>
      <c r="M1826" s="4">
        <v>2258220</v>
      </c>
      <c r="N1826" s="4">
        <v>9979320</v>
      </c>
      <c r="O1826" t="s">
        <v>456</v>
      </c>
      <c r="P1826" t="s">
        <v>951</v>
      </c>
      <c r="Q1826" t="s">
        <v>64</v>
      </c>
      <c r="R1826">
        <v>2</v>
      </c>
      <c r="S1826">
        <v>0</v>
      </c>
      <c r="T1826">
        <v>0</v>
      </c>
      <c r="U1826">
        <v>0</v>
      </c>
      <c r="V1826">
        <v>0</v>
      </c>
      <c r="W1826">
        <v>0</v>
      </c>
      <c r="X1826">
        <v>889</v>
      </c>
      <c r="Y1826">
        <v>671</v>
      </c>
      <c r="Z1826" t="s">
        <v>65</v>
      </c>
      <c r="AA1826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12237540</v>
      </c>
      <c r="AB1826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2258220</v>
      </c>
      <c r="AC1826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9979320</v>
      </c>
      <c r="AD1826" s="5">
        <f>VALUE(FIXED((SLEP[[#This Row],[EjecutadoCLP]]/SLEP[[#This Row],[MontoCLP]]),4,TRUE))</f>
        <v>0.1845</v>
      </c>
      <c r="AE1826" s="1">
        <f>IF(SLEP[[#This Row],[Termino]]=0,DATE(1992,10,11),SLEP[[#This Row],[Termino]]-SLEP[[#This Row],[Días de vigencia]])</f>
        <v>45659</v>
      </c>
      <c r="AF1826" s="1">
        <f>IF(SLEP[[#This Row],[Días restantes]]&lt;1,DATE(1992,10,11),DATE(2025,8,8)+SLEP[[#This Row],[Días restantes]])</f>
        <v>46548</v>
      </c>
      <c r="AG1826">
        <f ca="1">IF(SLEP[[#This Row],[Termino]]=0,0,SLEP[[#This Row],[Termino]]-TODAY())</f>
        <v>589</v>
      </c>
      <c r="AH1826" s="7" t="str">
        <f ca="1">IF(SLEP[[#This Row],[Dias]]&gt;0,"Vigente","Vencido")</f>
        <v>Vigente</v>
      </c>
      <c r="AI1826" t="str">
        <f>_xlfn.XLOOKUP(SLEP[[#This Row],[Source.Name]],Tabla3[Nombre archivo],Tabla3[BASESLEP],"N/A",0,1)</f>
        <v>Santa Rosa</v>
      </c>
    </row>
    <row r="1827" spans="1:35" x14ac:dyDescent="0.3">
      <c r="A1827" t="s">
        <v>7592</v>
      </c>
      <c r="B1827" t="s">
        <v>7623</v>
      </c>
      <c r="C1827" t="s">
        <v>7624</v>
      </c>
      <c r="D1827" t="s">
        <v>7625</v>
      </c>
      <c r="E1827" t="s">
        <v>186</v>
      </c>
      <c r="F1827" t="s">
        <v>187</v>
      </c>
      <c r="G1827" t="s">
        <v>44</v>
      </c>
      <c r="H1827" t="s">
        <v>45</v>
      </c>
      <c r="I1827" t="s">
        <v>207</v>
      </c>
      <c r="J1827" t="s">
        <v>7596</v>
      </c>
      <c r="K1827" t="s">
        <v>48</v>
      </c>
      <c r="L1827" s="3">
        <v>574534994</v>
      </c>
      <c r="M1827" s="4">
        <v>114082402</v>
      </c>
      <c r="N1827" s="4">
        <v>460452592</v>
      </c>
      <c r="O1827" t="s">
        <v>295</v>
      </c>
      <c r="P1827" t="s">
        <v>7626</v>
      </c>
      <c r="Q1827" t="s">
        <v>64</v>
      </c>
      <c r="R1827">
        <v>7</v>
      </c>
      <c r="S1827">
        <v>0</v>
      </c>
      <c r="T1827">
        <v>0</v>
      </c>
      <c r="U1827">
        <v>0</v>
      </c>
      <c r="V1827">
        <v>0</v>
      </c>
      <c r="W1827">
        <v>0</v>
      </c>
      <c r="X1827">
        <v>1096</v>
      </c>
      <c r="Y1827">
        <v>860</v>
      </c>
      <c r="Z1827" t="s">
        <v>65</v>
      </c>
      <c r="AA1827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574534994</v>
      </c>
      <c r="AB1827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114082402</v>
      </c>
      <c r="AC1827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460452592</v>
      </c>
      <c r="AD1827" s="5">
        <f>VALUE(FIXED((SLEP[[#This Row],[EjecutadoCLP]]/SLEP[[#This Row],[MontoCLP]]),4,TRUE))</f>
        <v>0.1986</v>
      </c>
      <c r="AE1827" s="1">
        <f>IF(SLEP[[#This Row],[Termino]]=0,DATE(1992,10,11),SLEP[[#This Row],[Termino]]-SLEP[[#This Row],[Días de vigencia]])</f>
        <v>45641</v>
      </c>
      <c r="AF1827" s="1">
        <f>IF(SLEP[[#This Row],[Días restantes]]&lt;1,DATE(1992,10,11),DATE(2025,8,8)+SLEP[[#This Row],[Días restantes]])</f>
        <v>46737</v>
      </c>
      <c r="AG1827">
        <f ca="1">IF(SLEP[[#This Row],[Termino]]=0,0,SLEP[[#This Row],[Termino]]-TODAY())</f>
        <v>778</v>
      </c>
      <c r="AH1827" s="7" t="str">
        <f ca="1">IF(SLEP[[#This Row],[Dias]]&gt;0,"Vigente","Vencido")</f>
        <v>Vigente</v>
      </c>
      <c r="AI1827" t="str">
        <f>_xlfn.XLOOKUP(SLEP[[#This Row],[Source.Name]],Tabla3[Nombre archivo],Tabla3[BASESLEP],"N/A",0,1)</f>
        <v>Santa Rosa</v>
      </c>
    </row>
    <row r="1828" spans="1:35" x14ac:dyDescent="0.3">
      <c r="A1828" t="s">
        <v>7592</v>
      </c>
      <c r="B1828" t="s">
        <v>7616</v>
      </c>
      <c r="C1828" t="s">
        <v>7617</v>
      </c>
      <c r="D1828" t="s">
        <v>7618</v>
      </c>
      <c r="E1828" t="s">
        <v>7619</v>
      </c>
      <c r="F1828" t="s">
        <v>7620</v>
      </c>
      <c r="G1828" t="s">
        <v>44</v>
      </c>
      <c r="H1828" t="s">
        <v>45</v>
      </c>
      <c r="I1828" t="s">
        <v>188</v>
      </c>
      <c r="J1828" t="s">
        <v>7596</v>
      </c>
      <c r="K1828" t="s">
        <v>48</v>
      </c>
      <c r="L1828" s="3">
        <v>55692180</v>
      </c>
      <c r="M1828" s="4">
        <v>9186009</v>
      </c>
      <c r="N1828" s="4">
        <v>46506171</v>
      </c>
      <c r="O1828" t="s">
        <v>295</v>
      </c>
      <c r="P1828" t="s">
        <v>7621</v>
      </c>
      <c r="Q1828" t="s">
        <v>64</v>
      </c>
      <c r="R1828">
        <v>3</v>
      </c>
      <c r="S1828">
        <v>0</v>
      </c>
      <c r="T1828">
        <v>0</v>
      </c>
      <c r="U1828">
        <v>0</v>
      </c>
      <c r="V1828">
        <v>0</v>
      </c>
      <c r="W1828">
        <v>0</v>
      </c>
      <c r="X1828">
        <v>1095</v>
      </c>
      <c r="Y1828">
        <v>859</v>
      </c>
      <c r="Z1828" t="s">
        <v>65</v>
      </c>
      <c r="AA1828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55692180</v>
      </c>
      <c r="AB1828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9186009</v>
      </c>
      <c r="AC1828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46506171</v>
      </c>
      <c r="AD1828" s="5">
        <f>VALUE(FIXED((SLEP[[#This Row],[EjecutadoCLP]]/SLEP[[#This Row],[MontoCLP]]),4,TRUE))</f>
        <v>0.16489999999999999</v>
      </c>
      <c r="AE1828" s="1">
        <f>IF(SLEP[[#This Row],[Termino]]=0,DATE(1992,10,11),SLEP[[#This Row],[Termino]]-SLEP[[#This Row],[Días de vigencia]])</f>
        <v>45641</v>
      </c>
      <c r="AF1828" s="1">
        <f>IF(SLEP[[#This Row],[Días restantes]]&lt;1,DATE(1992,10,11),DATE(2025,8,8)+SLEP[[#This Row],[Días restantes]])</f>
        <v>46736</v>
      </c>
      <c r="AG1828">
        <f ca="1">IF(SLEP[[#This Row],[Termino]]=0,0,SLEP[[#This Row],[Termino]]-TODAY())</f>
        <v>777</v>
      </c>
      <c r="AH1828" s="7" t="str">
        <f ca="1">IF(SLEP[[#This Row],[Dias]]&gt;0,"Vigente","Vencido")</f>
        <v>Vigente</v>
      </c>
      <c r="AI1828" t="str">
        <f>_xlfn.XLOOKUP(SLEP[[#This Row],[Source.Name]],Tabla3[Nombre archivo],Tabla3[BASESLEP],"N/A",0,1)</f>
        <v>Santa Rosa</v>
      </c>
    </row>
    <row r="1829" spans="1:35" x14ac:dyDescent="0.3">
      <c r="A1829" t="s">
        <v>7592</v>
      </c>
      <c r="B1829" t="s">
        <v>7628</v>
      </c>
      <c r="C1829" t="s">
        <v>7629</v>
      </c>
      <c r="D1829" t="s">
        <v>7630</v>
      </c>
      <c r="E1829" t="s">
        <v>7631</v>
      </c>
      <c r="F1829" t="s">
        <v>7632</v>
      </c>
      <c r="G1829" t="s">
        <v>44</v>
      </c>
      <c r="H1829" t="s">
        <v>45</v>
      </c>
      <c r="I1829" t="s">
        <v>207</v>
      </c>
      <c r="J1829" t="s">
        <v>7596</v>
      </c>
      <c r="K1829" t="s">
        <v>48</v>
      </c>
      <c r="L1829" s="3">
        <v>112000000</v>
      </c>
      <c r="M1829" s="4">
        <v>68060601</v>
      </c>
      <c r="N1829" s="4">
        <v>43939399</v>
      </c>
      <c r="O1829" t="s">
        <v>63</v>
      </c>
      <c r="P1829" t="s">
        <v>215</v>
      </c>
      <c r="Q1829" t="s">
        <v>64</v>
      </c>
      <c r="R1829">
        <v>4</v>
      </c>
      <c r="S1829">
        <v>0</v>
      </c>
      <c r="T1829">
        <v>0</v>
      </c>
      <c r="U1829">
        <v>0</v>
      </c>
      <c r="V1829">
        <v>0</v>
      </c>
      <c r="W1829">
        <v>0</v>
      </c>
      <c r="X1829">
        <v>365</v>
      </c>
      <c r="Y1829">
        <v>121</v>
      </c>
      <c r="Z1829" t="s">
        <v>65</v>
      </c>
      <c r="AA1829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112000000</v>
      </c>
      <c r="AB1829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68060601</v>
      </c>
      <c r="AC1829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43939399</v>
      </c>
      <c r="AD1829" s="5">
        <f>VALUE(FIXED((SLEP[[#This Row],[EjecutadoCLP]]/SLEP[[#This Row],[MontoCLP]]),4,TRUE))</f>
        <v>0.60770000000000002</v>
      </c>
      <c r="AE1829" s="1">
        <f>IF(SLEP[[#This Row],[Termino]]=0,DATE(1992,10,11),SLEP[[#This Row],[Termino]]-SLEP[[#This Row],[Días de vigencia]])</f>
        <v>45633</v>
      </c>
      <c r="AF1829" s="1">
        <f>IF(SLEP[[#This Row],[Días restantes]]&lt;1,DATE(1992,10,11),DATE(2025,8,8)+SLEP[[#This Row],[Días restantes]])</f>
        <v>45998</v>
      </c>
      <c r="AG1829">
        <f ca="1">IF(SLEP[[#This Row],[Termino]]=0,0,SLEP[[#This Row],[Termino]]-TODAY())</f>
        <v>39</v>
      </c>
      <c r="AH1829" s="7" t="str">
        <f ca="1">IF(SLEP[[#This Row],[Dias]]&gt;0,"Vigente","Vencido")</f>
        <v>Vigente</v>
      </c>
      <c r="AI1829" t="str">
        <f>_xlfn.XLOOKUP(SLEP[[#This Row],[Source.Name]],Tabla3[Nombre archivo],Tabla3[BASESLEP],"N/A",0,1)</f>
        <v>Santa Rosa</v>
      </c>
    </row>
    <row r="1830" spans="1:35" x14ac:dyDescent="0.3">
      <c r="A1830" t="s">
        <v>7592</v>
      </c>
      <c r="B1830" t="s">
        <v>7634</v>
      </c>
      <c r="C1830" t="s">
        <v>7635</v>
      </c>
      <c r="D1830" t="s">
        <v>7636</v>
      </c>
      <c r="E1830" t="s">
        <v>7637</v>
      </c>
      <c r="F1830" t="s">
        <v>7638</v>
      </c>
      <c r="G1830" t="s">
        <v>44</v>
      </c>
      <c r="H1830" t="s">
        <v>45</v>
      </c>
      <c r="I1830" t="s">
        <v>60</v>
      </c>
      <c r="J1830" t="s">
        <v>7596</v>
      </c>
      <c r="K1830" t="s">
        <v>48</v>
      </c>
      <c r="L1830" s="3">
        <v>916423077</v>
      </c>
      <c r="M1830" s="4">
        <v>115562532</v>
      </c>
      <c r="N1830" s="4">
        <v>800860545</v>
      </c>
      <c r="O1830" t="s">
        <v>189</v>
      </c>
      <c r="P1830" t="s">
        <v>2899</v>
      </c>
      <c r="Q1830" t="s">
        <v>64</v>
      </c>
      <c r="R1830">
        <v>24</v>
      </c>
      <c r="S1830">
        <v>0</v>
      </c>
      <c r="T1830">
        <v>0</v>
      </c>
      <c r="U1830">
        <v>0</v>
      </c>
      <c r="V1830">
        <v>0</v>
      </c>
      <c r="W1830">
        <v>0</v>
      </c>
      <c r="X1830">
        <v>1125</v>
      </c>
      <c r="Y1830">
        <v>871</v>
      </c>
      <c r="Z1830" t="s">
        <v>65</v>
      </c>
      <c r="AA1830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916423077</v>
      </c>
      <c r="AB1830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115562532</v>
      </c>
      <c r="AC1830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800860545</v>
      </c>
      <c r="AD1830" s="5">
        <f>VALUE(FIXED((SLEP[[#This Row],[EjecutadoCLP]]/SLEP[[#This Row],[MontoCLP]]),4,TRUE))</f>
        <v>0.12609999999999999</v>
      </c>
      <c r="AE1830" s="1">
        <f>IF(SLEP[[#This Row],[Termino]]=0,DATE(1992,10,11),SLEP[[#This Row],[Termino]]-SLEP[[#This Row],[Días de vigencia]])</f>
        <v>45623</v>
      </c>
      <c r="AF1830" s="1">
        <f>IF(SLEP[[#This Row],[Días restantes]]&lt;1,DATE(1992,10,11),DATE(2025,8,8)+SLEP[[#This Row],[Días restantes]])</f>
        <v>46748</v>
      </c>
      <c r="AG1830">
        <f ca="1">IF(SLEP[[#This Row],[Termino]]=0,0,SLEP[[#This Row],[Termino]]-TODAY())</f>
        <v>789</v>
      </c>
      <c r="AH1830" s="7" t="str">
        <f ca="1">IF(SLEP[[#This Row],[Dias]]&gt;0,"Vigente","Vencido")</f>
        <v>Vigente</v>
      </c>
      <c r="AI1830" t="str">
        <f>_xlfn.XLOOKUP(SLEP[[#This Row],[Source.Name]],Tabla3[Nombre archivo],Tabla3[BASESLEP],"N/A",0,1)</f>
        <v>Santa Rosa</v>
      </c>
    </row>
    <row r="1831" spans="1:35" x14ac:dyDescent="0.3">
      <c r="A1831" t="s">
        <v>7592</v>
      </c>
      <c r="B1831" t="s">
        <v>7640</v>
      </c>
      <c r="C1831" t="s">
        <v>7641</v>
      </c>
      <c r="D1831" t="s">
        <v>7642</v>
      </c>
      <c r="E1831" t="s">
        <v>756</v>
      </c>
      <c r="F1831" t="s">
        <v>757</v>
      </c>
      <c r="G1831" t="s">
        <v>44</v>
      </c>
      <c r="H1831" t="s">
        <v>178</v>
      </c>
      <c r="I1831" t="s">
        <v>207</v>
      </c>
      <c r="J1831" t="s">
        <v>7596</v>
      </c>
      <c r="K1831" t="s">
        <v>48</v>
      </c>
      <c r="L1831" s="3">
        <v>160000000</v>
      </c>
      <c r="M1831" s="4">
        <v>69062018</v>
      </c>
      <c r="N1831" s="4">
        <v>90937982</v>
      </c>
      <c r="O1831" t="s">
        <v>2028</v>
      </c>
      <c r="P1831" t="s">
        <v>247</v>
      </c>
      <c r="Q1831" t="s">
        <v>64</v>
      </c>
      <c r="R1831">
        <v>36</v>
      </c>
      <c r="S1831">
        <v>0</v>
      </c>
      <c r="T1831">
        <v>0</v>
      </c>
      <c r="U1831">
        <v>0</v>
      </c>
      <c r="V1831">
        <v>0</v>
      </c>
      <c r="W1831">
        <v>0</v>
      </c>
      <c r="X1831">
        <v>366</v>
      </c>
      <c r="Y1831">
        <v>109</v>
      </c>
      <c r="Z1831" t="s">
        <v>65</v>
      </c>
      <c r="AA1831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160000000</v>
      </c>
      <c r="AB1831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69062018</v>
      </c>
      <c r="AC1831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90937982</v>
      </c>
      <c r="AD1831" s="5">
        <f>VALUE(FIXED((SLEP[[#This Row],[EjecutadoCLP]]/SLEP[[#This Row],[MontoCLP]]),4,TRUE))</f>
        <v>0.43159999999999998</v>
      </c>
      <c r="AE1831" s="1">
        <f>IF(SLEP[[#This Row],[Termino]]=0,DATE(1992,10,11),SLEP[[#This Row],[Termino]]-SLEP[[#This Row],[Días de vigencia]])</f>
        <v>45620</v>
      </c>
      <c r="AF1831" s="1">
        <f>IF(SLEP[[#This Row],[Días restantes]]&lt;1,DATE(1992,10,11),DATE(2025,8,8)+SLEP[[#This Row],[Días restantes]])</f>
        <v>45986</v>
      </c>
      <c r="AG1831">
        <f ca="1">IF(SLEP[[#This Row],[Termino]]=0,0,SLEP[[#This Row],[Termino]]-TODAY())</f>
        <v>27</v>
      </c>
      <c r="AH1831" s="7" t="str">
        <f ca="1">IF(SLEP[[#This Row],[Dias]]&gt;0,"Vigente","Vencido")</f>
        <v>Vigente</v>
      </c>
      <c r="AI1831" t="str">
        <f>_xlfn.XLOOKUP(SLEP[[#This Row],[Source.Name]],Tabla3[Nombre archivo],Tabla3[BASESLEP],"N/A",0,1)</f>
        <v>Santa Rosa</v>
      </c>
    </row>
    <row r="1832" spans="1:35" x14ac:dyDescent="0.3">
      <c r="A1832" t="s">
        <v>7592</v>
      </c>
      <c r="B1832" t="s">
        <v>7644</v>
      </c>
      <c r="C1832" t="s">
        <v>7645</v>
      </c>
      <c r="D1832" t="s">
        <v>7646</v>
      </c>
      <c r="E1832" t="s">
        <v>756</v>
      </c>
      <c r="F1832" t="s">
        <v>757</v>
      </c>
      <c r="G1832" t="s">
        <v>44</v>
      </c>
      <c r="H1832" t="s">
        <v>178</v>
      </c>
      <c r="I1832" t="s">
        <v>179</v>
      </c>
      <c r="J1832" t="s">
        <v>7596</v>
      </c>
      <c r="K1832" t="s">
        <v>48</v>
      </c>
      <c r="L1832" s="3">
        <v>273109244</v>
      </c>
      <c r="M1832" s="4">
        <v>153096337</v>
      </c>
      <c r="N1832" s="4">
        <v>120012907</v>
      </c>
      <c r="O1832" t="s">
        <v>872</v>
      </c>
      <c r="P1832" t="s">
        <v>1852</v>
      </c>
      <c r="Q1832" t="s">
        <v>64</v>
      </c>
      <c r="R1832">
        <v>6</v>
      </c>
      <c r="S1832">
        <v>0</v>
      </c>
      <c r="T1832">
        <v>0</v>
      </c>
      <c r="U1832">
        <v>0</v>
      </c>
      <c r="V1832">
        <v>0</v>
      </c>
      <c r="W1832">
        <v>0</v>
      </c>
      <c r="X1832">
        <v>366</v>
      </c>
      <c r="Y1832">
        <v>106</v>
      </c>
      <c r="Z1832" t="s">
        <v>65</v>
      </c>
      <c r="AA1832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273109244</v>
      </c>
      <c r="AB1832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153096337</v>
      </c>
      <c r="AC1832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120012907</v>
      </c>
      <c r="AD1832" s="5">
        <f>VALUE(FIXED((SLEP[[#This Row],[EjecutadoCLP]]/SLEP[[#This Row],[MontoCLP]]),4,TRUE))</f>
        <v>0.56059999999999999</v>
      </c>
      <c r="AE1832" s="1">
        <f>IF(SLEP[[#This Row],[Termino]]=0,DATE(1992,10,11),SLEP[[#This Row],[Termino]]-SLEP[[#This Row],[Días de vigencia]])</f>
        <v>45617</v>
      </c>
      <c r="AF1832" s="1">
        <f>IF(SLEP[[#This Row],[Días restantes]]&lt;1,DATE(1992,10,11),DATE(2025,8,8)+SLEP[[#This Row],[Días restantes]])</f>
        <v>45983</v>
      </c>
      <c r="AG1832">
        <f ca="1">IF(SLEP[[#This Row],[Termino]]=0,0,SLEP[[#This Row],[Termino]]-TODAY())</f>
        <v>24</v>
      </c>
      <c r="AH1832" s="7" t="str">
        <f ca="1">IF(SLEP[[#This Row],[Dias]]&gt;0,"Vigente","Vencido")</f>
        <v>Vigente</v>
      </c>
      <c r="AI1832" t="str">
        <f>_xlfn.XLOOKUP(SLEP[[#This Row],[Source.Name]],Tabla3[Nombre archivo],Tabla3[BASESLEP],"N/A",0,1)</f>
        <v>Santa Rosa</v>
      </c>
    </row>
    <row r="1833" spans="1:35" x14ac:dyDescent="0.3">
      <c r="A1833" t="s">
        <v>7592</v>
      </c>
      <c r="B1833" t="s">
        <v>7648</v>
      </c>
      <c r="C1833" t="s">
        <v>7649</v>
      </c>
      <c r="D1833" t="s">
        <v>7650</v>
      </c>
      <c r="E1833" t="s">
        <v>7651</v>
      </c>
      <c r="F1833" t="s">
        <v>7652</v>
      </c>
      <c r="G1833" t="s">
        <v>44</v>
      </c>
      <c r="H1833" t="s">
        <v>45</v>
      </c>
      <c r="I1833" t="s">
        <v>207</v>
      </c>
      <c r="J1833" t="s">
        <v>7596</v>
      </c>
      <c r="K1833" t="s">
        <v>48</v>
      </c>
      <c r="L1833" s="3">
        <v>870410000</v>
      </c>
      <c r="M1833" s="4">
        <v>387351635</v>
      </c>
      <c r="N1833" s="4">
        <v>483058365</v>
      </c>
      <c r="O1833" t="s">
        <v>201</v>
      </c>
      <c r="P1833" t="s">
        <v>337</v>
      </c>
      <c r="Q1833" t="s">
        <v>64</v>
      </c>
      <c r="R1833">
        <v>153</v>
      </c>
      <c r="S1833">
        <v>0</v>
      </c>
      <c r="T1833">
        <v>0</v>
      </c>
      <c r="U1833">
        <v>0</v>
      </c>
      <c r="V1833">
        <v>0</v>
      </c>
      <c r="W1833">
        <v>0</v>
      </c>
      <c r="X1833">
        <v>730</v>
      </c>
      <c r="Y1833">
        <v>469</v>
      </c>
      <c r="Z1833" t="s">
        <v>65</v>
      </c>
      <c r="AA1833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870410000</v>
      </c>
      <c r="AB1833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387351635</v>
      </c>
      <c r="AC1833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483058365</v>
      </c>
      <c r="AD1833" s="5">
        <f>VALUE(FIXED((SLEP[[#This Row],[EjecutadoCLP]]/SLEP[[#This Row],[MontoCLP]]),4,TRUE))</f>
        <v>0.44500000000000001</v>
      </c>
      <c r="AE1833" s="1">
        <f>IF(SLEP[[#This Row],[Termino]]=0,DATE(1992,10,11),SLEP[[#This Row],[Termino]]-SLEP[[#This Row],[Días de vigencia]])</f>
        <v>45616</v>
      </c>
      <c r="AF1833" s="1">
        <f>IF(SLEP[[#This Row],[Días restantes]]&lt;1,DATE(1992,10,11),DATE(2025,8,8)+SLEP[[#This Row],[Días restantes]])</f>
        <v>46346</v>
      </c>
      <c r="AG1833">
        <f ca="1">IF(SLEP[[#This Row],[Termino]]=0,0,SLEP[[#This Row],[Termino]]-TODAY())</f>
        <v>387</v>
      </c>
      <c r="AH1833" s="7" t="str">
        <f ca="1">IF(SLEP[[#This Row],[Dias]]&gt;0,"Vigente","Vencido")</f>
        <v>Vigente</v>
      </c>
      <c r="AI1833" t="str">
        <f>_xlfn.XLOOKUP(SLEP[[#This Row],[Source.Name]],Tabla3[Nombre archivo],Tabla3[BASESLEP],"N/A",0,1)</f>
        <v>Santa Rosa</v>
      </c>
    </row>
    <row r="1834" spans="1:35" x14ac:dyDescent="0.3">
      <c r="A1834" t="s">
        <v>7592</v>
      </c>
      <c r="B1834" t="s">
        <v>8727</v>
      </c>
      <c r="C1834" t="s">
        <v>8728</v>
      </c>
      <c r="D1834" t="s">
        <v>8729</v>
      </c>
      <c r="E1834" t="s">
        <v>7651</v>
      </c>
      <c r="F1834" t="s">
        <v>8730</v>
      </c>
      <c r="G1834" t="s">
        <v>44</v>
      </c>
      <c r="H1834" t="s">
        <v>45</v>
      </c>
      <c r="I1834" t="s">
        <v>60</v>
      </c>
      <c r="J1834" t="s">
        <v>7596</v>
      </c>
      <c r="K1834" t="s">
        <v>48</v>
      </c>
      <c r="L1834" s="3">
        <v>870410000</v>
      </c>
      <c r="M1834" s="4">
        <v>387351635</v>
      </c>
      <c r="N1834" s="4">
        <v>483058365</v>
      </c>
      <c r="O1834" t="s">
        <v>201</v>
      </c>
      <c r="P1834" t="s">
        <v>337</v>
      </c>
      <c r="Q1834" t="s">
        <v>64</v>
      </c>
      <c r="R1834">
        <v>153</v>
      </c>
      <c r="S1834">
        <v>0</v>
      </c>
      <c r="T1834">
        <v>0</v>
      </c>
      <c r="U1834">
        <v>0</v>
      </c>
      <c r="V1834">
        <v>0</v>
      </c>
      <c r="W1834">
        <v>0</v>
      </c>
      <c r="X1834">
        <v>730</v>
      </c>
      <c r="Y1834">
        <v>469</v>
      </c>
      <c r="Z1834" t="s">
        <v>65</v>
      </c>
      <c r="AA1834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870410000</v>
      </c>
      <c r="AB1834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387351635</v>
      </c>
      <c r="AC1834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483058365</v>
      </c>
      <c r="AD1834" s="5">
        <f>VALUE(FIXED((SLEP[[#This Row],[EjecutadoCLP]]/SLEP[[#This Row],[MontoCLP]]),4,TRUE))</f>
        <v>0.44500000000000001</v>
      </c>
      <c r="AE1834" s="1">
        <f>IF(SLEP[[#This Row],[Termino]]=0,DATE(1992,10,11),SLEP[[#This Row],[Termino]]-SLEP[[#This Row],[Días de vigencia]])</f>
        <v>45616</v>
      </c>
      <c r="AF1834" s="1">
        <f>IF(SLEP[[#This Row],[Días restantes]]&lt;1,DATE(1992,10,11),DATE(2025,8,8)+SLEP[[#This Row],[Días restantes]])</f>
        <v>46346</v>
      </c>
      <c r="AG1834">
        <f ca="1">IF(SLEP[[#This Row],[Termino]]=0,0,SLEP[[#This Row],[Termino]]-TODAY())</f>
        <v>387</v>
      </c>
      <c r="AH1834" s="7" t="str">
        <f ca="1">IF(SLEP[[#This Row],[Dias]]&gt;0,"Vigente","Vencido")</f>
        <v>Vigente</v>
      </c>
      <c r="AI1834" t="str">
        <f>_xlfn.XLOOKUP(SLEP[[#This Row],[Source.Name]],Tabla3[Nombre archivo],Tabla3[BASESLEP],"N/A",0,1)</f>
        <v>Santa Rosa</v>
      </c>
    </row>
    <row r="1835" spans="1:35" x14ac:dyDescent="0.3">
      <c r="A1835" t="s">
        <v>7592</v>
      </c>
      <c r="B1835" t="s">
        <v>7654</v>
      </c>
      <c r="C1835" t="s">
        <v>7655</v>
      </c>
      <c r="D1835" t="s">
        <v>7656</v>
      </c>
      <c r="E1835" t="s">
        <v>7657</v>
      </c>
      <c r="F1835" t="s">
        <v>7658</v>
      </c>
      <c r="G1835" t="s">
        <v>44</v>
      </c>
      <c r="H1835" t="s">
        <v>45</v>
      </c>
      <c r="I1835" t="s">
        <v>222</v>
      </c>
      <c r="J1835" t="s">
        <v>7596</v>
      </c>
      <c r="K1835" t="s">
        <v>48</v>
      </c>
      <c r="L1835" s="3">
        <v>166132510</v>
      </c>
      <c r="M1835" s="4">
        <v>47438630</v>
      </c>
      <c r="N1835" s="4">
        <v>118693880</v>
      </c>
      <c r="O1835" t="s">
        <v>295</v>
      </c>
      <c r="P1835" t="s">
        <v>445</v>
      </c>
      <c r="Q1835" t="s">
        <v>64</v>
      </c>
      <c r="R1835">
        <v>5</v>
      </c>
      <c r="S1835">
        <v>0</v>
      </c>
      <c r="T1835">
        <v>0</v>
      </c>
      <c r="U1835">
        <v>0</v>
      </c>
      <c r="V1835">
        <v>0</v>
      </c>
      <c r="W1835">
        <v>0</v>
      </c>
      <c r="X1835">
        <v>782</v>
      </c>
      <c r="Y1835">
        <v>487</v>
      </c>
      <c r="Z1835" t="s">
        <v>65</v>
      </c>
      <c r="AA1835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166132510</v>
      </c>
      <c r="AB1835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47438630</v>
      </c>
      <c r="AC1835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118693880</v>
      </c>
      <c r="AD1835" s="5">
        <f>VALUE(FIXED((SLEP[[#This Row],[EjecutadoCLP]]/SLEP[[#This Row],[MontoCLP]]),4,TRUE))</f>
        <v>0.28549999999999998</v>
      </c>
      <c r="AE1835" s="1">
        <f>IF(SLEP[[#This Row],[Termino]]=0,DATE(1992,10,11),SLEP[[#This Row],[Termino]]-SLEP[[#This Row],[Días de vigencia]])</f>
        <v>45582</v>
      </c>
      <c r="AF1835" s="1">
        <f>IF(SLEP[[#This Row],[Días restantes]]&lt;1,DATE(1992,10,11),DATE(2025,8,8)+SLEP[[#This Row],[Días restantes]])</f>
        <v>46364</v>
      </c>
      <c r="AG1835">
        <f ca="1">IF(SLEP[[#This Row],[Termino]]=0,0,SLEP[[#This Row],[Termino]]-TODAY())</f>
        <v>405</v>
      </c>
      <c r="AH1835" s="7" t="str">
        <f ca="1">IF(SLEP[[#This Row],[Dias]]&gt;0,"Vigente","Vencido")</f>
        <v>Vigente</v>
      </c>
      <c r="AI1835" t="str">
        <f>_xlfn.XLOOKUP(SLEP[[#This Row],[Source.Name]],Tabla3[Nombre archivo],Tabla3[BASESLEP],"N/A",0,1)</f>
        <v>Santa Rosa</v>
      </c>
    </row>
    <row r="1836" spans="1:35" x14ac:dyDescent="0.3">
      <c r="A1836" t="s">
        <v>7592</v>
      </c>
      <c r="B1836" t="s">
        <v>7660</v>
      </c>
      <c r="C1836" t="s">
        <v>7661</v>
      </c>
      <c r="D1836" t="s">
        <v>7662</v>
      </c>
      <c r="E1836" t="s">
        <v>7663</v>
      </c>
      <c r="F1836" t="s">
        <v>7664</v>
      </c>
      <c r="G1836" t="s">
        <v>44</v>
      </c>
      <c r="H1836" t="s">
        <v>45</v>
      </c>
      <c r="I1836" t="s">
        <v>254</v>
      </c>
      <c r="J1836" t="s">
        <v>7604</v>
      </c>
      <c r="K1836" t="s">
        <v>48</v>
      </c>
      <c r="L1836" s="3">
        <v>100676000</v>
      </c>
      <c r="M1836" s="4">
        <v>58686832</v>
      </c>
      <c r="N1836" s="4">
        <v>41989168</v>
      </c>
      <c r="O1836" t="s">
        <v>255</v>
      </c>
      <c r="P1836" t="s">
        <v>98</v>
      </c>
      <c r="Q1836" t="s">
        <v>64</v>
      </c>
      <c r="R1836">
        <v>3</v>
      </c>
      <c r="S1836">
        <v>0</v>
      </c>
      <c r="T1836">
        <v>0</v>
      </c>
      <c r="U1836">
        <v>0</v>
      </c>
      <c r="V1836">
        <v>0</v>
      </c>
      <c r="W1836">
        <v>0</v>
      </c>
      <c r="X1836">
        <v>729</v>
      </c>
      <c r="Y1836">
        <v>306</v>
      </c>
      <c r="Z1836" t="s">
        <v>65</v>
      </c>
      <c r="AA1836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100676000</v>
      </c>
      <c r="AB1836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58686832</v>
      </c>
      <c r="AC1836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41989168</v>
      </c>
      <c r="AD1836" s="5">
        <f>VALUE(FIXED((SLEP[[#This Row],[EjecutadoCLP]]/SLEP[[#This Row],[MontoCLP]]),4,TRUE))</f>
        <v>0.58289999999999997</v>
      </c>
      <c r="AE1836" s="1">
        <f>IF(SLEP[[#This Row],[Termino]]=0,DATE(1992,10,11),SLEP[[#This Row],[Termino]]-SLEP[[#This Row],[Días de vigencia]])</f>
        <v>45454</v>
      </c>
      <c r="AF1836" s="1">
        <f>IF(SLEP[[#This Row],[Días restantes]]&lt;1,DATE(1992,10,11),DATE(2025,8,8)+SLEP[[#This Row],[Días restantes]])</f>
        <v>46183</v>
      </c>
      <c r="AG1836">
        <f ca="1">IF(SLEP[[#This Row],[Termino]]=0,0,SLEP[[#This Row],[Termino]]-TODAY())</f>
        <v>224</v>
      </c>
      <c r="AH1836" s="7" t="str">
        <f ca="1">IF(SLEP[[#This Row],[Dias]]&gt;0,"Vigente","Vencido")</f>
        <v>Vigente</v>
      </c>
      <c r="AI1836" t="str">
        <f>_xlfn.XLOOKUP(SLEP[[#This Row],[Source.Name]],Tabla3[Nombre archivo],Tabla3[BASESLEP],"N/A",0,1)</f>
        <v>Santa Rosa</v>
      </c>
    </row>
    <row r="1837" spans="1:35" x14ac:dyDescent="0.3">
      <c r="A1837" t="s">
        <v>7592</v>
      </c>
      <c r="B1837" t="s">
        <v>7666</v>
      </c>
      <c r="C1837" t="s">
        <v>7667</v>
      </c>
      <c r="D1837" t="s">
        <v>7668</v>
      </c>
      <c r="E1837" t="s">
        <v>7669</v>
      </c>
      <c r="F1837" t="s">
        <v>7670</v>
      </c>
      <c r="G1837" t="s">
        <v>44</v>
      </c>
      <c r="H1837" t="s">
        <v>45</v>
      </c>
      <c r="I1837" t="s">
        <v>188</v>
      </c>
      <c r="J1837" t="s">
        <v>7604</v>
      </c>
      <c r="K1837" t="s">
        <v>48</v>
      </c>
      <c r="L1837" s="3">
        <v>55897632</v>
      </c>
      <c r="M1837" s="4">
        <v>20185256</v>
      </c>
      <c r="N1837" s="4">
        <v>35712376</v>
      </c>
      <c r="O1837" t="s">
        <v>641</v>
      </c>
      <c r="P1837" t="s">
        <v>3870</v>
      </c>
      <c r="Q1837" t="s">
        <v>64</v>
      </c>
      <c r="R1837">
        <v>0</v>
      </c>
      <c r="S1837">
        <v>0</v>
      </c>
      <c r="T1837">
        <v>0</v>
      </c>
      <c r="U1837">
        <v>0</v>
      </c>
      <c r="V1837">
        <v>0</v>
      </c>
      <c r="W1837">
        <v>0</v>
      </c>
      <c r="X1837">
        <v>1095</v>
      </c>
      <c r="Y1837">
        <v>631</v>
      </c>
      <c r="Z1837" t="s">
        <v>65</v>
      </c>
      <c r="AA1837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55897632</v>
      </c>
      <c r="AB1837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20185256</v>
      </c>
      <c r="AC1837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35712376</v>
      </c>
      <c r="AD1837" s="5">
        <f>VALUE(FIXED((SLEP[[#This Row],[EjecutadoCLP]]/SLEP[[#This Row],[MontoCLP]]),4,TRUE))</f>
        <v>0.36109999999999998</v>
      </c>
      <c r="AE1837" s="1">
        <f>IF(SLEP[[#This Row],[Termino]]=0,DATE(1992,10,11),SLEP[[#This Row],[Termino]]-SLEP[[#This Row],[Días de vigencia]])</f>
        <v>45413</v>
      </c>
      <c r="AF1837" s="1">
        <f>IF(SLEP[[#This Row],[Días restantes]]&lt;1,DATE(1992,10,11),DATE(2025,8,8)+SLEP[[#This Row],[Días restantes]])</f>
        <v>46508</v>
      </c>
      <c r="AG1837">
        <f ca="1">IF(SLEP[[#This Row],[Termino]]=0,0,SLEP[[#This Row],[Termino]]-TODAY())</f>
        <v>549</v>
      </c>
      <c r="AH1837" s="7" t="str">
        <f ca="1">IF(SLEP[[#This Row],[Dias]]&gt;0,"Vigente","Vencido")</f>
        <v>Vigente</v>
      </c>
      <c r="AI1837" t="str">
        <f>_xlfn.XLOOKUP(SLEP[[#This Row],[Source.Name]],Tabla3[Nombre archivo],Tabla3[BASESLEP],"N/A",0,1)</f>
        <v>Santa Rosa</v>
      </c>
    </row>
    <row r="1838" spans="1:35" x14ac:dyDescent="0.3">
      <c r="A1838" t="s">
        <v>7592</v>
      </c>
      <c r="B1838" t="s">
        <v>7672</v>
      </c>
      <c r="C1838" t="s">
        <v>7673</v>
      </c>
      <c r="D1838" t="s">
        <v>7674</v>
      </c>
      <c r="E1838" t="s">
        <v>7675</v>
      </c>
      <c r="F1838" t="s">
        <v>7676</v>
      </c>
      <c r="G1838" t="s">
        <v>44</v>
      </c>
      <c r="H1838" t="s">
        <v>45</v>
      </c>
      <c r="I1838" t="s">
        <v>207</v>
      </c>
      <c r="J1838" t="s">
        <v>7604</v>
      </c>
      <c r="K1838" t="s">
        <v>48</v>
      </c>
      <c r="L1838" s="3">
        <v>15000000</v>
      </c>
      <c r="M1838" s="4">
        <v>13715940</v>
      </c>
      <c r="N1838" s="4">
        <v>1284060</v>
      </c>
      <c r="O1838" t="s">
        <v>1056</v>
      </c>
      <c r="P1838" t="s">
        <v>513</v>
      </c>
      <c r="Q1838" t="s">
        <v>51</v>
      </c>
      <c r="R1838">
        <v>0</v>
      </c>
      <c r="S1838">
        <v>0</v>
      </c>
      <c r="T1838">
        <v>1</v>
      </c>
      <c r="U1838">
        <v>0</v>
      </c>
      <c r="V1838">
        <v>0</v>
      </c>
      <c r="W1838">
        <v>0</v>
      </c>
      <c r="X1838">
        <v>166</v>
      </c>
      <c r="Y1838">
        <v>-1</v>
      </c>
      <c r="Z1838" t="s">
        <v>65</v>
      </c>
      <c r="AA1838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15000000</v>
      </c>
      <c r="AB1838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13715940</v>
      </c>
      <c r="AC1838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1284060</v>
      </c>
      <c r="AD1838" s="5">
        <f>VALUE(FIXED((SLEP[[#This Row],[EjecutadoCLP]]/SLEP[[#This Row],[MontoCLP]]),4,TRUE))</f>
        <v>0.91439999999999999</v>
      </c>
      <c r="AE1838" s="1">
        <f>IF(SLEP[[#This Row],[Termino]]=0,DATE(1992,10,11),SLEP[[#This Row],[Termino]]-SLEP[[#This Row],[Días de vigencia]])</f>
        <v>33722</v>
      </c>
      <c r="AF1838" s="1">
        <f>IF(SLEP[[#This Row],[Días restantes]]&lt;1,DATE(1992,10,11),DATE(2025,8,8)+SLEP[[#This Row],[Días restantes]])</f>
        <v>33888</v>
      </c>
      <c r="AG1838">
        <f ca="1">IF(SLEP[[#This Row],[Termino]]=0,0,SLEP[[#This Row],[Termino]]-TODAY())</f>
        <v>-12071</v>
      </c>
      <c r="AH1838" s="7" t="str">
        <f ca="1">IF(SLEP[[#This Row],[Dias]]&gt;0,"Vigente","Vencido")</f>
        <v>Vencido</v>
      </c>
      <c r="AI1838" t="str">
        <f>_xlfn.XLOOKUP(SLEP[[#This Row],[Source.Name]],Tabla3[Nombre archivo],Tabla3[BASESLEP],"N/A",0,1)</f>
        <v>Santa Rosa</v>
      </c>
    </row>
    <row r="1839" spans="1:35" x14ac:dyDescent="0.3">
      <c r="A1839" t="s">
        <v>7592</v>
      </c>
      <c r="B1839" t="s">
        <v>7678</v>
      </c>
      <c r="C1839" t="s">
        <v>7679</v>
      </c>
      <c r="D1839" t="s">
        <v>7680</v>
      </c>
      <c r="E1839" t="s">
        <v>7681</v>
      </c>
      <c r="F1839" t="s">
        <v>7682</v>
      </c>
      <c r="G1839" t="s">
        <v>44</v>
      </c>
      <c r="H1839" t="s">
        <v>45</v>
      </c>
      <c r="I1839" t="s">
        <v>89</v>
      </c>
      <c r="J1839" t="s">
        <v>7604</v>
      </c>
      <c r="K1839" t="s">
        <v>48</v>
      </c>
      <c r="L1839" s="3">
        <v>24960000</v>
      </c>
      <c r="M1839" s="4">
        <v>6360000</v>
      </c>
      <c r="N1839" s="4">
        <v>18600000</v>
      </c>
      <c r="O1839" t="s">
        <v>478</v>
      </c>
      <c r="P1839" t="s">
        <v>513</v>
      </c>
      <c r="Q1839" t="s">
        <v>51</v>
      </c>
      <c r="R1839">
        <v>0</v>
      </c>
      <c r="S1839">
        <v>0</v>
      </c>
      <c r="T1839">
        <v>1</v>
      </c>
      <c r="U1839">
        <v>0</v>
      </c>
      <c r="V1839">
        <v>0</v>
      </c>
      <c r="W1839">
        <v>0</v>
      </c>
      <c r="X1839">
        <v>229</v>
      </c>
      <c r="Y1839">
        <v>-1</v>
      </c>
      <c r="Z1839" t="s">
        <v>7683</v>
      </c>
      <c r="AA1839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24960000</v>
      </c>
      <c r="AB1839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6360000</v>
      </c>
      <c r="AC1839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18600000</v>
      </c>
      <c r="AD1839" s="5">
        <f>VALUE(FIXED((SLEP[[#This Row],[EjecutadoCLP]]/SLEP[[#This Row],[MontoCLP]]),4,TRUE))</f>
        <v>0.25480000000000003</v>
      </c>
      <c r="AE1839" s="1">
        <f>IF(SLEP[[#This Row],[Termino]]=0,DATE(1992,10,11),SLEP[[#This Row],[Termino]]-SLEP[[#This Row],[Días de vigencia]])</f>
        <v>33659</v>
      </c>
      <c r="AF1839" s="1">
        <f>IF(SLEP[[#This Row],[Días restantes]]&lt;1,DATE(1992,10,11),DATE(2025,8,8)+SLEP[[#This Row],[Días restantes]])</f>
        <v>33888</v>
      </c>
      <c r="AG1839">
        <f ca="1">IF(SLEP[[#This Row],[Termino]]=0,0,SLEP[[#This Row],[Termino]]-TODAY())</f>
        <v>-12071</v>
      </c>
      <c r="AH1839" s="7" t="str">
        <f ca="1">IF(SLEP[[#This Row],[Dias]]&gt;0,"Vigente","Vencido")</f>
        <v>Vencido</v>
      </c>
      <c r="AI1839" t="str">
        <f>_xlfn.XLOOKUP(SLEP[[#This Row],[Source.Name]],Tabla3[Nombre archivo],Tabla3[BASESLEP],"N/A",0,1)</f>
        <v>Santa Rosa</v>
      </c>
    </row>
    <row r="1840" spans="1:35" x14ac:dyDescent="0.3">
      <c r="A1840" t="s">
        <v>7592</v>
      </c>
      <c r="B1840" t="s">
        <v>7685</v>
      </c>
      <c r="C1840" t="s">
        <v>7686</v>
      </c>
      <c r="D1840" t="s">
        <v>7687</v>
      </c>
      <c r="E1840" t="s">
        <v>1653</v>
      </c>
      <c r="F1840" t="s">
        <v>1654</v>
      </c>
      <c r="G1840" t="s">
        <v>44</v>
      </c>
      <c r="H1840" t="s">
        <v>45</v>
      </c>
      <c r="I1840" t="s">
        <v>60</v>
      </c>
      <c r="J1840" t="s">
        <v>7604</v>
      </c>
      <c r="K1840" t="s">
        <v>48</v>
      </c>
      <c r="L1840" s="3">
        <v>143514000</v>
      </c>
      <c r="M1840" s="4">
        <v>59797500</v>
      </c>
      <c r="N1840" s="4">
        <v>83716500</v>
      </c>
      <c r="O1840" t="s">
        <v>493</v>
      </c>
      <c r="P1840" t="s">
        <v>6114</v>
      </c>
      <c r="Q1840" t="s">
        <v>64</v>
      </c>
      <c r="R1840">
        <v>0</v>
      </c>
      <c r="S1840">
        <v>0</v>
      </c>
      <c r="T1840">
        <v>1</v>
      </c>
      <c r="U1840">
        <v>0</v>
      </c>
      <c r="V1840">
        <v>0</v>
      </c>
      <c r="W1840">
        <v>0</v>
      </c>
      <c r="X1840">
        <v>1147</v>
      </c>
      <c r="Y1840">
        <v>578</v>
      </c>
      <c r="Z1840" t="s">
        <v>65</v>
      </c>
      <c r="AA1840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143514000</v>
      </c>
      <c r="AB1840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59797500</v>
      </c>
      <c r="AC1840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83716500</v>
      </c>
      <c r="AD1840" s="5">
        <f>VALUE(FIXED((SLEP[[#This Row],[EjecutadoCLP]]/SLEP[[#This Row],[MontoCLP]]),4,TRUE))</f>
        <v>0.41670000000000001</v>
      </c>
      <c r="AE1840" s="1">
        <f>IF(SLEP[[#This Row],[Termino]]=0,DATE(1992,10,11),SLEP[[#This Row],[Termino]]-SLEP[[#This Row],[Días de vigencia]])</f>
        <v>45308</v>
      </c>
      <c r="AF1840" s="1">
        <f>IF(SLEP[[#This Row],[Días restantes]]&lt;1,DATE(1992,10,11),DATE(2025,8,8)+SLEP[[#This Row],[Días restantes]])</f>
        <v>46455</v>
      </c>
      <c r="AG1840">
        <f ca="1">IF(SLEP[[#This Row],[Termino]]=0,0,SLEP[[#This Row],[Termino]]-TODAY())</f>
        <v>496</v>
      </c>
      <c r="AH1840" s="7" t="str">
        <f ca="1">IF(SLEP[[#This Row],[Dias]]&gt;0,"Vigente","Vencido")</f>
        <v>Vigente</v>
      </c>
      <c r="AI1840" t="str">
        <f>_xlfn.XLOOKUP(SLEP[[#This Row],[Source.Name]],Tabla3[Nombre archivo],Tabla3[BASESLEP],"N/A",0,1)</f>
        <v>Santa Rosa</v>
      </c>
    </row>
    <row r="1841" spans="1:35" x14ac:dyDescent="0.3">
      <c r="A1841" t="s">
        <v>7689</v>
      </c>
      <c r="B1841" t="s">
        <v>7690</v>
      </c>
      <c r="C1841" t="s">
        <v>7691</v>
      </c>
      <c r="D1841" t="s">
        <v>7692</v>
      </c>
      <c r="E1841" t="s">
        <v>7693</v>
      </c>
      <c r="F1841" t="s">
        <v>7694</v>
      </c>
      <c r="G1841" t="s">
        <v>44</v>
      </c>
      <c r="H1841" t="s">
        <v>45</v>
      </c>
      <c r="I1841" t="s">
        <v>254</v>
      </c>
      <c r="J1841" t="s">
        <v>5783</v>
      </c>
      <c r="K1841" t="s">
        <v>48</v>
      </c>
      <c r="L1841" s="3">
        <v>25700823</v>
      </c>
      <c r="M1841" s="4">
        <v>13917415</v>
      </c>
      <c r="N1841" s="4">
        <v>11783408</v>
      </c>
      <c r="O1841" t="s">
        <v>50</v>
      </c>
      <c r="P1841" t="s">
        <v>169</v>
      </c>
      <c r="Q1841" t="s">
        <v>64</v>
      </c>
      <c r="R1841">
        <v>3</v>
      </c>
      <c r="S1841">
        <v>0</v>
      </c>
      <c r="T1841">
        <v>0</v>
      </c>
      <c r="U1841">
        <v>0</v>
      </c>
      <c r="V1841">
        <v>0</v>
      </c>
      <c r="W1841">
        <v>0</v>
      </c>
      <c r="X1841">
        <v>282</v>
      </c>
      <c r="Y1841">
        <v>63</v>
      </c>
      <c r="Z1841" t="s">
        <v>65</v>
      </c>
      <c r="AA1841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25700823</v>
      </c>
      <c r="AB1841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13917415</v>
      </c>
      <c r="AC1841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11783408</v>
      </c>
      <c r="AD1841" s="5">
        <f>VALUE(FIXED((SLEP[[#This Row],[EjecutadoCLP]]/SLEP[[#This Row],[MontoCLP]]),4,TRUE))</f>
        <v>0.54149999999999998</v>
      </c>
      <c r="AE1841" s="1">
        <f>IF(SLEP[[#This Row],[Termino]]=0,DATE(1992,10,11),SLEP[[#This Row],[Termino]]-SLEP[[#This Row],[Días de vigencia]])</f>
        <v>45658</v>
      </c>
      <c r="AF1841" s="1">
        <f>IF(SLEP[[#This Row],[Días restantes]]&lt;1,DATE(1992,10,11),DATE(2025,8,8)+SLEP[[#This Row],[Días restantes]])</f>
        <v>45940</v>
      </c>
      <c r="AG1841">
        <f ca="1">IF(SLEP[[#This Row],[Termino]]=0,0,SLEP[[#This Row],[Termino]]-TODAY())</f>
        <v>-19</v>
      </c>
      <c r="AH1841" s="7" t="str">
        <f ca="1">IF(SLEP[[#This Row],[Dias]]&gt;0,"Vigente","Vencido")</f>
        <v>Vencido</v>
      </c>
      <c r="AI1841" t="str">
        <f>_xlfn.XLOOKUP(SLEP[[#This Row],[Source.Name]],Tabla3[Nombre archivo],Tabla3[BASESLEP],"N/A",0,1)</f>
        <v>Valdivia</v>
      </c>
    </row>
    <row r="1842" spans="1:35" x14ac:dyDescent="0.3">
      <c r="A1842" t="s">
        <v>7689</v>
      </c>
      <c r="B1842" t="s">
        <v>7697</v>
      </c>
      <c r="C1842" t="s">
        <v>7698</v>
      </c>
      <c r="D1842" t="s">
        <v>7699</v>
      </c>
      <c r="E1842" t="s">
        <v>7700</v>
      </c>
      <c r="F1842" t="s">
        <v>7701</v>
      </c>
      <c r="G1842" t="s">
        <v>44</v>
      </c>
      <c r="H1842" t="s">
        <v>178</v>
      </c>
      <c r="I1842" t="s">
        <v>533</v>
      </c>
      <c r="J1842" t="s">
        <v>5783</v>
      </c>
      <c r="K1842" t="s">
        <v>48</v>
      </c>
      <c r="L1842" s="3">
        <v>122291274</v>
      </c>
      <c r="M1842" s="4">
        <v>0</v>
      </c>
      <c r="N1842" s="4">
        <v>122291274</v>
      </c>
      <c r="O1842" t="s">
        <v>201</v>
      </c>
      <c r="P1842" t="s">
        <v>202</v>
      </c>
      <c r="Q1842" t="s">
        <v>64</v>
      </c>
      <c r="R1842">
        <v>20</v>
      </c>
      <c r="S1842">
        <v>0</v>
      </c>
      <c r="T1842">
        <v>0</v>
      </c>
      <c r="U1842">
        <v>0</v>
      </c>
      <c r="V1842">
        <v>0</v>
      </c>
      <c r="W1842">
        <v>0</v>
      </c>
      <c r="X1842">
        <v>365</v>
      </c>
      <c r="Y1842">
        <v>132</v>
      </c>
      <c r="Z1842" t="s">
        <v>65</v>
      </c>
      <c r="AA1842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122291274</v>
      </c>
      <c r="AB1842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0</v>
      </c>
      <c r="AC1842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122291274</v>
      </c>
      <c r="AD1842" s="5">
        <f>VALUE(FIXED((SLEP[[#This Row],[EjecutadoCLP]]/SLEP[[#This Row],[MontoCLP]]),4,TRUE))</f>
        <v>0</v>
      </c>
      <c r="AE1842" s="1">
        <f>IF(SLEP[[#This Row],[Termino]]=0,DATE(1992,10,11),SLEP[[#This Row],[Termino]]-SLEP[[#This Row],[Días de vigencia]])</f>
        <v>45644</v>
      </c>
      <c r="AF1842" s="1">
        <f>IF(SLEP[[#This Row],[Días restantes]]&lt;1,DATE(1992,10,11),DATE(2025,8,8)+SLEP[[#This Row],[Días restantes]])</f>
        <v>46009</v>
      </c>
      <c r="AG1842">
        <f ca="1">IF(SLEP[[#This Row],[Termino]]=0,0,SLEP[[#This Row],[Termino]]-TODAY())</f>
        <v>50</v>
      </c>
      <c r="AH1842" s="7" t="str">
        <f ca="1">IF(SLEP[[#This Row],[Dias]]&gt;0,"Vigente","Vencido")</f>
        <v>Vigente</v>
      </c>
      <c r="AI1842" t="str">
        <f>_xlfn.XLOOKUP(SLEP[[#This Row],[Source.Name]],Tabla3[Nombre archivo],Tabla3[BASESLEP],"N/A",0,1)</f>
        <v>Valdivia</v>
      </c>
    </row>
    <row r="1843" spans="1:35" x14ac:dyDescent="0.3">
      <c r="A1843" t="s">
        <v>7689</v>
      </c>
      <c r="B1843" t="s">
        <v>7703</v>
      </c>
      <c r="C1843" t="s">
        <v>7704</v>
      </c>
      <c r="D1843" t="s">
        <v>7705</v>
      </c>
      <c r="E1843" t="s">
        <v>4727</v>
      </c>
      <c r="F1843" t="s">
        <v>4728</v>
      </c>
      <c r="G1843" t="s">
        <v>44</v>
      </c>
      <c r="H1843" t="s">
        <v>45</v>
      </c>
      <c r="I1843" t="s">
        <v>207</v>
      </c>
      <c r="J1843" t="s">
        <v>5783</v>
      </c>
      <c r="K1843" t="s">
        <v>48</v>
      </c>
      <c r="L1843" s="3">
        <v>400000000</v>
      </c>
      <c r="M1843" s="4">
        <v>0</v>
      </c>
      <c r="N1843" s="4">
        <v>400000000</v>
      </c>
      <c r="O1843" t="s">
        <v>456</v>
      </c>
      <c r="P1843" t="s">
        <v>208</v>
      </c>
      <c r="Q1843" t="s">
        <v>64</v>
      </c>
      <c r="R1843">
        <v>204</v>
      </c>
      <c r="S1843">
        <v>0</v>
      </c>
      <c r="T1843">
        <v>0</v>
      </c>
      <c r="U1843">
        <v>0</v>
      </c>
      <c r="V1843">
        <v>0</v>
      </c>
      <c r="W1843">
        <v>0</v>
      </c>
      <c r="X1843">
        <v>490</v>
      </c>
      <c r="Y1843">
        <v>244</v>
      </c>
      <c r="Z1843" t="s">
        <v>65</v>
      </c>
      <c r="AA1843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400000000</v>
      </c>
      <c r="AB1843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0</v>
      </c>
      <c r="AC1843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400000000</v>
      </c>
      <c r="AD1843" s="5">
        <f>VALUE(FIXED((SLEP[[#This Row],[EjecutadoCLP]]/SLEP[[#This Row],[MontoCLP]]),4,TRUE))</f>
        <v>0</v>
      </c>
      <c r="AE1843" s="1">
        <f>IF(SLEP[[#This Row],[Termino]]=0,DATE(1992,10,11),SLEP[[#This Row],[Termino]]-SLEP[[#This Row],[Días de vigencia]])</f>
        <v>45631</v>
      </c>
      <c r="AF1843" s="1">
        <f>IF(SLEP[[#This Row],[Días restantes]]&lt;1,DATE(1992,10,11),DATE(2025,8,8)+SLEP[[#This Row],[Días restantes]])</f>
        <v>46121</v>
      </c>
      <c r="AG1843">
        <f ca="1">IF(SLEP[[#This Row],[Termino]]=0,0,SLEP[[#This Row],[Termino]]-TODAY())</f>
        <v>162</v>
      </c>
      <c r="AH1843" s="7" t="str">
        <f ca="1">IF(SLEP[[#This Row],[Dias]]&gt;0,"Vigente","Vencido")</f>
        <v>Vigente</v>
      </c>
      <c r="AI1843" t="str">
        <f>_xlfn.XLOOKUP(SLEP[[#This Row],[Source.Name]],Tabla3[Nombre archivo],Tabla3[BASESLEP],"N/A",0,1)</f>
        <v>Valdivia</v>
      </c>
    </row>
    <row r="1844" spans="1:35" x14ac:dyDescent="0.3">
      <c r="A1844" t="s">
        <v>7689</v>
      </c>
      <c r="B1844" t="s">
        <v>7707</v>
      </c>
      <c r="C1844" t="s">
        <v>7708</v>
      </c>
      <c r="D1844" t="s">
        <v>7709</v>
      </c>
      <c r="E1844" t="s">
        <v>3954</v>
      </c>
      <c r="F1844" t="s">
        <v>3955</v>
      </c>
      <c r="G1844" t="s">
        <v>74</v>
      </c>
      <c r="H1844" t="s">
        <v>45</v>
      </c>
      <c r="I1844" t="s">
        <v>89</v>
      </c>
      <c r="J1844" t="s">
        <v>5783</v>
      </c>
      <c r="K1844" t="s">
        <v>48</v>
      </c>
      <c r="L1844" s="3">
        <v>29381100</v>
      </c>
      <c r="M1844" s="4">
        <v>0</v>
      </c>
      <c r="N1844" s="4">
        <v>29381100</v>
      </c>
      <c r="O1844" t="s">
        <v>526</v>
      </c>
      <c r="P1844" t="s">
        <v>63</v>
      </c>
      <c r="Q1844" t="s">
        <v>51</v>
      </c>
      <c r="R1844">
        <v>0</v>
      </c>
      <c r="S1844">
        <v>0</v>
      </c>
      <c r="T1844">
        <v>1</v>
      </c>
      <c r="U1844">
        <v>0</v>
      </c>
      <c r="V1844">
        <v>0</v>
      </c>
      <c r="W1844">
        <v>0</v>
      </c>
      <c r="X1844">
        <v>90</v>
      </c>
      <c r="Y1844">
        <v>-1</v>
      </c>
      <c r="Z1844" t="s">
        <v>52</v>
      </c>
      <c r="AA1844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29381100</v>
      </c>
      <c r="AB1844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0</v>
      </c>
      <c r="AC1844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29381100</v>
      </c>
      <c r="AD1844" s="5">
        <f>VALUE(FIXED((SLEP[[#This Row],[EjecutadoCLP]]/SLEP[[#This Row],[MontoCLP]]),4,TRUE))</f>
        <v>0</v>
      </c>
      <c r="AE1844" s="1">
        <f>IF(SLEP[[#This Row],[Termino]]=0,DATE(1992,10,11),SLEP[[#This Row],[Termino]]-SLEP[[#This Row],[Días de vigencia]])</f>
        <v>33798</v>
      </c>
      <c r="AF1844" s="1">
        <f>IF(SLEP[[#This Row],[Días restantes]]&lt;1,DATE(1992,10,11),DATE(2025,8,8)+SLEP[[#This Row],[Días restantes]])</f>
        <v>33888</v>
      </c>
      <c r="AG1844">
        <f ca="1">IF(SLEP[[#This Row],[Termino]]=0,0,SLEP[[#This Row],[Termino]]-TODAY())</f>
        <v>-12071</v>
      </c>
      <c r="AH1844" s="7" t="str">
        <f ca="1">IF(SLEP[[#This Row],[Dias]]&gt;0,"Vigente","Vencido")</f>
        <v>Vencido</v>
      </c>
      <c r="AI1844" t="str">
        <f>_xlfn.XLOOKUP(SLEP[[#This Row],[Source.Name]],Tabla3[Nombre archivo],Tabla3[BASESLEP],"N/A",0,1)</f>
        <v>Valdivia</v>
      </c>
    </row>
    <row r="1845" spans="1:35" x14ac:dyDescent="0.3">
      <c r="A1845" t="s">
        <v>7689</v>
      </c>
      <c r="B1845" t="s">
        <v>7711</v>
      </c>
      <c r="C1845" t="s">
        <v>7712</v>
      </c>
      <c r="D1845" t="s">
        <v>7713</v>
      </c>
      <c r="E1845" t="s">
        <v>95</v>
      </c>
      <c r="F1845" t="s">
        <v>96</v>
      </c>
      <c r="G1845" t="s">
        <v>74</v>
      </c>
      <c r="H1845" t="s">
        <v>45</v>
      </c>
      <c r="I1845" t="s">
        <v>60</v>
      </c>
      <c r="J1845" t="s">
        <v>5783</v>
      </c>
      <c r="K1845" t="s">
        <v>48</v>
      </c>
      <c r="L1845" s="3">
        <v>101453</v>
      </c>
      <c r="M1845" s="4">
        <v>1256758</v>
      </c>
      <c r="N1845" s="4">
        <v>-1155305</v>
      </c>
      <c r="O1845" t="s">
        <v>573</v>
      </c>
      <c r="P1845" t="s">
        <v>2997</v>
      </c>
      <c r="Q1845" t="s">
        <v>64</v>
      </c>
      <c r="R1845">
        <v>1</v>
      </c>
      <c r="S1845">
        <v>0</v>
      </c>
      <c r="T1845">
        <v>0</v>
      </c>
      <c r="U1845">
        <v>0</v>
      </c>
      <c r="V1845">
        <v>0</v>
      </c>
      <c r="W1845">
        <v>0</v>
      </c>
      <c r="X1845">
        <v>773</v>
      </c>
      <c r="Y1845">
        <v>430</v>
      </c>
      <c r="Z1845" t="s">
        <v>65</v>
      </c>
      <c r="AA1845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101453</v>
      </c>
      <c r="AB1845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1256758</v>
      </c>
      <c r="AC1845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-1155305</v>
      </c>
      <c r="AD1845" s="5">
        <f>VALUE(FIXED((SLEP[[#This Row],[EjecutadoCLP]]/SLEP[[#This Row],[MontoCLP]]),4,TRUE))</f>
        <v>12.387600000000001</v>
      </c>
      <c r="AE1845" s="1">
        <f>IF(SLEP[[#This Row],[Termino]]=0,DATE(1992,10,11),SLEP[[#This Row],[Termino]]-SLEP[[#This Row],[Días de vigencia]])</f>
        <v>45534</v>
      </c>
      <c r="AF1845" s="1">
        <f>IF(SLEP[[#This Row],[Días restantes]]&lt;1,DATE(1992,10,11),DATE(2025,8,8)+SLEP[[#This Row],[Días restantes]])</f>
        <v>46307</v>
      </c>
      <c r="AG1845">
        <f ca="1">IF(SLEP[[#This Row],[Termino]]=0,0,SLEP[[#This Row],[Termino]]-TODAY())</f>
        <v>348</v>
      </c>
      <c r="AH1845" s="7" t="str">
        <f ca="1">IF(SLEP[[#This Row],[Dias]]&gt;0,"Vigente","Vencido")</f>
        <v>Vigente</v>
      </c>
      <c r="AI1845" t="str">
        <f>_xlfn.XLOOKUP(SLEP[[#This Row],[Source.Name]],Tabla3[Nombre archivo],Tabla3[BASESLEP],"N/A",0,1)</f>
        <v>Valdivia</v>
      </c>
    </row>
    <row r="1846" spans="1:35" x14ac:dyDescent="0.3">
      <c r="A1846" t="s">
        <v>7689</v>
      </c>
      <c r="B1846" t="s">
        <v>7715</v>
      </c>
      <c r="C1846" t="s">
        <v>7716</v>
      </c>
      <c r="D1846" t="s">
        <v>7717</v>
      </c>
      <c r="E1846" t="s">
        <v>7718</v>
      </c>
      <c r="F1846" t="s">
        <v>7719</v>
      </c>
      <c r="G1846" t="s">
        <v>74</v>
      </c>
      <c r="H1846" t="s">
        <v>45</v>
      </c>
      <c r="I1846" t="s">
        <v>222</v>
      </c>
      <c r="J1846" t="s">
        <v>5783</v>
      </c>
      <c r="K1846" t="s">
        <v>48</v>
      </c>
      <c r="L1846" s="3">
        <v>34200000</v>
      </c>
      <c r="M1846" s="4">
        <v>10174500</v>
      </c>
      <c r="N1846" s="4">
        <v>24025500</v>
      </c>
      <c r="O1846" t="s">
        <v>513</v>
      </c>
      <c r="P1846" t="s">
        <v>169</v>
      </c>
      <c r="Q1846" t="s">
        <v>51</v>
      </c>
      <c r="R1846">
        <v>0</v>
      </c>
      <c r="S1846">
        <v>0</v>
      </c>
      <c r="T1846">
        <v>0</v>
      </c>
      <c r="U1846">
        <v>0</v>
      </c>
      <c r="V1846">
        <v>0</v>
      </c>
      <c r="W1846">
        <v>0</v>
      </c>
      <c r="X1846">
        <v>365</v>
      </c>
      <c r="Y1846">
        <v>-1</v>
      </c>
      <c r="Z1846" t="s">
        <v>52</v>
      </c>
      <c r="AA1846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34200000</v>
      </c>
      <c r="AB1846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10174500</v>
      </c>
      <c r="AC1846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24025500</v>
      </c>
      <c r="AD1846" s="5">
        <f>VALUE(FIXED((SLEP[[#This Row],[EjecutadoCLP]]/SLEP[[#This Row],[MontoCLP]]),4,TRUE))</f>
        <v>0.29749999999999999</v>
      </c>
      <c r="AE1846" s="1">
        <f>IF(SLEP[[#This Row],[Termino]]=0,DATE(1992,10,11),SLEP[[#This Row],[Termino]]-SLEP[[#This Row],[Días de vigencia]])</f>
        <v>33523</v>
      </c>
      <c r="AF1846" s="1">
        <f>IF(SLEP[[#This Row],[Días restantes]]&lt;1,DATE(1992,10,11),DATE(2025,8,8)+SLEP[[#This Row],[Días restantes]])</f>
        <v>33888</v>
      </c>
      <c r="AG1846">
        <f ca="1">IF(SLEP[[#This Row],[Termino]]=0,0,SLEP[[#This Row],[Termino]]-TODAY())</f>
        <v>-12071</v>
      </c>
      <c r="AH1846" s="7" t="str">
        <f ca="1">IF(SLEP[[#This Row],[Dias]]&gt;0,"Vigente","Vencido")</f>
        <v>Vencido</v>
      </c>
      <c r="AI1846" t="str">
        <f>_xlfn.XLOOKUP(SLEP[[#This Row],[Source.Name]],Tabla3[Nombre archivo],Tabla3[BASESLEP],"N/A",0,1)</f>
        <v>Valdivia</v>
      </c>
    </row>
    <row r="1847" spans="1:35" x14ac:dyDescent="0.3">
      <c r="A1847" t="s">
        <v>7689</v>
      </c>
      <c r="B1847" t="s">
        <v>7721</v>
      </c>
      <c r="C1847" t="s">
        <v>7722</v>
      </c>
      <c r="D1847" t="s">
        <v>7723</v>
      </c>
      <c r="E1847" t="s">
        <v>186</v>
      </c>
      <c r="F1847" t="s">
        <v>187</v>
      </c>
      <c r="G1847" t="s">
        <v>74</v>
      </c>
      <c r="H1847" t="s">
        <v>45</v>
      </c>
      <c r="I1847" t="s">
        <v>188</v>
      </c>
      <c r="J1847" t="s">
        <v>5783</v>
      </c>
      <c r="K1847" t="s">
        <v>48</v>
      </c>
      <c r="L1847" s="3">
        <v>2124595</v>
      </c>
      <c r="M1847" s="4">
        <v>13821199</v>
      </c>
      <c r="N1847" s="4">
        <v>-11696604</v>
      </c>
      <c r="O1847" t="s">
        <v>538</v>
      </c>
      <c r="P1847" t="s">
        <v>4888</v>
      </c>
      <c r="Q1847" t="s">
        <v>64</v>
      </c>
      <c r="R1847">
        <v>3</v>
      </c>
      <c r="S1847">
        <v>0</v>
      </c>
      <c r="T1847">
        <v>0</v>
      </c>
      <c r="U1847">
        <v>0</v>
      </c>
      <c r="V1847">
        <v>0</v>
      </c>
      <c r="W1847">
        <v>0</v>
      </c>
      <c r="X1847">
        <v>797</v>
      </c>
      <c r="Y1847">
        <v>399</v>
      </c>
      <c r="Z1847" t="s">
        <v>65</v>
      </c>
      <c r="AA1847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2124595</v>
      </c>
      <c r="AB1847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13821199</v>
      </c>
      <c r="AC1847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-11696604</v>
      </c>
      <c r="AD1847" s="5">
        <f>VALUE(FIXED((SLEP[[#This Row],[EjecutadoCLP]]/SLEP[[#This Row],[MontoCLP]]),4,TRUE))</f>
        <v>6.5053000000000001</v>
      </c>
      <c r="AE1847" s="1">
        <f>IF(SLEP[[#This Row],[Termino]]=0,DATE(1992,10,11),SLEP[[#This Row],[Termino]]-SLEP[[#This Row],[Días de vigencia]])</f>
        <v>45479</v>
      </c>
      <c r="AF1847" s="1">
        <f>IF(SLEP[[#This Row],[Días restantes]]&lt;1,DATE(1992,10,11),DATE(2025,8,8)+SLEP[[#This Row],[Días restantes]])</f>
        <v>46276</v>
      </c>
      <c r="AG1847">
        <f ca="1">IF(SLEP[[#This Row],[Termino]]=0,0,SLEP[[#This Row],[Termino]]-TODAY())</f>
        <v>317</v>
      </c>
      <c r="AH1847" s="7" t="str">
        <f ca="1">IF(SLEP[[#This Row],[Dias]]&gt;0,"Vigente","Vencido")</f>
        <v>Vigente</v>
      </c>
      <c r="AI1847" t="str">
        <f>_xlfn.XLOOKUP(SLEP[[#This Row],[Source.Name]],Tabla3[Nombre archivo],Tabla3[BASESLEP],"N/A",0,1)</f>
        <v>Valdivia</v>
      </c>
    </row>
    <row r="1848" spans="1:35" x14ac:dyDescent="0.3">
      <c r="A1848" t="s">
        <v>7689</v>
      </c>
      <c r="B1848" t="s">
        <v>7725</v>
      </c>
      <c r="C1848" t="s">
        <v>7726</v>
      </c>
      <c r="D1848" t="s">
        <v>7727</v>
      </c>
      <c r="E1848" t="s">
        <v>7728</v>
      </c>
      <c r="F1848" t="s">
        <v>7729</v>
      </c>
      <c r="G1848" t="s">
        <v>74</v>
      </c>
      <c r="H1848" t="s">
        <v>45</v>
      </c>
      <c r="I1848" t="s">
        <v>254</v>
      </c>
      <c r="J1848" t="s">
        <v>5783</v>
      </c>
      <c r="K1848" t="s">
        <v>48</v>
      </c>
      <c r="L1848" s="3">
        <v>1806723</v>
      </c>
      <c r="M1848" s="4">
        <v>8600000</v>
      </c>
      <c r="N1848" s="4">
        <v>-6793277</v>
      </c>
      <c r="O1848" t="s">
        <v>646</v>
      </c>
      <c r="P1848" t="s">
        <v>104</v>
      </c>
      <c r="Q1848" t="s">
        <v>51</v>
      </c>
      <c r="R1848">
        <v>0</v>
      </c>
      <c r="S1848">
        <v>0</v>
      </c>
      <c r="T1848">
        <v>0</v>
      </c>
      <c r="U1848">
        <v>0</v>
      </c>
      <c r="V1848">
        <v>0</v>
      </c>
      <c r="W1848">
        <v>0</v>
      </c>
      <c r="X1848">
        <v>365</v>
      </c>
      <c r="Y1848">
        <v>-1</v>
      </c>
      <c r="Z1848" t="s">
        <v>52</v>
      </c>
      <c r="AA1848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1806723</v>
      </c>
      <c r="AB1848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8600000</v>
      </c>
      <c r="AC1848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-6793277</v>
      </c>
      <c r="AD1848" s="5">
        <f>VALUE(FIXED((SLEP[[#This Row],[EjecutadoCLP]]/SLEP[[#This Row],[MontoCLP]]),4,TRUE))</f>
        <v>4.76</v>
      </c>
      <c r="AE1848" s="1">
        <f>IF(SLEP[[#This Row],[Termino]]=0,DATE(1992,10,11),SLEP[[#This Row],[Termino]]-SLEP[[#This Row],[Días de vigencia]])</f>
        <v>33523</v>
      </c>
      <c r="AF1848" s="1">
        <f>IF(SLEP[[#This Row],[Días restantes]]&lt;1,DATE(1992,10,11),DATE(2025,8,8)+SLEP[[#This Row],[Días restantes]])</f>
        <v>33888</v>
      </c>
      <c r="AG1848">
        <f ca="1">IF(SLEP[[#This Row],[Termino]]=0,0,SLEP[[#This Row],[Termino]]-TODAY())</f>
        <v>-12071</v>
      </c>
      <c r="AH1848" s="7" t="str">
        <f ca="1">IF(SLEP[[#This Row],[Dias]]&gt;0,"Vigente","Vencido")</f>
        <v>Vencido</v>
      </c>
      <c r="AI1848" t="str">
        <f>_xlfn.XLOOKUP(SLEP[[#This Row],[Source.Name]],Tabla3[Nombre archivo],Tabla3[BASESLEP],"N/A",0,1)</f>
        <v>Valdivia</v>
      </c>
    </row>
    <row r="1849" spans="1:35" x14ac:dyDescent="0.3">
      <c r="A1849" t="s">
        <v>7731</v>
      </c>
      <c r="B1849" t="s">
        <v>7732</v>
      </c>
      <c r="C1849" t="s">
        <v>7733</v>
      </c>
      <c r="D1849" t="s">
        <v>7734</v>
      </c>
      <c r="E1849" t="s">
        <v>7735</v>
      </c>
      <c r="F1849" t="s">
        <v>7736</v>
      </c>
      <c r="G1849" t="s">
        <v>44</v>
      </c>
      <c r="H1849" t="s">
        <v>45</v>
      </c>
      <c r="I1849" t="s">
        <v>254</v>
      </c>
      <c r="J1849" t="s">
        <v>7604</v>
      </c>
      <c r="K1849" t="s">
        <v>48</v>
      </c>
      <c r="L1849" s="3">
        <v>46080000</v>
      </c>
      <c r="M1849" s="4">
        <v>11424000</v>
      </c>
      <c r="N1849" s="4">
        <v>34656000</v>
      </c>
      <c r="O1849" t="s">
        <v>256</v>
      </c>
      <c r="P1849" t="s">
        <v>4942</v>
      </c>
      <c r="Q1849" t="s">
        <v>64</v>
      </c>
      <c r="R1849">
        <v>0</v>
      </c>
      <c r="S1849">
        <v>0</v>
      </c>
      <c r="T1849">
        <v>0</v>
      </c>
      <c r="U1849">
        <v>0</v>
      </c>
      <c r="V1849">
        <v>0</v>
      </c>
      <c r="W1849">
        <v>0</v>
      </c>
      <c r="X1849">
        <v>730</v>
      </c>
      <c r="Y1849">
        <v>549</v>
      </c>
      <c r="Z1849" t="s">
        <v>65</v>
      </c>
      <c r="AA1849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46080000</v>
      </c>
      <c r="AB1849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11424000</v>
      </c>
      <c r="AC1849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34656000</v>
      </c>
      <c r="AD1849" s="5">
        <f>VALUE(FIXED((SLEP[[#This Row],[EjecutadoCLP]]/SLEP[[#This Row],[MontoCLP]]),4,TRUE))</f>
        <v>0.24790000000000001</v>
      </c>
      <c r="AE1849" s="1">
        <f>IF(SLEP[[#This Row],[Termino]]=0,DATE(1992,10,11),SLEP[[#This Row],[Termino]]-SLEP[[#This Row],[Días de vigencia]])</f>
        <v>45696</v>
      </c>
      <c r="AF1849" s="1">
        <f>IF(SLEP[[#This Row],[Días restantes]]&lt;1,DATE(1992,10,11),DATE(2025,8,8)+SLEP[[#This Row],[Días restantes]])</f>
        <v>46426</v>
      </c>
      <c r="AG1849">
        <f ca="1">IF(SLEP[[#This Row],[Termino]]=0,0,SLEP[[#This Row],[Termino]]-TODAY())</f>
        <v>467</v>
      </c>
      <c r="AH1849" s="7" t="str">
        <f ca="1">IF(SLEP[[#This Row],[Dias]]&gt;0,"Vigente","Vencido")</f>
        <v>Vigente</v>
      </c>
      <c r="AI1849" t="str">
        <f>_xlfn.XLOOKUP(SLEP[[#This Row],[Source.Name]],Tabla3[Nombre archivo],Tabla3[BASESLEP],"N/A",0,1)</f>
        <v>Valparaíso</v>
      </c>
    </row>
    <row r="1850" spans="1:35" x14ac:dyDescent="0.3">
      <c r="A1850" t="s">
        <v>7731</v>
      </c>
      <c r="B1850" t="s">
        <v>7739</v>
      </c>
      <c r="C1850" t="s">
        <v>7740</v>
      </c>
      <c r="D1850" t="s">
        <v>7741</v>
      </c>
      <c r="E1850" t="s">
        <v>7742</v>
      </c>
      <c r="F1850" t="s">
        <v>7743</v>
      </c>
      <c r="G1850" t="s">
        <v>44</v>
      </c>
      <c r="H1850" t="s">
        <v>45</v>
      </c>
      <c r="I1850" t="s">
        <v>60</v>
      </c>
      <c r="J1850" t="s">
        <v>7596</v>
      </c>
      <c r="K1850" t="s">
        <v>48</v>
      </c>
      <c r="L1850" s="3">
        <v>37889210</v>
      </c>
      <c r="M1850" s="4">
        <v>257579408</v>
      </c>
      <c r="N1850" s="4">
        <v>-219690198</v>
      </c>
      <c r="O1850" t="s">
        <v>189</v>
      </c>
      <c r="P1850" t="s">
        <v>189</v>
      </c>
      <c r="Q1850" t="s">
        <v>64</v>
      </c>
      <c r="R1850">
        <v>2</v>
      </c>
      <c r="S1850">
        <v>0</v>
      </c>
      <c r="T1850">
        <v>0</v>
      </c>
      <c r="U1850">
        <v>0</v>
      </c>
      <c r="V1850">
        <v>0</v>
      </c>
      <c r="W1850">
        <v>0</v>
      </c>
      <c r="X1850">
        <v>244</v>
      </c>
      <c r="Y1850">
        <v>49</v>
      </c>
      <c r="Z1850" t="s">
        <v>65</v>
      </c>
      <c r="AA1850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37889210</v>
      </c>
      <c r="AB1850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257579408</v>
      </c>
      <c r="AC1850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-219690198</v>
      </c>
      <c r="AD1850" s="5">
        <f>VALUE(FIXED((SLEP[[#This Row],[EjecutadoCLP]]/SLEP[[#This Row],[MontoCLP]]),4,TRUE))</f>
        <v>6.7981999999999996</v>
      </c>
      <c r="AE1850" s="1">
        <f>IF(SLEP[[#This Row],[Termino]]=0,DATE(1992,10,11),SLEP[[#This Row],[Termino]]-SLEP[[#This Row],[Días de vigencia]])</f>
        <v>45682</v>
      </c>
      <c r="AF1850" s="1">
        <f>IF(SLEP[[#This Row],[Días restantes]]&lt;1,DATE(1992,10,11),DATE(2025,8,8)+SLEP[[#This Row],[Días restantes]])</f>
        <v>45926</v>
      </c>
      <c r="AG1850">
        <f ca="1">IF(SLEP[[#This Row],[Termino]]=0,0,SLEP[[#This Row],[Termino]]-TODAY())</f>
        <v>-33</v>
      </c>
      <c r="AH1850" s="7" t="str">
        <f ca="1">IF(SLEP[[#This Row],[Dias]]&gt;0,"Vigente","Vencido")</f>
        <v>Vencido</v>
      </c>
      <c r="AI1850" t="str">
        <f>_xlfn.XLOOKUP(SLEP[[#This Row],[Source.Name]],Tabla3[Nombre archivo],Tabla3[BASESLEP],"N/A",0,1)</f>
        <v>Valparaíso</v>
      </c>
    </row>
    <row r="1851" spans="1:35" x14ac:dyDescent="0.3">
      <c r="A1851" t="s">
        <v>7731</v>
      </c>
      <c r="B1851" t="s">
        <v>7745</v>
      </c>
      <c r="C1851" t="s">
        <v>7746</v>
      </c>
      <c r="D1851" t="s">
        <v>7747</v>
      </c>
      <c r="E1851" t="s">
        <v>7748</v>
      </c>
      <c r="F1851" t="s">
        <v>7749</v>
      </c>
      <c r="G1851" t="s">
        <v>44</v>
      </c>
      <c r="H1851" t="s">
        <v>45</v>
      </c>
      <c r="I1851" t="s">
        <v>46</v>
      </c>
      <c r="J1851" t="s">
        <v>7596</v>
      </c>
      <c r="K1851" t="s">
        <v>48</v>
      </c>
      <c r="L1851" s="3">
        <v>600000000</v>
      </c>
      <c r="M1851" s="4">
        <v>629999955</v>
      </c>
      <c r="N1851" s="4">
        <v>-29999955</v>
      </c>
      <c r="O1851" t="s">
        <v>180</v>
      </c>
      <c r="P1851" t="s">
        <v>169</v>
      </c>
      <c r="Q1851" t="s">
        <v>64</v>
      </c>
      <c r="R1851">
        <v>0</v>
      </c>
      <c r="S1851">
        <v>0</v>
      </c>
      <c r="T1851">
        <v>0</v>
      </c>
      <c r="U1851">
        <v>0</v>
      </c>
      <c r="V1851">
        <v>0</v>
      </c>
      <c r="W1851">
        <v>0</v>
      </c>
      <c r="X1851">
        <v>285</v>
      </c>
      <c r="Y1851">
        <v>63</v>
      </c>
      <c r="Z1851" t="s">
        <v>65</v>
      </c>
      <c r="AA1851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600000000</v>
      </c>
      <c r="AB1851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629999955</v>
      </c>
      <c r="AC1851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-29999955</v>
      </c>
      <c r="AD1851" s="5">
        <f>VALUE(FIXED((SLEP[[#This Row],[EjecutadoCLP]]/SLEP[[#This Row],[MontoCLP]]),4,TRUE))</f>
        <v>1.05</v>
      </c>
      <c r="AE1851" s="1">
        <f>IF(SLEP[[#This Row],[Termino]]=0,DATE(1992,10,11),SLEP[[#This Row],[Termino]]-SLEP[[#This Row],[Días de vigencia]])</f>
        <v>45655</v>
      </c>
      <c r="AF1851" s="1">
        <f>IF(SLEP[[#This Row],[Días restantes]]&lt;1,DATE(1992,10,11),DATE(2025,8,8)+SLEP[[#This Row],[Días restantes]])</f>
        <v>45940</v>
      </c>
      <c r="AG1851">
        <f ca="1">IF(SLEP[[#This Row],[Termino]]=0,0,SLEP[[#This Row],[Termino]]-TODAY())</f>
        <v>-19</v>
      </c>
      <c r="AH1851" s="7" t="str">
        <f ca="1">IF(SLEP[[#This Row],[Dias]]&gt;0,"Vigente","Vencido")</f>
        <v>Vencido</v>
      </c>
      <c r="AI1851" t="str">
        <f>_xlfn.XLOOKUP(SLEP[[#This Row],[Source.Name]],Tabla3[Nombre archivo],Tabla3[BASESLEP],"N/A",0,1)</f>
        <v>Valparaíso</v>
      </c>
    </row>
    <row r="1852" spans="1:35" x14ac:dyDescent="0.3">
      <c r="A1852" t="s">
        <v>7731</v>
      </c>
      <c r="B1852" t="s">
        <v>7751</v>
      </c>
      <c r="C1852" t="s">
        <v>7752</v>
      </c>
      <c r="D1852" t="s">
        <v>7753</v>
      </c>
      <c r="E1852" t="s">
        <v>7754</v>
      </c>
      <c r="F1852" t="s">
        <v>7755</v>
      </c>
      <c r="G1852" t="s">
        <v>44</v>
      </c>
      <c r="H1852" t="s">
        <v>45</v>
      </c>
      <c r="I1852" t="s">
        <v>60</v>
      </c>
      <c r="J1852" t="s">
        <v>7596</v>
      </c>
      <c r="K1852" t="s">
        <v>48</v>
      </c>
      <c r="L1852" s="3">
        <v>1038733000</v>
      </c>
      <c r="M1852" s="4">
        <v>815378100</v>
      </c>
      <c r="N1852" s="4">
        <v>223354900</v>
      </c>
      <c r="O1852" t="s">
        <v>1866</v>
      </c>
      <c r="P1852" t="s">
        <v>273</v>
      </c>
      <c r="Q1852" t="s">
        <v>51</v>
      </c>
      <c r="R1852">
        <v>0</v>
      </c>
      <c r="S1852">
        <v>0</v>
      </c>
      <c r="T1852">
        <v>0</v>
      </c>
      <c r="U1852">
        <v>0</v>
      </c>
      <c r="V1852">
        <v>0</v>
      </c>
      <c r="W1852">
        <v>0</v>
      </c>
      <c r="X1852">
        <v>300</v>
      </c>
      <c r="Y1852">
        <v>-1</v>
      </c>
      <c r="Z1852" t="s">
        <v>52</v>
      </c>
      <c r="AA1852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1038733000</v>
      </c>
      <c r="AB1852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815378100</v>
      </c>
      <c r="AC1852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223354900</v>
      </c>
      <c r="AD1852" s="5">
        <f>VALUE(FIXED((SLEP[[#This Row],[EjecutadoCLP]]/SLEP[[#This Row],[MontoCLP]]),4,TRUE))</f>
        <v>0.78500000000000003</v>
      </c>
      <c r="AE1852" s="1">
        <f>IF(SLEP[[#This Row],[Termino]]=0,DATE(1992,10,11),SLEP[[#This Row],[Termino]]-SLEP[[#This Row],[Días de vigencia]])</f>
        <v>33588</v>
      </c>
      <c r="AF1852" s="1">
        <f>IF(SLEP[[#This Row],[Días restantes]]&lt;1,DATE(1992,10,11),DATE(2025,8,8)+SLEP[[#This Row],[Días restantes]])</f>
        <v>33888</v>
      </c>
      <c r="AG1852">
        <f ca="1">IF(SLEP[[#This Row],[Termino]]=0,0,SLEP[[#This Row],[Termino]]-TODAY())</f>
        <v>-12071</v>
      </c>
      <c r="AH1852" s="7" t="str">
        <f ca="1">IF(SLEP[[#This Row],[Dias]]&gt;0,"Vigente","Vencido")</f>
        <v>Vencido</v>
      </c>
      <c r="AI1852" t="str">
        <f>_xlfn.XLOOKUP(SLEP[[#This Row],[Source.Name]],Tabla3[Nombre archivo],Tabla3[BASESLEP],"N/A",0,1)</f>
        <v>Valparaíso</v>
      </c>
    </row>
    <row r="1853" spans="1:35" x14ac:dyDescent="0.3">
      <c r="A1853" t="s">
        <v>7731</v>
      </c>
      <c r="B1853" t="s">
        <v>7757</v>
      </c>
      <c r="C1853" t="s">
        <v>425</v>
      </c>
      <c r="D1853" t="s">
        <v>7758</v>
      </c>
      <c r="E1853" t="s">
        <v>7759</v>
      </c>
      <c r="F1853" t="s">
        <v>7760</v>
      </c>
      <c r="G1853" t="s">
        <v>44</v>
      </c>
      <c r="H1853" t="s">
        <v>45</v>
      </c>
      <c r="I1853" t="s">
        <v>188</v>
      </c>
      <c r="J1853" t="s">
        <v>7596</v>
      </c>
      <c r="K1853" t="s">
        <v>303</v>
      </c>
      <c r="L1853" s="3">
        <v>51000000</v>
      </c>
      <c r="M1853" s="4">
        <v>60690000</v>
      </c>
      <c r="N1853" s="4">
        <v>-9690000</v>
      </c>
      <c r="O1853" t="s">
        <v>641</v>
      </c>
      <c r="P1853" t="s">
        <v>231</v>
      </c>
      <c r="Q1853" t="s">
        <v>51</v>
      </c>
      <c r="R1853">
        <v>1</v>
      </c>
      <c r="S1853">
        <v>0</v>
      </c>
      <c r="T1853">
        <v>1</v>
      </c>
      <c r="U1853">
        <v>0</v>
      </c>
      <c r="V1853">
        <v>0</v>
      </c>
      <c r="W1853">
        <v>0</v>
      </c>
      <c r="X1853">
        <v>120</v>
      </c>
      <c r="Y1853">
        <v>-1</v>
      </c>
      <c r="Z1853" t="s">
        <v>52</v>
      </c>
      <c r="AA1853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2013768150000</v>
      </c>
      <c r="AB1853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2396384098500</v>
      </c>
      <c r="AC1853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-382615948500</v>
      </c>
      <c r="AD1853" s="5">
        <f>VALUE(FIXED((SLEP[[#This Row],[EjecutadoCLP]]/SLEP[[#This Row],[MontoCLP]]),4,TRUE))</f>
        <v>1.19</v>
      </c>
      <c r="AE1853" s="1">
        <f>IF(SLEP[[#This Row],[Termino]]=0,DATE(1992,10,11),SLEP[[#This Row],[Termino]]-SLEP[[#This Row],[Días de vigencia]])</f>
        <v>33768</v>
      </c>
      <c r="AF1853" s="1">
        <f>IF(SLEP[[#This Row],[Días restantes]]&lt;1,DATE(1992,10,11),DATE(2025,8,8)+SLEP[[#This Row],[Días restantes]])</f>
        <v>33888</v>
      </c>
      <c r="AG1853">
        <f ca="1">IF(SLEP[[#This Row],[Termino]]=0,0,SLEP[[#This Row],[Termino]]-TODAY())</f>
        <v>-12071</v>
      </c>
      <c r="AH1853" s="7" t="str">
        <f ca="1">IF(SLEP[[#This Row],[Dias]]&gt;0,"Vigente","Vencido")</f>
        <v>Vencido</v>
      </c>
      <c r="AI1853" t="str">
        <f>_xlfn.XLOOKUP(SLEP[[#This Row],[Source.Name]],Tabla3[Nombre archivo],Tabla3[BASESLEP],"N/A",0,1)</f>
        <v>Valparaíso</v>
      </c>
    </row>
    <row r="1854" spans="1:35" x14ac:dyDescent="0.3">
      <c r="A1854" t="s">
        <v>7731</v>
      </c>
      <c r="B1854" t="s">
        <v>7762</v>
      </c>
      <c r="C1854" t="s">
        <v>7763</v>
      </c>
      <c r="D1854" t="s">
        <v>7764</v>
      </c>
      <c r="E1854" t="s">
        <v>2033</v>
      </c>
      <c r="F1854" t="s">
        <v>2034</v>
      </c>
      <c r="G1854" t="s">
        <v>74</v>
      </c>
      <c r="H1854" t="s">
        <v>45</v>
      </c>
      <c r="I1854" t="s">
        <v>1655</v>
      </c>
      <c r="J1854" t="s">
        <v>7596</v>
      </c>
      <c r="K1854" t="s">
        <v>48</v>
      </c>
      <c r="L1854" s="3">
        <v>207781337</v>
      </c>
      <c r="M1854" s="4">
        <v>207781277</v>
      </c>
      <c r="N1854" s="4">
        <v>60</v>
      </c>
      <c r="O1854" t="s">
        <v>668</v>
      </c>
      <c r="P1854" t="s">
        <v>169</v>
      </c>
      <c r="Q1854" t="s">
        <v>51</v>
      </c>
      <c r="R1854">
        <v>0</v>
      </c>
      <c r="S1854">
        <v>0</v>
      </c>
      <c r="T1854">
        <v>1</v>
      </c>
      <c r="U1854">
        <v>0</v>
      </c>
      <c r="V1854">
        <v>0</v>
      </c>
      <c r="W1854">
        <v>0</v>
      </c>
      <c r="X1854">
        <v>87</v>
      </c>
      <c r="Y1854">
        <v>-1</v>
      </c>
      <c r="Z1854" t="s">
        <v>52</v>
      </c>
      <c r="AA1854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207781337</v>
      </c>
      <c r="AB1854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207781277</v>
      </c>
      <c r="AC1854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60</v>
      </c>
      <c r="AD1854" s="5">
        <f>VALUE(FIXED((SLEP[[#This Row],[EjecutadoCLP]]/SLEP[[#This Row],[MontoCLP]]),4,TRUE))</f>
        <v>1</v>
      </c>
      <c r="AE1854" s="1">
        <f>IF(SLEP[[#This Row],[Termino]]=0,DATE(1992,10,11),SLEP[[#This Row],[Termino]]-SLEP[[#This Row],[Días de vigencia]])</f>
        <v>33801</v>
      </c>
      <c r="AF1854" s="1">
        <f>IF(SLEP[[#This Row],[Días restantes]]&lt;1,DATE(1992,10,11),DATE(2025,8,8)+SLEP[[#This Row],[Días restantes]])</f>
        <v>33888</v>
      </c>
      <c r="AG1854">
        <f ca="1">IF(SLEP[[#This Row],[Termino]]=0,0,SLEP[[#This Row],[Termino]]-TODAY())</f>
        <v>-12071</v>
      </c>
      <c r="AH1854" s="7" t="str">
        <f ca="1">IF(SLEP[[#This Row],[Dias]]&gt;0,"Vigente","Vencido")</f>
        <v>Vencido</v>
      </c>
      <c r="AI1854" t="str">
        <f>_xlfn.XLOOKUP(SLEP[[#This Row],[Source.Name]],Tabla3[Nombre archivo],Tabla3[BASESLEP],"N/A",0,1)</f>
        <v>Valparaíso</v>
      </c>
    </row>
    <row r="1855" spans="1:35" x14ac:dyDescent="0.3">
      <c r="A1855" t="s">
        <v>7731</v>
      </c>
      <c r="B1855" t="s">
        <v>7766</v>
      </c>
      <c r="C1855" t="s">
        <v>7767</v>
      </c>
      <c r="D1855" t="s">
        <v>7768</v>
      </c>
      <c r="E1855" t="s">
        <v>7769</v>
      </c>
      <c r="F1855" t="s">
        <v>7770</v>
      </c>
      <c r="G1855" t="s">
        <v>74</v>
      </c>
      <c r="H1855" t="s">
        <v>45</v>
      </c>
      <c r="I1855" t="s">
        <v>60</v>
      </c>
      <c r="J1855" t="s">
        <v>7596</v>
      </c>
      <c r="K1855" t="s">
        <v>48</v>
      </c>
      <c r="L1855" s="3">
        <v>154725461</v>
      </c>
      <c r="M1855" s="4">
        <v>161570474</v>
      </c>
      <c r="N1855" s="4">
        <v>-6845013</v>
      </c>
      <c r="O1855" t="s">
        <v>759</v>
      </c>
      <c r="P1855" t="s">
        <v>272</v>
      </c>
      <c r="Q1855" t="s">
        <v>51</v>
      </c>
      <c r="R1855">
        <v>0</v>
      </c>
      <c r="S1855">
        <v>0</v>
      </c>
      <c r="T1855">
        <v>1</v>
      </c>
      <c r="U1855">
        <v>0</v>
      </c>
      <c r="V1855">
        <v>0</v>
      </c>
      <c r="W1855">
        <v>0</v>
      </c>
      <c r="X1855">
        <v>130</v>
      </c>
      <c r="Y1855">
        <v>-1</v>
      </c>
      <c r="Z1855" t="s">
        <v>52</v>
      </c>
      <c r="AA1855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154725461</v>
      </c>
      <c r="AB1855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161570474</v>
      </c>
      <c r="AC1855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-6845013</v>
      </c>
      <c r="AD1855" s="5">
        <f>VALUE(FIXED((SLEP[[#This Row],[EjecutadoCLP]]/SLEP[[#This Row],[MontoCLP]]),4,TRUE))</f>
        <v>1.0442</v>
      </c>
      <c r="AE1855" s="1">
        <f>IF(SLEP[[#This Row],[Termino]]=0,DATE(1992,10,11),SLEP[[#This Row],[Termino]]-SLEP[[#This Row],[Días de vigencia]])</f>
        <v>33758</v>
      </c>
      <c r="AF1855" s="1">
        <f>IF(SLEP[[#This Row],[Días restantes]]&lt;1,DATE(1992,10,11),DATE(2025,8,8)+SLEP[[#This Row],[Días restantes]])</f>
        <v>33888</v>
      </c>
      <c r="AG1855">
        <f ca="1">IF(SLEP[[#This Row],[Termino]]=0,0,SLEP[[#This Row],[Termino]]-TODAY())</f>
        <v>-12071</v>
      </c>
      <c r="AH1855" s="7" t="str">
        <f ca="1">IF(SLEP[[#This Row],[Dias]]&gt;0,"Vigente","Vencido")</f>
        <v>Vencido</v>
      </c>
      <c r="AI1855" t="str">
        <f>_xlfn.XLOOKUP(SLEP[[#This Row],[Source.Name]],Tabla3[Nombre archivo],Tabla3[BASESLEP],"N/A",0,1)</f>
        <v>Valparaíso</v>
      </c>
    </row>
    <row r="1856" spans="1:35" x14ac:dyDescent="0.3">
      <c r="A1856" t="s">
        <v>7731</v>
      </c>
      <c r="B1856" t="s">
        <v>7772</v>
      </c>
      <c r="C1856" t="s">
        <v>7773</v>
      </c>
      <c r="D1856" t="s">
        <v>7774</v>
      </c>
      <c r="E1856" t="s">
        <v>7775</v>
      </c>
      <c r="F1856" t="s">
        <v>7776</v>
      </c>
      <c r="G1856" t="s">
        <v>74</v>
      </c>
      <c r="H1856" t="s">
        <v>45</v>
      </c>
      <c r="I1856" t="s">
        <v>46</v>
      </c>
      <c r="J1856" t="s">
        <v>7596</v>
      </c>
      <c r="K1856" t="s">
        <v>48</v>
      </c>
      <c r="L1856" s="3">
        <v>311500000</v>
      </c>
      <c r="M1856" s="4">
        <v>204095569</v>
      </c>
      <c r="N1856" s="4">
        <v>107404431</v>
      </c>
      <c r="O1856" t="s">
        <v>478</v>
      </c>
      <c r="P1856" t="s">
        <v>169</v>
      </c>
      <c r="Q1856" t="s">
        <v>51</v>
      </c>
      <c r="R1856">
        <v>0</v>
      </c>
      <c r="S1856">
        <v>0</v>
      </c>
      <c r="T1856">
        <v>1</v>
      </c>
      <c r="U1856">
        <v>0</v>
      </c>
      <c r="V1856">
        <v>0</v>
      </c>
      <c r="W1856">
        <v>0</v>
      </c>
      <c r="X1856">
        <v>166</v>
      </c>
      <c r="Y1856">
        <v>-2</v>
      </c>
      <c r="Z1856" t="s">
        <v>52</v>
      </c>
      <c r="AA1856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311500000</v>
      </c>
      <c r="AB1856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204095569</v>
      </c>
      <c r="AC1856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107404431</v>
      </c>
      <c r="AD1856" s="5">
        <f>VALUE(FIXED((SLEP[[#This Row],[EjecutadoCLP]]/SLEP[[#This Row],[MontoCLP]]),4,TRUE))</f>
        <v>0.6552</v>
      </c>
      <c r="AE1856" s="1">
        <f>IF(SLEP[[#This Row],[Termino]]=0,DATE(1992,10,11),SLEP[[#This Row],[Termino]]-SLEP[[#This Row],[Días de vigencia]])</f>
        <v>33722</v>
      </c>
      <c r="AF1856" s="1">
        <f>IF(SLEP[[#This Row],[Días restantes]]&lt;1,DATE(1992,10,11),DATE(2025,8,8)+SLEP[[#This Row],[Días restantes]])</f>
        <v>33888</v>
      </c>
      <c r="AG1856">
        <f ca="1">IF(SLEP[[#This Row],[Termino]]=0,0,SLEP[[#This Row],[Termino]]-TODAY())</f>
        <v>-12071</v>
      </c>
      <c r="AH1856" s="7" t="str">
        <f ca="1">IF(SLEP[[#This Row],[Dias]]&gt;0,"Vigente","Vencido")</f>
        <v>Vencido</v>
      </c>
      <c r="AI1856" t="str">
        <f>_xlfn.XLOOKUP(SLEP[[#This Row],[Source.Name]],Tabla3[Nombre archivo],Tabla3[BASESLEP],"N/A",0,1)</f>
        <v>Valparaíso</v>
      </c>
    </row>
    <row r="1857" spans="1:35" x14ac:dyDescent="0.3">
      <c r="A1857" t="s">
        <v>7731</v>
      </c>
      <c r="B1857" t="s">
        <v>7778</v>
      </c>
      <c r="C1857" t="s">
        <v>7779</v>
      </c>
      <c r="D1857" t="s">
        <v>7780</v>
      </c>
      <c r="E1857" t="s">
        <v>7781</v>
      </c>
      <c r="F1857" t="s">
        <v>7782</v>
      </c>
      <c r="G1857" t="s">
        <v>74</v>
      </c>
      <c r="H1857" t="s">
        <v>178</v>
      </c>
      <c r="I1857" t="s">
        <v>207</v>
      </c>
      <c r="J1857" t="s">
        <v>7596</v>
      </c>
      <c r="K1857" t="s">
        <v>48</v>
      </c>
      <c r="L1857" s="3">
        <v>4030254</v>
      </c>
      <c r="M1857" s="4">
        <v>3780354</v>
      </c>
      <c r="N1857" s="4">
        <v>249900</v>
      </c>
      <c r="O1857" t="s">
        <v>478</v>
      </c>
      <c r="P1857" t="s">
        <v>513</v>
      </c>
      <c r="Q1857" t="s">
        <v>51</v>
      </c>
      <c r="R1857">
        <v>0</v>
      </c>
      <c r="S1857">
        <v>0</v>
      </c>
      <c r="T1857">
        <v>0</v>
      </c>
      <c r="U1857">
        <v>0</v>
      </c>
      <c r="V1857">
        <v>0</v>
      </c>
      <c r="W1857">
        <v>0</v>
      </c>
      <c r="X1857">
        <v>76</v>
      </c>
      <c r="Y1857">
        <v>-1</v>
      </c>
      <c r="Z1857" t="s">
        <v>52</v>
      </c>
      <c r="AA1857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4030254</v>
      </c>
      <c r="AB1857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3780354</v>
      </c>
      <c r="AC1857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249900</v>
      </c>
      <c r="AD1857" s="5">
        <f>VALUE(FIXED((SLEP[[#This Row],[EjecutadoCLP]]/SLEP[[#This Row],[MontoCLP]]),4,TRUE))</f>
        <v>0.93799999999999994</v>
      </c>
      <c r="AE1857" s="1">
        <f>IF(SLEP[[#This Row],[Termino]]=0,DATE(1992,10,11),SLEP[[#This Row],[Termino]]-SLEP[[#This Row],[Días de vigencia]])</f>
        <v>33812</v>
      </c>
      <c r="AF1857" s="1">
        <f>IF(SLEP[[#This Row],[Días restantes]]&lt;1,DATE(1992,10,11),DATE(2025,8,8)+SLEP[[#This Row],[Días restantes]])</f>
        <v>33888</v>
      </c>
      <c r="AG1857">
        <f ca="1">IF(SLEP[[#This Row],[Termino]]=0,0,SLEP[[#This Row],[Termino]]-TODAY())</f>
        <v>-12071</v>
      </c>
      <c r="AH1857" s="7" t="str">
        <f ca="1">IF(SLEP[[#This Row],[Dias]]&gt;0,"Vigente","Vencido")</f>
        <v>Vencido</v>
      </c>
      <c r="AI1857" t="str">
        <f>_xlfn.XLOOKUP(SLEP[[#This Row],[Source.Name]],Tabla3[Nombre archivo],Tabla3[BASESLEP],"N/A",0,1)</f>
        <v>Valparaíso</v>
      </c>
    </row>
    <row r="1858" spans="1:35" x14ac:dyDescent="0.3">
      <c r="A1858" t="s">
        <v>7731</v>
      </c>
      <c r="B1858" t="s">
        <v>7784</v>
      </c>
      <c r="C1858" t="s">
        <v>7785</v>
      </c>
      <c r="D1858" t="s">
        <v>7786</v>
      </c>
      <c r="E1858" t="s">
        <v>7787</v>
      </c>
      <c r="F1858" t="s">
        <v>7788</v>
      </c>
      <c r="G1858" t="s">
        <v>74</v>
      </c>
      <c r="H1858" t="s">
        <v>45</v>
      </c>
      <c r="I1858" t="s">
        <v>46</v>
      </c>
      <c r="J1858" t="s">
        <v>7596</v>
      </c>
      <c r="K1858" t="s">
        <v>48</v>
      </c>
      <c r="L1858" s="3">
        <v>536000000</v>
      </c>
      <c r="M1858" s="4">
        <v>354024674</v>
      </c>
      <c r="N1858" s="4">
        <v>181975326</v>
      </c>
      <c r="O1858" t="s">
        <v>478</v>
      </c>
      <c r="P1858" t="s">
        <v>169</v>
      </c>
      <c r="Q1858" t="s">
        <v>51</v>
      </c>
      <c r="R1858">
        <v>0</v>
      </c>
      <c r="S1858">
        <v>0</v>
      </c>
      <c r="T1858">
        <v>1</v>
      </c>
      <c r="U1858">
        <v>0</v>
      </c>
      <c r="V1858">
        <v>0</v>
      </c>
      <c r="W1858">
        <v>0</v>
      </c>
      <c r="X1858">
        <v>166</v>
      </c>
      <c r="Y1858">
        <v>-2</v>
      </c>
      <c r="Z1858" t="s">
        <v>52</v>
      </c>
      <c r="AA1858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536000000</v>
      </c>
      <c r="AB1858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354024674</v>
      </c>
      <c r="AC1858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181975326</v>
      </c>
      <c r="AD1858" s="5">
        <f>VALUE(FIXED((SLEP[[#This Row],[EjecutadoCLP]]/SLEP[[#This Row],[MontoCLP]]),4,TRUE))</f>
        <v>0.66049999999999998</v>
      </c>
      <c r="AE1858" s="1">
        <f>IF(SLEP[[#This Row],[Termino]]=0,DATE(1992,10,11),SLEP[[#This Row],[Termino]]-SLEP[[#This Row],[Días de vigencia]])</f>
        <v>33722</v>
      </c>
      <c r="AF1858" s="1">
        <f>IF(SLEP[[#This Row],[Días restantes]]&lt;1,DATE(1992,10,11),DATE(2025,8,8)+SLEP[[#This Row],[Días restantes]])</f>
        <v>33888</v>
      </c>
      <c r="AG1858">
        <f ca="1">IF(SLEP[[#This Row],[Termino]]=0,0,SLEP[[#This Row],[Termino]]-TODAY())</f>
        <v>-12071</v>
      </c>
      <c r="AH1858" s="7" t="str">
        <f ca="1">IF(SLEP[[#This Row],[Dias]]&gt;0,"Vigente","Vencido")</f>
        <v>Vencido</v>
      </c>
      <c r="AI1858" t="str">
        <f>_xlfn.XLOOKUP(SLEP[[#This Row],[Source.Name]],Tabla3[Nombre archivo],Tabla3[BASESLEP],"N/A",0,1)</f>
        <v>Valparaíso</v>
      </c>
    </row>
    <row r="1859" spans="1:35" x14ac:dyDescent="0.3">
      <c r="A1859" t="s">
        <v>7731</v>
      </c>
      <c r="B1859" t="s">
        <v>7790</v>
      </c>
      <c r="C1859" t="s">
        <v>7791</v>
      </c>
      <c r="D1859" t="s">
        <v>7792</v>
      </c>
      <c r="E1859" t="s">
        <v>7748</v>
      </c>
      <c r="F1859" t="s">
        <v>7749</v>
      </c>
      <c r="G1859" t="s">
        <v>44</v>
      </c>
      <c r="H1859" t="s">
        <v>45</v>
      </c>
      <c r="I1859" t="s">
        <v>46</v>
      </c>
      <c r="J1859" t="s">
        <v>7596</v>
      </c>
      <c r="K1859" t="s">
        <v>48</v>
      </c>
      <c r="L1859" s="3">
        <v>162943553</v>
      </c>
      <c r="M1859" s="4">
        <v>211826618</v>
      </c>
      <c r="N1859" s="4">
        <v>-48883065</v>
      </c>
      <c r="O1859" t="s">
        <v>478</v>
      </c>
      <c r="P1859" t="s">
        <v>169</v>
      </c>
      <c r="Q1859" t="s">
        <v>51</v>
      </c>
      <c r="R1859">
        <v>0</v>
      </c>
      <c r="S1859">
        <v>0</v>
      </c>
      <c r="T1859">
        <v>1</v>
      </c>
      <c r="U1859">
        <v>0</v>
      </c>
      <c r="V1859">
        <v>0</v>
      </c>
      <c r="W1859">
        <v>0</v>
      </c>
      <c r="X1859">
        <v>166</v>
      </c>
      <c r="Y1859">
        <v>-2</v>
      </c>
      <c r="Z1859" t="s">
        <v>52</v>
      </c>
      <c r="AA1859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162943553</v>
      </c>
      <c r="AB1859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211826618</v>
      </c>
      <c r="AC1859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-48883065</v>
      </c>
      <c r="AD1859" s="5">
        <f>VALUE(FIXED((SLEP[[#This Row],[EjecutadoCLP]]/SLEP[[#This Row],[MontoCLP]]),4,TRUE))</f>
        <v>1.3</v>
      </c>
      <c r="AE1859" s="1">
        <f>IF(SLEP[[#This Row],[Termino]]=0,DATE(1992,10,11),SLEP[[#This Row],[Termino]]-SLEP[[#This Row],[Días de vigencia]])</f>
        <v>33722</v>
      </c>
      <c r="AF1859" s="1">
        <f>IF(SLEP[[#This Row],[Días restantes]]&lt;1,DATE(1992,10,11),DATE(2025,8,8)+SLEP[[#This Row],[Días restantes]])</f>
        <v>33888</v>
      </c>
      <c r="AG1859">
        <f ca="1">IF(SLEP[[#This Row],[Termino]]=0,0,SLEP[[#This Row],[Termino]]-TODAY())</f>
        <v>-12071</v>
      </c>
      <c r="AH1859" s="7" t="str">
        <f ca="1">IF(SLEP[[#This Row],[Dias]]&gt;0,"Vigente","Vencido")</f>
        <v>Vencido</v>
      </c>
      <c r="AI1859" t="str">
        <f>_xlfn.XLOOKUP(SLEP[[#This Row],[Source.Name]],Tabla3[Nombre archivo],Tabla3[BASESLEP],"N/A",0,1)</f>
        <v>Valparaíso</v>
      </c>
    </row>
    <row r="1860" spans="1:35" x14ac:dyDescent="0.3">
      <c r="A1860" t="s">
        <v>7731</v>
      </c>
      <c r="B1860" t="s">
        <v>7794</v>
      </c>
      <c r="C1860" t="s">
        <v>7795</v>
      </c>
      <c r="D1860" t="s">
        <v>7796</v>
      </c>
      <c r="E1860" t="s">
        <v>7748</v>
      </c>
      <c r="F1860" t="s">
        <v>7749</v>
      </c>
      <c r="G1860" t="s">
        <v>74</v>
      </c>
      <c r="H1860" t="s">
        <v>45</v>
      </c>
      <c r="I1860" t="s">
        <v>46</v>
      </c>
      <c r="J1860" t="s">
        <v>7596</v>
      </c>
      <c r="K1860" t="s">
        <v>48</v>
      </c>
      <c r="L1860" s="3">
        <v>462500000</v>
      </c>
      <c r="M1860" s="4">
        <v>554450000</v>
      </c>
      <c r="N1860" s="4">
        <v>-91950000</v>
      </c>
      <c r="O1860" t="s">
        <v>478</v>
      </c>
      <c r="P1860" t="s">
        <v>169</v>
      </c>
      <c r="Q1860" t="s">
        <v>51</v>
      </c>
      <c r="R1860">
        <v>0</v>
      </c>
      <c r="S1860">
        <v>0</v>
      </c>
      <c r="T1860">
        <v>1</v>
      </c>
      <c r="U1860">
        <v>0</v>
      </c>
      <c r="V1860">
        <v>0</v>
      </c>
      <c r="W1860">
        <v>0</v>
      </c>
      <c r="X1860">
        <v>166</v>
      </c>
      <c r="Y1860">
        <v>-2</v>
      </c>
      <c r="Z1860" t="s">
        <v>52</v>
      </c>
      <c r="AA1860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462500000</v>
      </c>
      <c r="AB1860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554450000</v>
      </c>
      <c r="AC1860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-91950000</v>
      </c>
      <c r="AD1860" s="5">
        <f>VALUE(FIXED((SLEP[[#This Row],[EjecutadoCLP]]/SLEP[[#This Row],[MontoCLP]]),4,TRUE))</f>
        <v>1.1988000000000001</v>
      </c>
      <c r="AE1860" s="1">
        <f>IF(SLEP[[#This Row],[Termino]]=0,DATE(1992,10,11),SLEP[[#This Row],[Termino]]-SLEP[[#This Row],[Días de vigencia]])</f>
        <v>33722</v>
      </c>
      <c r="AF1860" s="1">
        <f>IF(SLEP[[#This Row],[Días restantes]]&lt;1,DATE(1992,10,11),DATE(2025,8,8)+SLEP[[#This Row],[Días restantes]])</f>
        <v>33888</v>
      </c>
      <c r="AG1860">
        <f ca="1">IF(SLEP[[#This Row],[Termino]]=0,0,SLEP[[#This Row],[Termino]]-TODAY())</f>
        <v>-12071</v>
      </c>
      <c r="AH1860" s="7" t="str">
        <f ca="1">IF(SLEP[[#This Row],[Dias]]&gt;0,"Vigente","Vencido")</f>
        <v>Vencido</v>
      </c>
      <c r="AI1860" t="str">
        <f>_xlfn.XLOOKUP(SLEP[[#This Row],[Source.Name]],Tabla3[Nombre archivo],Tabla3[BASESLEP],"N/A",0,1)</f>
        <v>Valparaíso</v>
      </c>
    </row>
    <row r="1861" spans="1:35" x14ac:dyDescent="0.3">
      <c r="A1861" t="s">
        <v>7731</v>
      </c>
      <c r="B1861" t="s">
        <v>7798</v>
      </c>
      <c r="C1861" t="s">
        <v>7799</v>
      </c>
      <c r="D1861" t="s">
        <v>7800</v>
      </c>
      <c r="E1861" t="s">
        <v>6528</v>
      </c>
      <c r="F1861" t="s">
        <v>6529</v>
      </c>
      <c r="G1861" t="s">
        <v>44</v>
      </c>
      <c r="H1861" t="s">
        <v>178</v>
      </c>
      <c r="I1861" t="s">
        <v>207</v>
      </c>
      <c r="J1861" t="s">
        <v>7596</v>
      </c>
      <c r="K1861" t="s">
        <v>48</v>
      </c>
      <c r="L1861" s="3">
        <v>41005504</v>
      </c>
      <c r="M1861" s="4">
        <v>14982060</v>
      </c>
      <c r="N1861" s="4">
        <v>26023444</v>
      </c>
      <c r="O1861" t="s">
        <v>631</v>
      </c>
      <c r="P1861" t="s">
        <v>513</v>
      </c>
      <c r="Q1861" t="s">
        <v>51</v>
      </c>
      <c r="R1861">
        <v>0</v>
      </c>
      <c r="S1861">
        <v>0</v>
      </c>
      <c r="T1861">
        <v>0</v>
      </c>
      <c r="U1861">
        <v>0</v>
      </c>
      <c r="V1861">
        <v>0</v>
      </c>
      <c r="W1861">
        <v>0</v>
      </c>
      <c r="X1861">
        <v>126</v>
      </c>
      <c r="Y1861">
        <v>-1</v>
      </c>
      <c r="Z1861" t="s">
        <v>52</v>
      </c>
      <c r="AA1861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41005504</v>
      </c>
      <c r="AB1861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14982060</v>
      </c>
      <c r="AC1861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26023444</v>
      </c>
      <c r="AD1861" s="5">
        <f>VALUE(FIXED((SLEP[[#This Row],[EjecutadoCLP]]/SLEP[[#This Row],[MontoCLP]]),4,TRUE))</f>
        <v>0.3654</v>
      </c>
      <c r="AE1861" s="1">
        <f>IF(SLEP[[#This Row],[Termino]]=0,DATE(1992,10,11),SLEP[[#This Row],[Termino]]-SLEP[[#This Row],[Días de vigencia]])</f>
        <v>33762</v>
      </c>
      <c r="AF1861" s="1">
        <f>IF(SLEP[[#This Row],[Días restantes]]&lt;1,DATE(1992,10,11),DATE(2025,8,8)+SLEP[[#This Row],[Días restantes]])</f>
        <v>33888</v>
      </c>
      <c r="AG1861">
        <f ca="1">IF(SLEP[[#This Row],[Termino]]=0,0,SLEP[[#This Row],[Termino]]-TODAY())</f>
        <v>-12071</v>
      </c>
      <c r="AH1861" s="7" t="str">
        <f ca="1">IF(SLEP[[#This Row],[Dias]]&gt;0,"Vigente","Vencido")</f>
        <v>Vencido</v>
      </c>
      <c r="AI1861" t="str">
        <f>_xlfn.XLOOKUP(SLEP[[#This Row],[Source.Name]],Tabla3[Nombre archivo],Tabla3[BASESLEP],"N/A",0,1)</f>
        <v>Valparaíso</v>
      </c>
    </row>
    <row r="1862" spans="1:35" x14ac:dyDescent="0.3">
      <c r="A1862" t="s">
        <v>7731</v>
      </c>
      <c r="B1862" t="s">
        <v>7802</v>
      </c>
      <c r="C1862" t="s">
        <v>7799</v>
      </c>
      <c r="D1862" t="s">
        <v>7800</v>
      </c>
      <c r="E1862" t="s">
        <v>7803</v>
      </c>
      <c r="F1862" t="s">
        <v>7804</v>
      </c>
      <c r="G1862" t="s">
        <v>44</v>
      </c>
      <c r="H1862" t="s">
        <v>178</v>
      </c>
      <c r="I1862" t="s">
        <v>207</v>
      </c>
      <c r="J1862" t="s">
        <v>7596</v>
      </c>
      <c r="K1862" t="s">
        <v>48</v>
      </c>
      <c r="L1862" s="3">
        <v>36255300</v>
      </c>
      <c r="M1862" s="4">
        <v>45710875</v>
      </c>
      <c r="N1862" s="4">
        <v>-9455575</v>
      </c>
      <c r="O1862" t="s">
        <v>631</v>
      </c>
      <c r="P1862" t="s">
        <v>513</v>
      </c>
      <c r="Q1862" t="s">
        <v>51</v>
      </c>
      <c r="R1862">
        <v>0</v>
      </c>
      <c r="S1862">
        <v>0</v>
      </c>
      <c r="T1862">
        <v>1</v>
      </c>
      <c r="U1862">
        <v>0</v>
      </c>
      <c r="V1862">
        <v>0</v>
      </c>
      <c r="W1862">
        <v>0</v>
      </c>
      <c r="X1862">
        <v>126</v>
      </c>
      <c r="Y1862">
        <v>-1</v>
      </c>
      <c r="Z1862" t="s">
        <v>65</v>
      </c>
      <c r="AA1862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36255300</v>
      </c>
      <c r="AB1862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45710875</v>
      </c>
      <c r="AC1862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-9455575</v>
      </c>
      <c r="AD1862" s="5">
        <f>VALUE(FIXED((SLEP[[#This Row],[EjecutadoCLP]]/SLEP[[#This Row],[MontoCLP]]),4,TRUE))</f>
        <v>1.2607999999999999</v>
      </c>
      <c r="AE1862" s="1">
        <f>IF(SLEP[[#This Row],[Termino]]=0,DATE(1992,10,11),SLEP[[#This Row],[Termino]]-SLEP[[#This Row],[Días de vigencia]])</f>
        <v>33762</v>
      </c>
      <c r="AF1862" s="1">
        <f>IF(SLEP[[#This Row],[Días restantes]]&lt;1,DATE(1992,10,11),DATE(2025,8,8)+SLEP[[#This Row],[Días restantes]])</f>
        <v>33888</v>
      </c>
      <c r="AG1862">
        <f ca="1">IF(SLEP[[#This Row],[Termino]]=0,0,SLEP[[#This Row],[Termino]]-TODAY())</f>
        <v>-12071</v>
      </c>
      <c r="AH1862" s="7" t="str">
        <f ca="1">IF(SLEP[[#This Row],[Dias]]&gt;0,"Vigente","Vencido")</f>
        <v>Vencido</v>
      </c>
      <c r="AI1862" t="str">
        <f>_xlfn.XLOOKUP(SLEP[[#This Row],[Source.Name]],Tabla3[Nombre archivo],Tabla3[BASESLEP],"N/A",0,1)</f>
        <v>Valparaíso</v>
      </c>
    </row>
    <row r="1863" spans="1:35" x14ac:dyDescent="0.3">
      <c r="A1863" t="s">
        <v>7731</v>
      </c>
      <c r="B1863" t="s">
        <v>7806</v>
      </c>
      <c r="C1863" t="s">
        <v>7799</v>
      </c>
      <c r="D1863" t="s">
        <v>7800</v>
      </c>
      <c r="E1863" t="s">
        <v>7807</v>
      </c>
      <c r="F1863" t="s">
        <v>7808</v>
      </c>
      <c r="G1863" t="s">
        <v>44</v>
      </c>
      <c r="H1863" t="s">
        <v>178</v>
      </c>
      <c r="I1863" t="s">
        <v>207</v>
      </c>
      <c r="J1863" t="s">
        <v>7596</v>
      </c>
      <c r="K1863" t="s">
        <v>48</v>
      </c>
      <c r="L1863" s="3">
        <v>47716945</v>
      </c>
      <c r="M1863" s="4">
        <v>37711203</v>
      </c>
      <c r="N1863" s="4">
        <v>10005742</v>
      </c>
      <c r="O1863" t="s">
        <v>631</v>
      </c>
      <c r="P1863" t="s">
        <v>513</v>
      </c>
      <c r="Q1863" t="s">
        <v>51</v>
      </c>
      <c r="R1863">
        <v>0</v>
      </c>
      <c r="S1863">
        <v>0</v>
      </c>
      <c r="T1863">
        <v>1</v>
      </c>
      <c r="U1863">
        <v>0</v>
      </c>
      <c r="V1863">
        <v>0</v>
      </c>
      <c r="W1863">
        <v>0</v>
      </c>
      <c r="X1863">
        <v>126</v>
      </c>
      <c r="Y1863">
        <v>-1</v>
      </c>
      <c r="Z1863" t="s">
        <v>65</v>
      </c>
      <c r="AA1863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47716945</v>
      </c>
      <c r="AB1863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37711203</v>
      </c>
      <c r="AC1863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10005742</v>
      </c>
      <c r="AD1863" s="5">
        <f>VALUE(FIXED((SLEP[[#This Row],[EjecutadoCLP]]/SLEP[[#This Row],[MontoCLP]]),4,TRUE))</f>
        <v>0.7903</v>
      </c>
      <c r="AE1863" s="1">
        <f>IF(SLEP[[#This Row],[Termino]]=0,DATE(1992,10,11),SLEP[[#This Row],[Termino]]-SLEP[[#This Row],[Días de vigencia]])</f>
        <v>33762</v>
      </c>
      <c r="AF1863" s="1">
        <f>IF(SLEP[[#This Row],[Días restantes]]&lt;1,DATE(1992,10,11),DATE(2025,8,8)+SLEP[[#This Row],[Días restantes]])</f>
        <v>33888</v>
      </c>
      <c r="AG1863">
        <f ca="1">IF(SLEP[[#This Row],[Termino]]=0,0,SLEP[[#This Row],[Termino]]-TODAY())</f>
        <v>-12071</v>
      </c>
      <c r="AH1863" s="7" t="str">
        <f ca="1">IF(SLEP[[#This Row],[Dias]]&gt;0,"Vigente","Vencido")</f>
        <v>Vencido</v>
      </c>
      <c r="AI1863" t="str">
        <f>_xlfn.XLOOKUP(SLEP[[#This Row],[Source.Name]],Tabla3[Nombre archivo],Tabla3[BASESLEP],"N/A",0,1)</f>
        <v>Valparaíso</v>
      </c>
    </row>
    <row r="1864" spans="1:35" x14ac:dyDescent="0.3">
      <c r="A1864" t="s">
        <v>7731</v>
      </c>
      <c r="B1864" t="s">
        <v>7810</v>
      </c>
      <c r="C1864" t="s">
        <v>7811</v>
      </c>
      <c r="D1864" t="s">
        <v>7812</v>
      </c>
      <c r="E1864" t="s">
        <v>7754</v>
      </c>
      <c r="F1864" t="s">
        <v>7755</v>
      </c>
      <c r="G1864" t="s">
        <v>44</v>
      </c>
      <c r="H1864" t="s">
        <v>45</v>
      </c>
      <c r="I1864" t="s">
        <v>60</v>
      </c>
      <c r="J1864" t="s">
        <v>7596</v>
      </c>
      <c r="K1864" t="s">
        <v>48</v>
      </c>
      <c r="L1864" s="3">
        <v>318710368</v>
      </c>
      <c r="M1864" s="4">
        <v>318710368</v>
      </c>
      <c r="N1864" s="4">
        <v>0</v>
      </c>
      <c r="O1864" t="s">
        <v>641</v>
      </c>
      <c r="P1864" t="s">
        <v>169</v>
      </c>
      <c r="Q1864" t="s">
        <v>51</v>
      </c>
      <c r="R1864">
        <v>0</v>
      </c>
      <c r="S1864">
        <v>0</v>
      </c>
      <c r="T1864">
        <v>1</v>
      </c>
      <c r="U1864">
        <v>0</v>
      </c>
      <c r="V1864">
        <v>0</v>
      </c>
      <c r="W1864">
        <v>0</v>
      </c>
      <c r="X1864">
        <v>221</v>
      </c>
      <c r="Y1864">
        <v>-2</v>
      </c>
      <c r="Z1864" t="s">
        <v>52</v>
      </c>
      <c r="AA1864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318710368</v>
      </c>
      <c r="AB1864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318710368</v>
      </c>
      <c r="AC1864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0</v>
      </c>
      <c r="AD1864" s="5">
        <f>VALUE(FIXED((SLEP[[#This Row],[EjecutadoCLP]]/SLEP[[#This Row],[MontoCLP]]),4,TRUE))</f>
        <v>1</v>
      </c>
      <c r="AE1864" s="1">
        <f>IF(SLEP[[#This Row],[Termino]]=0,DATE(1992,10,11),SLEP[[#This Row],[Termino]]-SLEP[[#This Row],[Días de vigencia]])</f>
        <v>33667</v>
      </c>
      <c r="AF1864" s="1">
        <f>IF(SLEP[[#This Row],[Días restantes]]&lt;1,DATE(1992,10,11),DATE(2025,8,8)+SLEP[[#This Row],[Días restantes]])</f>
        <v>33888</v>
      </c>
      <c r="AG1864">
        <f ca="1">IF(SLEP[[#This Row],[Termino]]=0,0,SLEP[[#This Row],[Termino]]-TODAY())</f>
        <v>-12071</v>
      </c>
      <c r="AH1864" s="7" t="str">
        <f ca="1">IF(SLEP[[#This Row],[Dias]]&gt;0,"Vigente","Vencido")</f>
        <v>Vencido</v>
      </c>
      <c r="AI1864" t="str">
        <f>_xlfn.XLOOKUP(SLEP[[#This Row],[Source.Name]],Tabla3[Nombre archivo],Tabla3[BASESLEP],"N/A",0,1)</f>
        <v>Valparaíso</v>
      </c>
    </row>
    <row r="1865" spans="1:35" x14ac:dyDescent="0.3">
      <c r="A1865" t="s">
        <v>7731</v>
      </c>
      <c r="B1865" t="s">
        <v>7814</v>
      </c>
      <c r="C1865" t="s">
        <v>7815</v>
      </c>
      <c r="D1865" t="s">
        <v>7816</v>
      </c>
      <c r="E1865" t="s">
        <v>7817</v>
      </c>
      <c r="F1865" t="s">
        <v>7818</v>
      </c>
      <c r="G1865" t="s">
        <v>74</v>
      </c>
      <c r="H1865" t="s">
        <v>178</v>
      </c>
      <c r="I1865" t="s">
        <v>207</v>
      </c>
      <c r="J1865" t="s">
        <v>7596</v>
      </c>
      <c r="K1865" t="s">
        <v>48</v>
      </c>
      <c r="L1865" s="3">
        <v>1057411</v>
      </c>
      <c r="M1865" s="4">
        <v>1057411</v>
      </c>
      <c r="N1865" s="4">
        <v>0</v>
      </c>
      <c r="O1865" t="s">
        <v>493</v>
      </c>
      <c r="P1865" t="s">
        <v>513</v>
      </c>
      <c r="Q1865" t="s">
        <v>51</v>
      </c>
      <c r="R1865">
        <v>0</v>
      </c>
      <c r="S1865">
        <v>0</v>
      </c>
      <c r="T1865">
        <v>1</v>
      </c>
      <c r="U1865">
        <v>0</v>
      </c>
      <c r="V1865">
        <v>0</v>
      </c>
      <c r="W1865">
        <v>0</v>
      </c>
      <c r="X1865">
        <v>145</v>
      </c>
      <c r="Y1865">
        <v>-1</v>
      </c>
      <c r="Z1865" t="s">
        <v>65</v>
      </c>
      <c r="AA1865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1057411</v>
      </c>
      <c r="AB1865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1057411</v>
      </c>
      <c r="AC1865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0</v>
      </c>
      <c r="AD1865" s="5">
        <f>VALUE(FIXED((SLEP[[#This Row],[EjecutadoCLP]]/SLEP[[#This Row],[MontoCLP]]),4,TRUE))</f>
        <v>1</v>
      </c>
      <c r="AE1865" s="1">
        <f>IF(SLEP[[#This Row],[Termino]]=0,DATE(1992,10,11),SLEP[[#This Row],[Termino]]-SLEP[[#This Row],[Días de vigencia]])</f>
        <v>33743</v>
      </c>
      <c r="AF1865" s="1">
        <f>IF(SLEP[[#This Row],[Días restantes]]&lt;1,DATE(1992,10,11),DATE(2025,8,8)+SLEP[[#This Row],[Días restantes]])</f>
        <v>33888</v>
      </c>
      <c r="AG1865">
        <f ca="1">IF(SLEP[[#This Row],[Termino]]=0,0,SLEP[[#This Row],[Termino]]-TODAY())</f>
        <v>-12071</v>
      </c>
      <c r="AH1865" s="7" t="str">
        <f ca="1">IF(SLEP[[#This Row],[Dias]]&gt;0,"Vigente","Vencido")</f>
        <v>Vencido</v>
      </c>
      <c r="AI1865" t="str">
        <f>_xlfn.XLOOKUP(SLEP[[#This Row],[Source.Name]],Tabla3[Nombre archivo],Tabla3[BASESLEP],"N/A",0,1)</f>
        <v>Valparaíso</v>
      </c>
    </row>
    <row r="1866" spans="1:35" x14ac:dyDescent="0.3">
      <c r="A1866" t="s">
        <v>7731</v>
      </c>
      <c r="B1866" t="s">
        <v>7820</v>
      </c>
      <c r="C1866" t="s">
        <v>7815</v>
      </c>
      <c r="D1866" t="s">
        <v>7816</v>
      </c>
      <c r="E1866" t="s">
        <v>7821</v>
      </c>
      <c r="F1866" t="s">
        <v>7822</v>
      </c>
      <c r="G1866" t="s">
        <v>74</v>
      </c>
      <c r="H1866" t="s">
        <v>178</v>
      </c>
      <c r="I1866" t="s">
        <v>207</v>
      </c>
      <c r="J1866" t="s">
        <v>7596</v>
      </c>
      <c r="K1866" t="s">
        <v>48</v>
      </c>
      <c r="L1866" s="3">
        <v>12384085</v>
      </c>
      <c r="M1866" s="4">
        <v>18339599</v>
      </c>
      <c r="N1866" s="4">
        <v>-5955514</v>
      </c>
      <c r="O1866" t="s">
        <v>1142</v>
      </c>
      <c r="P1866" t="s">
        <v>513</v>
      </c>
      <c r="Q1866" t="s">
        <v>51</v>
      </c>
      <c r="R1866">
        <v>0</v>
      </c>
      <c r="S1866">
        <v>0</v>
      </c>
      <c r="T1866">
        <v>1</v>
      </c>
      <c r="U1866">
        <v>0</v>
      </c>
      <c r="V1866">
        <v>0</v>
      </c>
      <c r="W1866">
        <v>0</v>
      </c>
      <c r="X1866">
        <v>146</v>
      </c>
      <c r="Y1866">
        <v>-1</v>
      </c>
      <c r="Z1866" t="s">
        <v>65</v>
      </c>
      <c r="AA1866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12384085</v>
      </c>
      <c r="AB1866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18339599</v>
      </c>
      <c r="AC1866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-5955514</v>
      </c>
      <c r="AD1866" s="5">
        <f>VALUE(FIXED((SLEP[[#This Row],[EjecutadoCLP]]/SLEP[[#This Row],[MontoCLP]]),4,TRUE))</f>
        <v>1.4809000000000001</v>
      </c>
      <c r="AE1866" s="1">
        <f>IF(SLEP[[#This Row],[Termino]]=0,DATE(1992,10,11),SLEP[[#This Row],[Termino]]-SLEP[[#This Row],[Días de vigencia]])</f>
        <v>33742</v>
      </c>
      <c r="AF1866" s="1">
        <f>IF(SLEP[[#This Row],[Días restantes]]&lt;1,DATE(1992,10,11),DATE(2025,8,8)+SLEP[[#This Row],[Días restantes]])</f>
        <v>33888</v>
      </c>
      <c r="AG1866">
        <f ca="1">IF(SLEP[[#This Row],[Termino]]=0,0,SLEP[[#This Row],[Termino]]-TODAY())</f>
        <v>-12071</v>
      </c>
      <c r="AH1866" s="7" t="str">
        <f ca="1">IF(SLEP[[#This Row],[Dias]]&gt;0,"Vigente","Vencido")</f>
        <v>Vencido</v>
      </c>
      <c r="AI1866" t="str">
        <f>_xlfn.XLOOKUP(SLEP[[#This Row],[Source.Name]],Tabla3[Nombre archivo],Tabla3[BASESLEP],"N/A",0,1)</f>
        <v>Valparaíso</v>
      </c>
    </row>
    <row r="1867" spans="1:35" x14ac:dyDescent="0.3">
      <c r="A1867" t="s">
        <v>7731</v>
      </c>
      <c r="B1867" t="s">
        <v>7824</v>
      </c>
      <c r="C1867" t="s">
        <v>7825</v>
      </c>
      <c r="D1867" t="s">
        <v>7826</v>
      </c>
      <c r="E1867" t="s">
        <v>7827</v>
      </c>
      <c r="F1867" t="s">
        <v>7828</v>
      </c>
      <c r="G1867" t="s">
        <v>44</v>
      </c>
      <c r="H1867" t="s">
        <v>45</v>
      </c>
      <c r="I1867" t="s">
        <v>60</v>
      </c>
      <c r="J1867" t="s">
        <v>7604</v>
      </c>
      <c r="K1867" t="s">
        <v>48</v>
      </c>
      <c r="L1867" s="3">
        <v>11985000</v>
      </c>
      <c r="M1867" s="4">
        <v>9000000</v>
      </c>
      <c r="N1867" s="4">
        <v>2985000</v>
      </c>
      <c r="O1867" t="s">
        <v>255</v>
      </c>
      <c r="P1867" t="s">
        <v>90</v>
      </c>
      <c r="Q1867" t="s">
        <v>51</v>
      </c>
      <c r="R1867">
        <v>0</v>
      </c>
      <c r="S1867">
        <v>0</v>
      </c>
      <c r="T1867">
        <v>0</v>
      </c>
      <c r="U1867">
        <v>0</v>
      </c>
      <c r="V1867">
        <v>0</v>
      </c>
      <c r="W1867">
        <v>0</v>
      </c>
      <c r="X1867">
        <v>272</v>
      </c>
      <c r="Y1867">
        <v>-1</v>
      </c>
      <c r="Z1867" t="s">
        <v>52</v>
      </c>
      <c r="AA1867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11985000</v>
      </c>
      <c r="AB1867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9000000</v>
      </c>
      <c r="AC1867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2985000</v>
      </c>
      <c r="AD1867" s="5">
        <f>VALUE(FIXED((SLEP[[#This Row],[EjecutadoCLP]]/SLEP[[#This Row],[MontoCLP]]),4,TRUE))</f>
        <v>0.75090000000000001</v>
      </c>
      <c r="AE1867" s="1">
        <f>IF(SLEP[[#This Row],[Termino]]=0,DATE(1992,10,11),SLEP[[#This Row],[Termino]]-SLEP[[#This Row],[Días de vigencia]])</f>
        <v>33616</v>
      </c>
      <c r="AF1867" s="1">
        <f>IF(SLEP[[#This Row],[Días restantes]]&lt;1,DATE(1992,10,11),DATE(2025,8,8)+SLEP[[#This Row],[Días restantes]])</f>
        <v>33888</v>
      </c>
      <c r="AG1867">
        <f ca="1">IF(SLEP[[#This Row],[Termino]]=0,0,SLEP[[#This Row],[Termino]]-TODAY())</f>
        <v>-12071</v>
      </c>
      <c r="AH1867" s="7" t="str">
        <f ca="1">IF(SLEP[[#This Row],[Dias]]&gt;0,"Vigente","Vencido")</f>
        <v>Vencido</v>
      </c>
      <c r="AI1867" t="str">
        <f>_xlfn.XLOOKUP(SLEP[[#This Row],[Source.Name]],Tabla3[Nombre archivo],Tabla3[BASESLEP],"N/A",0,1)</f>
        <v>Valparaíso</v>
      </c>
    </row>
    <row r="1868" spans="1:35" x14ac:dyDescent="0.3">
      <c r="A1868" t="s">
        <v>7731</v>
      </c>
      <c r="B1868" t="s">
        <v>7830</v>
      </c>
      <c r="C1868" t="s">
        <v>7831</v>
      </c>
      <c r="D1868" t="s">
        <v>7832</v>
      </c>
      <c r="E1868" t="s">
        <v>438</v>
      </c>
      <c r="F1868" t="s">
        <v>439</v>
      </c>
      <c r="G1868" t="s">
        <v>74</v>
      </c>
      <c r="H1868" t="s">
        <v>178</v>
      </c>
      <c r="I1868" t="s">
        <v>207</v>
      </c>
      <c r="J1868" t="s">
        <v>7596</v>
      </c>
      <c r="K1868" t="s">
        <v>48</v>
      </c>
      <c r="L1868" s="3">
        <v>10253396</v>
      </c>
      <c r="M1868" s="4">
        <v>9598302</v>
      </c>
      <c r="N1868" s="4">
        <v>655094</v>
      </c>
      <c r="O1868" t="s">
        <v>526</v>
      </c>
      <c r="P1868" t="s">
        <v>513</v>
      </c>
      <c r="Q1868" t="s">
        <v>51</v>
      </c>
      <c r="R1868">
        <v>0</v>
      </c>
      <c r="S1868">
        <v>0</v>
      </c>
      <c r="T1868">
        <v>0</v>
      </c>
      <c r="U1868">
        <v>0</v>
      </c>
      <c r="V1868">
        <v>0</v>
      </c>
      <c r="W1868">
        <v>0</v>
      </c>
      <c r="X1868">
        <v>155</v>
      </c>
      <c r="Y1868">
        <v>-1</v>
      </c>
      <c r="Z1868" t="s">
        <v>65</v>
      </c>
      <c r="AA1868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10253396</v>
      </c>
      <c r="AB1868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9598302</v>
      </c>
      <c r="AC1868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655094</v>
      </c>
      <c r="AD1868" s="5">
        <f>VALUE(FIXED((SLEP[[#This Row],[EjecutadoCLP]]/SLEP[[#This Row],[MontoCLP]]),4,TRUE))</f>
        <v>0.93610000000000004</v>
      </c>
      <c r="AE1868" s="1">
        <f>IF(SLEP[[#This Row],[Termino]]=0,DATE(1992,10,11),SLEP[[#This Row],[Termino]]-SLEP[[#This Row],[Días de vigencia]])</f>
        <v>33733</v>
      </c>
      <c r="AF1868" s="1">
        <f>IF(SLEP[[#This Row],[Días restantes]]&lt;1,DATE(1992,10,11),DATE(2025,8,8)+SLEP[[#This Row],[Días restantes]])</f>
        <v>33888</v>
      </c>
      <c r="AG1868">
        <f ca="1">IF(SLEP[[#This Row],[Termino]]=0,0,SLEP[[#This Row],[Termino]]-TODAY())</f>
        <v>-12071</v>
      </c>
      <c r="AH1868" s="7" t="str">
        <f ca="1">IF(SLEP[[#This Row],[Dias]]&gt;0,"Vigente","Vencido")</f>
        <v>Vencido</v>
      </c>
      <c r="AI1868" t="str">
        <f>_xlfn.XLOOKUP(SLEP[[#This Row],[Source.Name]],Tabla3[Nombre archivo],Tabla3[BASESLEP],"N/A",0,1)</f>
        <v>Valparaíso</v>
      </c>
    </row>
    <row r="1869" spans="1:35" x14ac:dyDescent="0.3">
      <c r="A1869" t="s">
        <v>7731</v>
      </c>
      <c r="B1869" t="s">
        <v>7834</v>
      </c>
      <c r="C1869" t="s">
        <v>7835</v>
      </c>
      <c r="D1869" t="s">
        <v>7836</v>
      </c>
      <c r="E1869" t="s">
        <v>6292</v>
      </c>
      <c r="F1869" t="s">
        <v>6293</v>
      </c>
      <c r="G1869" t="s">
        <v>74</v>
      </c>
      <c r="H1869" t="s">
        <v>178</v>
      </c>
      <c r="I1869" t="s">
        <v>484</v>
      </c>
      <c r="J1869" t="s">
        <v>7596</v>
      </c>
      <c r="K1869" t="s">
        <v>794</v>
      </c>
      <c r="L1869" s="3">
        <v>230524.25</v>
      </c>
      <c r="M1869" s="4">
        <v>230524.23</v>
      </c>
      <c r="N1869" s="4">
        <v>1.99999999895226E-2</v>
      </c>
      <c r="O1869" t="s">
        <v>759</v>
      </c>
      <c r="P1869" t="s">
        <v>463</v>
      </c>
      <c r="Q1869" t="s">
        <v>51</v>
      </c>
      <c r="R1869">
        <v>0</v>
      </c>
      <c r="S1869">
        <v>0</v>
      </c>
      <c r="T1869">
        <v>1</v>
      </c>
      <c r="U1869">
        <v>0</v>
      </c>
      <c r="V1869">
        <v>0</v>
      </c>
      <c r="W1869">
        <v>0</v>
      </c>
      <c r="X1869">
        <v>90</v>
      </c>
      <c r="Y1869">
        <v>-1</v>
      </c>
      <c r="Z1869" t="s">
        <v>65</v>
      </c>
      <c r="AA1869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219659642</v>
      </c>
      <c r="AB1869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219659623</v>
      </c>
      <c r="AC1869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19</v>
      </c>
      <c r="AD1869" s="5">
        <f>VALUE(FIXED((SLEP[[#This Row],[EjecutadoCLP]]/SLEP[[#This Row],[MontoCLP]]),4,TRUE))</f>
        <v>1</v>
      </c>
      <c r="AE1869" s="1">
        <f>IF(SLEP[[#This Row],[Termino]]=0,DATE(1992,10,11),SLEP[[#This Row],[Termino]]-SLEP[[#This Row],[Días de vigencia]])</f>
        <v>33798</v>
      </c>
      <c r="AF1869" s="1">
        <f>IF(SLEP[[#This Row],[Días restantes]]&lt;1,DATE(1992,10,11),DATE(2025,8,8)+SLEP[[#This Row],[Días restantes]])</f>
        <v>33888</v>
      </c>
      <c r="AG1869">
        <f ca="1">IF(SLEP[[#This Row],[Termino]]=0,0,SLEP[[#This Row],[Termino]]-TODAY())</f>
        <v>-12071</v>
      </c>
      <c r="AH1869" s="7" t="str">
        <f ca="1">IF(SLEP[[#This Row],[Dias]]&gt;0,"Vigente","Vencido")</f>
        <v>Vencido</v>
      </c>
      <c r="AI1869" t="str">
        <f>_xlfn.XLOOKUP(SLEP[[#This Row],[Source.Name]],Tabla3[Nombre archivo],Tabla3[BASESLEP],"N/A",0,1)</f>
        <v>Valparaíso</v>
      </c>
    </row>
    <row r="1870" spans="1:35" x14ac:dyDescent="0.3">
      <c r="A1870" t="s">
        <v>7731</v>
      </c>
      <c r="B1870" t="s">
        <v>7842</v>
      </c>
      <c r="C1870" t="s">
        <v>7835</v>
      </c>
      <c r="D1870" t="s">
        <v>7836</v>
      </c>
      <c r="E1870" t="s">
        <v>6292</v>
      </c>
      <c r="F1870" t="s">
        <v>6293</v>
      </c>
      <c r="G1870" t="s">
        <v>74</v>
      </c>
      <c r="H1870" t="s">
        <v>178</v>
      </c>
      <c r="I1870" t="s">
        <v>484</v>
      </c>
      <c r="J1870" t="s">
        <v>7596</v>
      </c>
      <c r="K1870" t="s">
        <v>794</v>
      </c>
      <c r="L1870" s="3">
        <v>230524.25</v>
      </c>
      <c r="M1870" s="4">
        <v>230524.23</v>
      </c>
      <c r="N1870" s="4">
        <v>1.99999999895226E-2</v>
      </c>
      <c r="O1870" t="s">
        <v>759</v>
      </c>
      <c r="P1870" t="s">
        <v>463</v>
      </c>
      <c r="Q1870" t="s">
        <v>51</v>
      </c>
      <c r="R1870">
        <v>0</v>
      </c>
      <c r="S1870">
        <v>0</v>
      </c>
      <c r="T1870">
        <v>1</v>
      </c>
      <c r="U1870">
        <v>0</v>
      </c>
      <c r="V1870">
        <v>0</v>
      </c>
      <c r="W1870">
        <v>0</v>
      </c>
      <c r="X1870">
        <v>90</v>
      </c>
      <c r="Y1870">
        <v>-37</v>
      </c>
      <c r="Z1870" t="s">
        <v>52</v>
      </c>
      <c r="AA1870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219659642</v>
      </c>
      <c r="AB1870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219659623</v>
      </c>
      <c r="AC1870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19</v>
      </c>
      <c r="AD1870" s="5">
        <f>VALUE(FIXED((SLEP[[#This Row],[EjecutadoCLP]]/SLEP[[#This Row],[MontoCLP]]),4,TRUE))</f>
        <v>1</v>
      </c>
      <c r="AE1870" s="1">
        <f>IF(SLEP[[#This Row],[Termino]]=0,DATE(1992,10,11),SLEP[[#This Row],[Termino]]-SLEP[[#This Row],[Días de vigencia]])</f>
        <v>33798</v>
      </c>
      <c r="AF1870" s="1">
        <f>IF(SLEP[[#This Row],[Días restantes]]&lt;1,DATE(1992,10,11),DATE(2025,8,8)+SLEP[[#This Row],[Días restantes]])</f>
        <v>33888</v>
      </c>
      <c r="AG1870">
        <f ca="1">IF(SLEP[[#This Row],[Termino]]=0,0,SLEP[[#This Row],[Termino]]-TODAY())</f>
        <v>-12071</v>
      </c>
      <c r="AH1870" s="7" t="str">
        <f ca="1">IF(SLEP[[#This Row],[Dias]]&gt;0,"Vigente","Vencido")</f>
        <v>Vencido</v>
      </c>
      <c r="AI1870" t="str">
        <f>_xlfn.XLOOKUP(SLEP[[#This Row],[Source.Name]],Tabla3[Nombre archivo],Tabla3[BASESLEP],"N/A",0,1)</f>
        <v>Valparaíso</v>
      </c>
    </row>
    <row r="1871" spans="1:35" x14ac:dyDescent="0.3">
      <c r="A1871" t="s">
        <v>7731</v>
      </c>
      <c r="B1871" t="s">
        <v>7844</v>
      </c>
      <c r="C1871" t="s">
        <v>7835</v>
      </c>
      <c r="D1871" t="s">
        <v>7836</v>
      </c>
      <c r="E1871" t="s">
        <v>6292</v>
      </c>
      <c r="F1871" t="s">
        <v>6293</v>
      </c>
      <c r="G1871" t="s">
        <v>74</v>
      </c>
      <c r="H1871" t="s">
        <v>178</v>
      </c>
      <c r="I1871" t="s">
        <v>484</v>
      </c>
      <c r="J1871" t="s">
        <v>7596</v>
      </c>
      <c r="K1871" t="s">
        <v>794</v>
      </c>
      <c r="L1871" s="3">
        <v>230524.25</v>
      </c>
      <c r="M1871" s="4">
        <v>230524.23</v>
      </c>
      <c r="N1871" s="4">
        <v>1.99999999895226E-2</v>
      </c>
      <c r="O1871" t="s">
        <v>759</v>
      </c>
      <c r="P1871" t="s">
        <v>463</v>
      </c>
      <c r="Q1871" t="s">
        <v>51</v>
      </c>
      <c r="R1871">
        <v>0</v>
      </c>
      <c r="S1871">
        <v>0</v>
      </c>
      <c r="T1871">
        <v>1</v>
      </c>
      <c r="U1871">
        <v>0</v>
      </c>
      <c r="V1871">
        <v>0</v>
      </c>
      <c r="W1871">
        <v>0</v>
      </c>
      <c r="X1871">
        <v>90</v>
      </c>
      <c r="Y1871">
        <v>-8</v>
      </c>
      <c r="Z1871" t="s">
        <v>65</v>
      </c>
      <c r="AA1871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219659642</v>
      </c>
      <c r="AB1871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219659623</v>
      </c>
      <c r="AC1871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19</v>
      </c>
      <c r="AD1871" s="5">
        <f>VALUE(FIXED((SLEP[[#This Row],[EjecutadoCLP]]/SLEP[[#This Row],[MontoCLP]]),4,TRUE))</f>
        <v>1</v>
      </c>
      <c r="AE1871" s="1">
        <f>IF(SLEP[[#This Row],[Termino]]=0,DATE(1992,10,11),SLEP[[#This Row],[Termino]]-SLEP[[#This Row],[Días de vigencia]])</f>
        <v>33798</v>
      </c>
      <c r="AF1871" s="1">
        <f>IF(SLEP[[#This Row],[Días restantes]]&lt;1,DATE(1992,10,11),DATE(2025,8,8)+SLEP[[#This Row],[Días restantes]])</f>
        <v>33888</v>
      </c>
      <c r="AG1871">
        <f ca="1">IF(SLEP[[#This Row],[Termino]]=0,0,SLEP[[#This Row],[Termino]]-TODAY())</f>
        <v>-12071</v>
      </c>
      <c r="AH1871" s="7" t="str">
        <f ca="1">IF(SLEP[[#This Row],[Dias]]&gt;0,"Vigente","Vencido")</f>
        <v>Vencido</v>
      </c>
      <c r="AI1871" t="str">
        <f>_xlfn.XLOOKUP(SLEP[[#This Row],[Source.Name]],Tabla3[Nombre archivo],Tabla3[BASESLEP],"N/A",0,1)</f>
        <v>Valparaíso</v>
      </c>
    </row>
    <row r="1872" spans="1:35" x14ac:dyDescent="0.3">
      <c r="A1872" t="s">
        <v>7731</v>
      </c>
      <c r="B1872" t="s">
        <v>7838</v>
      </c>
      <c r="C1872" t="s">
        <v>7839</v>
      </c>
      <c r="D1872" t="s">
        <v>7840</v>
      </c>
      <c r="E1872" t="s">
        <v>7748</v>
      </c>
      <c r="F1872" t="s">
        <v>7749</v>
      </c>
      <c r="G1872" t="s">
        <v>44</v>
      </c>
      <c r="H1872" t="s">
        <v>45</v>
      </c>
      <c r="I1872" t="s">
        <v>60</v>
      </c>
      <c r="J1872" t="s">
        <v>7596</v>
      </c>
      <c r="K1872" t="s">
        <v>48</v>
      </c>
      <c r="L1872" s="3">
        <v>327289631</v>
      </c>
      <c r="M1872" s="4">
        <v>324450976</v>
      </c>
      <c r="N1872" s="4">
        <v>2838655</v>
      </c>
      <c r="O1872" t="s">
        <v>759</v>
      </c>
      <c r="P1872" t="s">
        <v>169</v>
      </c>
      <c r="Q1872" t="s">
        <v>51</v>
      </c>
      <c r="R1872">
        <v>6</v>
      </c>
      <c r="S1872">
        <v>0</v>
      </c>
      <c r="T1872">
        <v>1</v>
      </c>
      <c r="U1872">
        <v>0</v>
      </c>
      <c r="V1872">
        <v>0</v>
      </c>
      <c r="W1872">
        <v>0</v>
      </c>
      <c r="X1872">
        <v>249</v>
      </c>
      <c r="Y1872">
        <v>-2</v>
      </c>
      <c r="Z1872" t="s">
        <v>52</v>
      </c>
      <c r="AA1872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327289631</v>
      </c>
      <c r="AB1872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324450976</v>
      </c>
      <c r="AC1872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2838655</v>
      </c>
      <c r="AD1872" s="5">
        <f>VALUE(FIXED((SLEP[[#This Row],[EjecutadoCLP]]/SLEP[[#This Row],[MontoCLP]]),4,TRUE))</f>
        <v>0.99129999999999996</v>
      </c>
      <c r="AE1872" s="1">
        <f>IF(SLEP[[#This Row],[Termino]]=0,DATE(1992,10,11),SLEP[[#This Row],[Termino]]-SLEP[[#This Row],[Días de vigencia]])</f>
        <v>33639</v>
      </c>
      <c r="AF1872" s="1">
        <f>IF(SLEP[[#This Row],[Días restantes]]&lt;1,DATE(1992,10,11),DATE(2025,8,8)+SLEP[[#This Row],[Días restantes]])</f>
        <v>33888</v>
      </c>
      <c r="AG1872">
        <f ca="1">IF(SLEP[[#This Row],[Termino]]=0,0,SLEP[[#This Row],[Termino]]-TODAY())</f>
        <v>-12071</v>
      </c>
      <c r="AH1872" s="7" t="str">
        <f ca="1">IF(SLEP[[#This Row],[Dias]]&gt;0,"Vigente","Vencido")</f>
        <v>Vencido</v>
      </c>
      <c r="AI1872" t="str">
        <f>_xlfn.XLOOKUP(SLEP[[#This Row],[Source.Name]],Tabla3[Nombre archivo],Tabla3[BASESLEP],"N/A",0,1)</f>
        <v>Valparaíso</v>
      </c>
    </row>
    <row r="1873" spans="1:35" x14ac:dyDescent="0.3">
      <c r="A1873" t="s">
        <v>7731</v>
      </c>
      <c r="B1873" t="s">
        <v>7846</v>
      </c>
      <c r="C1873" t="s">
        <v>7847</v>
      </c>
      <c r="D1873" t="s">
        <v>7848</v>
      </c>
      <c r="E1873" t="s">
        <v>7849</v>
      </c>
      <c r="F1873" t="s">
        <v>7850</v>
      </c>
      <c r="G1873" t="s">
        <v>44</v>
      </c>
      <c r="H1873" t="s">
        <v>178</v>
      </c>
      <c r="I1873" t="s">
        <v>207</v>
      </c>
      <c r="J1873" t="s">
        <v>7596</v>
      </c>
      <c r="K1873" t="s">
        <v>48</v>
      </c>
      <c r="L1873" s="3">
        <v>701450</v>
      </c>
      <c r="M1873" s="4">
        <v>368636132</v>
      </c>
      <c r="N1873" s="4">
        <v>-367934682</v>
      </c>
      <c r="O1873" t="s">
        <v>473</v>
      </c>
      <c r="P1873" t="s">
        <v>169</v>
      </c>
      <c r="Q1873" t="s">
        <v>64</v>
      </c>
      <c r="R1873">
        <v>0</v>
      </c>
      <c r="S1873">
        <v>0</v>
      </c>
      <c r="T1873">
        <v>0</v>
      </c>
      <c r="U1873">
        <v>0</v>
      </c>
      <c r="V1873">
        <v>0</v>
      </c>
      <c r="W1873">
        <v>0</v>
      </c>
      <c r="X1873">
        <v>532</v>
      </c>
      <c r="Y1873">
        <v>63</v>
      </c>
      <c r="Z1873" t="s">
        <v>65</v>
      </c>
      <c r="AA1873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701450</v>
      </c>
      <c r="AB1873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368636132</v>
      </c>
      <c r="AC1873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-367934682</v>
      </c>
      <c r="AD1873" s="5">
        <f>VALUE(FIXED((SLEP[[#This Row],[EjecutadoCLP]]/SLEP[[#This Row],[MontoCLP]]),4,TRUE))</f>
        <v>525.53440000000001</v>
      </c>
      <c r="AE1873" s="1">
        <f>IF(SLEP[[#This Row],[Termino]]=0,DATE(1992,10,11),SLEP[[#This Row],[Termino]]-SLEP[[#This Row],[Días de vigencia]])</f>
        <v>45408</v>
      </c>
      <c r="AF1873" s="1">
        <f>IF(SLEP[[#This Row],[Días restantes]]&lt;1,DATE(1992,10,11),DATE(2025,8,8)+SLEP[[#This Row],[Días restantes]])</f>
        <v>45940</v>
      </c>
      <c r="AG1873">
        <f ca="1">IF(SLEP[[#This Row],[Termino]]=0,0,SLEP[[#This Row],[Termino]]-TODAY())</f>
        <v>-19</v>
      </c>
      <c r="AH1873" s="7" t="str">
        <f ca="1">IF(SLEP[[#This Row],[Dias]]&gt;0,"Vigente","Vencido")</f>
        <v>Vencido</v>
      </c>
      <c r="AI1873" t="str">
        <f>_xlfn.XLOOKUP(SLEP[[#This Row],[Source.Name]],Tabla3[Nombre archivo],Tabla3[BASESLEP],"N/A",0,1)</f>
        <v>Valparaíso</v>
      </c>
    </row>
    <row r="1874" spans="1:35" x14ac:dyDescent="0.3">
      <c r="A1874" t="s">
        <v>7731</v>
      </c>
      <c r="B1874" t="s">
        <v>7852</v>
      </c>
      <c r="C1874" t="s">
        <v>7853</v>
      </c>
      <c r="D1874" t="s">
        <v>7854</v>
      </c>
      <c r="E1874" t="s">
        <v>7855</v>
      </c>
      <c r="F1874" t="s">
        <v>7856</v>
      </c>
      <c r="G1874" t="s">
        <v>74</v>
      </c>
      <c r="H1874" t="s">
        <v>45</v>
      </c>
      <c r="I1874" t="s">
        <v>60</v>
      </c>
      <c r="J1874" t="s">
        <v>7596</v>
      </c>
      <c r="K1874" t="s">
        <v>48</v>
      </c>
      <c r="L1874" s="3">
        <v>1663008918</v>
      </c>
      <c r="M1874" s="4">
        <v>1573975191</v>
      </c>
      <c r="N1874" s="4">
        <v>89033727</v>
      </c>
      <c r="O1874" t="s">
        <v>552</v>
      </c>
      <c r="P1874" t="s">
        <v>62</v>
      </c>
      <c r="Q1874" t="s">
        <v>51</v>
      </c>
      <c r="R1874">
        <v>0</v>
      </c>
      <c r="S1874">
        <v>0</v>
      </c>
      <c r="T1874">
        <v>2</v>
      </c>
      <c r="U1874">
        <v>0</v>
      </c>
      <c r="V1874">
        <v>0</v>
      </c>
      <c r="W1874">
        <v>0</v>
      </c>
      <c r="X1874">
        <v>339</v>
      </c>
      <c r="Y1874">
        <v>-1</v>
      </c>
      <c r="Z1874" t="s">
        <v>52</v>
      </c>
      <c r="AA1874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1663008918</v>
      </c>
      <c r="AB1874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1573975191</v>
      </c>
      <c r="AC1874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89033727</v>
      </c>
      <c r="AD1874" s="5">
        <f>VALUE(FIXED((SLEP[[#This Row],[EjecutadoCLP]]/SLEP[[#This Row],[MontoCLP]]),4,TRUE))</f>
        <v>0.94650000000000001</v>
      </c>
      <c r="AE1874" s="1">
        <f>IF(SLEP[[#This Row],[Termino]]=0,DATE(1992,10,11),SLEP[[#This Row],[Termino]]-SLEP[[#This Row],[Días de vigencia]])</f>
        <v>33549</v>
      </c>
      <c r="AF1874" s="1">
        <f>IF(SLEP[[#This Row],[Días restantes]]&lt;1,DATE(1992,10,11),DATE(2025,8,8)+SLEP[[#This Row],[Días restantes]])</f>
        <v>33888</v>
      </c>
      <c r="AG1874">
        <f ca="1">IF(SLEP[[#This Row],[Termino]]=0,0,SLEP[[#This Row],[Termino]]-TODAY())</f>
        <v>-12071</v>
      </c>
      <c r="AH1874" s="7" t="str">
        <f ca="1">IF(SLEP[[#This Row],[Dias]]&gt;0,"Vigente","Vencido")</f>
        <v>Vencido</v>
      </c>
      <c r="AI1874" t="str">
        <f>_xlfn.XLOOKUP(SLEP[[#This Row],[Source.Name]],Tabla3[Nombre archivo],Tabla3[BASESLEP],"N/A",0,1)</f>
        <v>Valparaíso</v>
      </c>
    </row>
    <row r="1875" spans="1:35" x14ac:dyDescent="0.3">
      <c r="A1875" t="s">
        <v>7731</v>
      </c>
      <c r="B1875" t="s">
        <v>7858</v>
      </c>
      <c r="C1875" t="s">
        <v>7859</v>
      </c>
      <c r="D1875" t="s">
        <v>7860</v>
      </c>
      <c r="E1875" t="s">
        <v>7861</v>
      </c>
      <c r="F1875" t="s">
        <v>7862</v>
      </c>
      <c r="G1875" t="s">
        <v>44</v>
      </c>
      <c r="H1875" t="s">
        <v>178</v>
      </c>
      <c r="I1875" t="s">
        <v>230</v>
      </c>
      <c r="J1875" t="s">
        <v>7596</v>
      </c>
      <c r="K1875" t="s">
        <v>48</v>
      </c>
      <c r="L1875" s="3">
        <v>1280719</v>
      </c>
      <c r="M1875" s="4">
        <v>154537547</v>
      </c>
      <c r="N1875" s="4">
        <v>-153256828</v>
      </c>
      <c r="O1875" t="s">
        <v>1866</v>
      </c>
      <c r="P1875" t="s">
        <v>281</v>
      </c>
      <c r="Q1875" t="s">
        <v>64</v>
      </c>
      <c r="R1875">
        <v>4</v>
      </c>
      <c r="S1875">
        <v>0</v>
      </c>
      <c r="T1875">
        <v>1</v>
      </c>
      <c r="U1875">
        <v>0</v>
      </c>
      <c r="V1875">
        <v>0</v>
      </c>
      <c r="W1875">
        <v>0</v>
      </c>
      <c r="X1875">
        <v>730</v>
      </c>
      <c r="Y1875">
        <v>189</v>
      </c>
      <c r="Z1875" t="s">
        <v>65</v>
      </c>
      <c r="AA1875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1280719</v>
      </c>
      <c r="AB1875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154537547</v>
      </c>
      <c r="AC1875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-153256828</v>
      </c>
      <c r="AD1875" s="5">
        <f>VALUE(FIXED((SLEP[[#This Row],[EjecutadoCLP]]/SLEP[[#This Row],[MontoCLP]]),4,TRUE))</f>
        <v>120.6647</v>
      </c>
      <c r="AE1875" s="1">
        <f>IF(SLEP[[#This Row],[Termino]]=0,DATE(1992,10,11),SLEP[[#This Row],[Termino]]-SLEP[[#This Row],[Días de vigencia]])</f>
        <v>45336</v>
      </c>
      <c r="AF1875" s="1">
        <f>IF(SLEP[[#This Row],[Días restantes]]&lt;1,DATE(1992,10,11),DATE(2025,8,8)+SLEP[[#This Row],[Días restantes]])</f>
        <v>46066</v>
      </c>
      <c r="AG1875">
        <f ca="1">IF(SLEP[[#This Row],[Termino]]=0,0,SLEP[[#This Row],[Termino]]-TODAY())</f>
        <v>107</v>
      </c>
      <c r="AH1875" s="7" t="str">
        <f ca="1">IF(SLEP[[#This Row],[Dias]]&gt;0,"Vigente","Vencido")</f>
        <v>Vigente</v>
      </c>
      <c r="AI1875" t="str">
        <f>_xlfn.XLOOKUP(SLEP[[#This Row],[Source.Name]],Tabla3[Nombre archivo],Tabla3[BASESLEP],"N/A",0,1)</f>
        <v>Valparaíso</v>
      </c>
    </row>
    <row r="1876" spans="1:35" x14ac:dyDescent="0.3">
      <c r="A1876" t="s">
        <v>7731</v>
      </c>
      <c r="B1876" t="s">
        <v>7864</v>
      </c>
      <c r="C1876" t="s">
        <v>7865</v>
      </c>
      <c r="D1876" t="s">
        <v>7866</v>
      </c>
      <c r="E1876" t="s">
        <v>1201</v>
      </c>
      <c r="F1876" t="s">
        <v>7867</v>
      </c>
      <c r="G1876" t="s">
        <v>74</v>
      </c>
      <c r="H1876" t="s">
        <v>178</v>
      </c>
      <c r="I1876" t="s">
        <v>533</v>
      </c>
      <c r="J1876" t="s">
        <v>7596</v>
      </c>
      <c r="K1876" t="s">
        <v>48</v>
      </c>
      <c r="L1876" s="3">
        <v>112800</v>
      </c>
      <c r="M1876" s="4">
        <v>13418916</v>
      </c>
      <c r="N1876" s="4">
        <v>-13306116</v>
      </c>
      <c r="O1876" t="s">
        <v>499</v>
      </c>
      <c r="P1876" t="s">
        <v>513</v>
      </c>
      <c r="Q1876" t="s">
        <v>51</v>
      </c>
      <c r="R1876">
        <v>0</v>
      </c>
      <c r="S1876">
        <v>0</v>
      </c>
      <c r="T1876">
        <v>0</v>
      </c>
      <c r="U1876">
        <v>0</v>
      </c>
      <c r="V1876">
        <v>0</v>
      </c>
      <c r="W1876">
        <v>0</v>
      </c>
      <c r="X1876">
        <v>264</v>
      </c>
      <c r="Y1876">
        <v>-1</v>
      </c>
      <c r="Z1876" t="s">
        <v>65</v>
      </c>
      <c r="AA1876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112800</v>
      </c>
      <c r="AB1876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13418916</v>
      </c>
      <c r="AC1876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-13306116</v>
      </c>
      <c r="AD1876" s="5">
        <f>VALUE(FIXED((SLEP[[#This Row],[EjecutadoCLP]]/SLEP[[#This Row],[MontoCLP]]),4,TRUE))</f>
        <v>118.962</v>
      </c>
      <c r="AE1876" s="1">
        <f>IF(SLEP[[#This Row],[Termino]]=0,DATE(1992,10,11),SLEP[[#This Row],[Termino]]-SLEP[[#This Row],[Días de vigencia]])</f>
        <v>33624</v>
      </c>
      <c r="AF1876" s="1">
        <f>IF(SLEP[[#This Row],[Días restantes]]&lt;1,DATE(1992,10,11),DATE(2025,8,8)+SLEP[[#This Row],[Días restantes]])</f>
        <v>33888</v>
      </c>
      <c r="AG1876">
        <f ca="1">IF(SLEP[[#This Row],[Termino]]=0,0,SLEP[[#This Row],[Termino]]-TODAY())</f>
        <v>-12071</v>
      </c>
      <c r="AH1876" s="7" t="str">
        <f ca="1">IF(SLEP[[#This Row],[Dias]]&gt;0,"Vigente","Vencido")</f>
        <v>Vencido</v>
      </c>
      <c r="AI1876" t="str">
        <f>_xlfn.XLOOKUP(SLEP[[#This Row],[Source.Name]],Tabla3[Nombre archivo],Tabla3[BASESLEP],"N/A",0,1)</f>
        <v>Valparaíso</v>
      </c>
    </row>
    <row r="1877" spans="1:35" x14ac:dyDescent="0.3">
      <c r="A1877" t="s">
        <v>7731</v>
      </c>
      <c r="B1877" t="s">
        <v>7869</v>
      </c>
      <c r="C1877" t="s">
        <v>7870</v>
      </c>
      <c r="D1877" t="s">
        <v>7871</v>
      </c>
      <c r="E1877" t="s">
        <v>7872</v>
      </c>
      <c r="F1877" t="s">
        <v>7873</v>
      </c>
      <c r="G1877" t="s">
        <v>74</v>
      </c>
      <c r="H1877" t="s">
        <v>45</v>
      </c>
      <c r="I1877" t="s">
        <v>46</v>
      </c>
      <c r="J1877" t="s">
        <v>7604</v>
      </c>
      <c r="K1877" t="s">
        <v>48</v>
      </c>
      <c r="L1877" s="3">
        <v>9615188</v>
      </c>
      <c r="M1877" s="4">
        <v>11325069</v>
      </c>
      <c r="N1877" s="4">
        <v>-1709881</v>
      </c>
      <c r="O1877" t="s">
        <v>668</v>
      </c>
      <c r="P1877" t="s">
        <v>263</v>
      </c>
      <c r="Q1877" t="s">
        <v>51</v>
      </c>
      <c r="R1877">
        <v>0</v>
      </c>
      <c r="S1877">
        <v>0</v>
      </c>
      <c r="T1877">
        <v>1</v>
      </c>
      <c r="U1877">
        <v>0</v>
      </c>
      <c r="V1877">
        <v>0</v>
      </c>
      <c r="W1877">
        <v>0</v>
      </c>
      <c r="X1877">
        <v>56</v>
      </c>
      <c r="Y1877">
        <v>-165</v>
      </c>
      <c r="Z1877" t="s">
        <v>52</v>
      </c>
      <c r="AA1877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9615188</v>
      </c>
      <c r="AB1877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11325069</v>
      </c>
      <c r="AC1877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-1709881</v>
      </c>
      <c r="AD1877" s="5">
        <f>VALUE(FIXED((SLEP[[#This Row],[EjecutadoCLP]]/SLEP[[#This Row],[MontoCLP]]),4,TRUE))</f>
        <v>1.1778</v>
      </c>
      <c r="AE1877" s="1">
        <f>IF(SLEP[[#This Row],[Termino]]=0,DATE(1992,10,11),SLEP[[#This Row],[Termino]]-SLEP[[#This Row],[Días de vigencia]])</f>
        <v>33832</v>
      </c>
      <c r="AF1877" s="1">
        <f>IF(SLEP[[#This Row],[Días restantes]]&lt;1,DATE(1992,10,11),DATE(2025,8,8)+SLEP[[#This Row],[Días restantes]])</f>
        <v>33888</v>
      </c>
      <c r="AG1877">
        <f ca="1">IF(SLEP[[#This Row],[Termino]]=0,0,SLEP[[#This Row],[Termino]]-TODAY())</f>
        <v>-12071</v>
      </c>
      <c r="AH1877" s="7" t="str">
        <f ca="1">IF(SLEP[[#This Row],[Dias]]&gt;0,"Vigente","Vencido")</f>
        <v>Vencido</v>
      </c>
      <c r="AI1877" t="str">
        <f>_xlfn.XLOOKUP(SLEP[[#This Row],[Source.Name]],Tabla3[Nombre archivo],Tabla3[BASESLEP],"N/A",0,1)</f>
        <v>Valparaíso</v>
      </c>
    </row>
    <row r="1878" spans="1:35" x14ac:dyDescent="0.3">
      <c r="A1878" t="s">
        <v>7731</v>
      </c>
      <c r="B1878" t="s">
        <v>7875</v>
      </c>
      <c r="C1878" t="s">
        <v>7876</v>
      </c>
      <c r="D1878" t="s">
        <v>7877</v>
      </c>
      <c r="E1878" t="s">
        <v>7742</v>
      </c>
      <c r="F1878" t="s">
        <v>7743</v>
      </c>
      <c r="G1878" t="s">
        <v>74</v>
      </c>
      <c r="H1878" t="s">
        <v>45</v>
      </c>
      <c r="I1878" t="s">
        <v>60</v>
      </c>
      <c r="J1878" t="s">
        <v>7596</v>
      </c>
      <c r="K1878" t="s">
        <v>48</v>
      </c>
      <c r="L1878" s="3">
        <v>261851000</v>
      </c>
      <c r="M1878" s="4">
        <v>258770424</v>
      </c>
      <c r="N1878" s="4">
        <v>3080576</v>
      </c>
      <c r="O1878" t="s">
        <v>526</v>
      </c>
      <c r="P1878" t="s">
        <v>513</v>
      </c>
      <c r="Q1878" t="s">
        <v>51</v>
      </c>
      <c r="R1878">
        <v>0</v>
      </c>
      <c r="S1878">
        <v>0</v>
      </c>
      <c r="T1878">
        <v>2</v>
      </c>
      <c r="U1878">
        <v>0</v>
      </c>
      <c r="V1878">
        <v>1</v>
      </c>
      <c r="W1878">
        <v>0</v>
      </c>
      <c r="X1878">
        <v>306</v>
      </c>
      <c r="Y1878">
        <v>-1</v>
      </c>
      <c r="Z1878" t="s">
        <v>52</v>
      </c>
      <c r="AA1878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261851000</v>
      </c>
      <c r="AB1878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258770424</v>
      </c>
      <c r="AC1878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3080576</v>
      </c>
      <c r="AD1878" s="5">
        <f>VALUE(FIXED((SLEP[[#This Row],[EjecutadoCLP]]/SLEP[[#This Row],[MontoCLP]]),4,TRUE))</f>
        <v>0.98819999999999997</v>
      </c>
      <c r="AE1878" s="1">
        <f>IF(SLEP[[#This Row],[Termino]]=0,DATE(1992,10,11),SLEP[[#This Row],[Termino]]-SLEP[[#This Row],[Días de vigencia]])</f>
        <v>33582</v>
      </c>
      <c r="AF1878" s="1">
        <f>IF(SLEP[[#This Row],[Días restantes]]&lt;1,DATE(1992,10,11),DATE(2025,8,8)+SLEP[[#This Row],[Días restantes]])</f>
        <v>33888</v>
      </c>
      <c r="AG1878">
        <f ca="1">IF(SLEP[[#This Row],[Termino]]=0,0,SLEP[[#This Row],[Termino]]-TODAY())</f>
        <v>-12071</v>
      </c>
      <c r="AH1878" s="7" t="str">
        <f ca="1">IF(SLEP[[#This Row],[Dias]]&gt;0,"Vigente","Vencido")</f>
        <v>Vencido</v>
      </c>
      <c r="AI1878" t="str">
        <f>_xlfn.XLOOKUP(SLEP[[#This Row],[Source.Name]],Tabla3[Nombre archivo],Tabla3[BASESLEP],"N/A",0,1)</f>
        <v>Valparaíso</v>
      </c>
    </row>
    <row r="1879" spans="1:35" x14ac:dyDescent="0.3">
      <c r="A1879" t="s">
        <v>7731</v>
      </c>
      <c r="B1879" t="s">
        <v>7885</v>
      </c>
      <c r="C1879" t="s">
        <v>7886</v>
      </c>
      <c r="D1879" t="s">
        <v>7887</v>
      </c>
      <c r="E1879" t="s">
        <v>7888</v>
      </c>
      <c r="F1879" t="s">
        <v>7889</v>
      </c>
      <c r="G1879" t="s">
        <v>44</v>
      </c>
      <c r="H1879" t="s">
        <v>45</v>
      </c>
      <c r="I1879" t="s">
        <v>46</v>
      </c>
      <c r="J1879" t="s">
        <v>7596</v>
      </c>
      <c r="K1879" t="s">
        <v>48</v>
      </c>
      <c r="L1879" s="3">
        <v>179999980</v>
      </c>
      <c r="M1879" s="4">
        <v>112970089</v>
      </c>
      <c r="N1879" s="4">
        <v>67029891</v>
      </c>
      <c r="O1879" t="s">
        <v>641</v>
      </c>
      <c r="P1879" t="s">
        <v>181</v>
      </c>
      <c r="Q1879" t="s">
        <v>64</v>
      </c>
      <c r="R1879">
        <v>2</v>
      </c>
      <c r="S1879">
        <v>0</v>
      </c>
      <c r="T1879">
        <v>1</v>
      </c>
      <c r="U1879">
        <v>0</v>
      </c>
      <c r="V1879">
        <v>0</v>
      </c>
      <c r="W1879">
        <v>0</v>
      </c>
      <c r="X1879">
        <v>730</v>
      </c>
      <c r="Y1879">
        <v>115</v>
      </c>
      <c r="Z1879" t="s">
        <v>65</v>
      </c>
      <c r="AA1879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179999980</v>
      </c>
      <c r="AB1879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112970089</v>
      </c>
      <c r="AC1879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67029891</v>
      </c>
      <c r="AD1879" s="5">
        <f>VALUE(FIXED((SLEP[[#This Row],[EjecutadoCLP]]/SLEP[[#This Row],[MontoCLP]]),4,TRUE))</f>
        <v>0.62760000000000005</v>
      </c>
      <c r="AE1879" s="1">
        <f>IF(SLEP[[#This Row],[Termino]]=0,DATE(1992,10,11),SLEP[[#This Row],[Termino]]-SLEP[[#This Row],[Días de vigencia]])</f>
        <v>45262</v>
      </c>
      <c r="AF1879" s="1">
        <f>IF(SLEP[[#This Row],[Días restantes]]&lt;1,DATE(1992,10,11),DATE(2025,8,8)+SLEP[[#This Row],[Días restantes]])</f>
        <v>45992</v>
      </c>
      <c r="AG1879">
        <f ca="1">IF(SLEP[[#This Row],[Termino]]=0,0,SLEP[[#This Row],[Termino]]-TODAY())</f>
        <v>33</v>
      </c>
      <c r="AH1879" s="7" t="str">
        <f ca="1">IF(SLEP[[#This Row],[Dias]]&gt;0,"Vigente","Vencido")</f>
        <v>Vigente</v>
      </c>
      <c r="AI1879" t="str">
        <f>_xlfn.XLOOKUP(SLEP[[#This Row],[Source.Name]],Tabla3[Nombre archivo],Tabla3[BASESLEP],"N/A",0,1)</f>
        <v>Valparaíso</v>
      </c>
    </row>
    <row r="1880" spans="1:35" x14ac:dyDescent="0.3">
      <c r="A1880" t="s">
        <v>7731</v>
      </c>
      <c r="B1880" t="s">
        <v>7891</v>
      </c>
      <c r="C1880" t="s">
        <v>7892</v>
      </c>
      <c r="D1880" t="s">
        <v>7893</v>
      </c>
      <c r="E1880" t="s">
        <v>7894</v>
      </c>
      <c r="F1880" t="s">
        <v>7895</v>
      </c>
      <c r="G1880" t="s">
        <v>44</v>
      </c>
      <c r="H1880" t="s">
        <v>45</v>
      </c>
      <c r="I1880" t="s">
        <v>207</v>
      </c>
      <c r="J1880" t="s">
        <v>7596</v>
      </c>
      <c r="K1880" t="s">
        <v>48</v>
      </c>
      <c r="L1880" s="3">
        <v>1</v>
      </c>
      <c r="M1880" s="4">
        <v>107656394</v>
      </c>
      <c r="N1880" s="4">
        <v>-107656393</v>
      </c>
      <c r="O1880" t="s">
        <v>641</v>
      </c>
      <c r="P1880" t="s">
        <v>181</v>
      </c>
      <c r="Q1880" t="s">
        <v>64</v>
      </c>
      <c r="R1880">
        <v>6</v>
      </c>
      <c r="S1880">
        <v>0</v>
      </c>
      <c r="T1880">
        <v>0</v>
      </c>
      <c r="U1880">
        <v>0</v>
      </c>
      <c r="V1880">
        <v>0</v>
      </c>
      <c r="W1880">
        <v>0</v>
      </c>
      <c r="X1880">
        <v>730</v>
      </c>
      <c r="Y1880">
        <v>115</v>
      </c>
      <c r="Z1880" t="s">
        <v>65</v>
      </c>
      <c r="AA1880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</v>
      </c>
      <c r="AB1880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107656394</v>
      </c>
      <c r="AC1880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-107656393</v>
      </c>
      <c r="AD1880" s="5">
        <f>VALUE(FIXED((SLEP[[#This Row],[EjecutadoCLP]]/SLEP[[#This Row],[MontoCLP]]),4,TRUE))</f>
        <v>107656394</v>
      </c>
      <c r="AE1880" s="1">
        <f>IF(SLEP[[#This Row],[Termino]]=0,DATE(1992,10,11),SLEP[[#This Row],[Termino]]-SLEP[[#This Row],[Días de vigencia]])</f>
        <v>45262</v>
      </c>
      <c r="AF1880" s="1">
        <f>IF(SLEP[[#This Row],[Días restantes]]&lt;1,DATE(1992,10,11),DATE(2025,8,8)+SLEP[[#This Row],[Días restantes]])</f>
        <v>45992</v>
      </c>
      <c r="AG1880">
        <f ca="1">IF(SLEP[[#This Row],[Termino]]=0,0,SLEP[[#This Row],[Termino]]-TODAY())</f>
        <v>33</v>
      </c>
      <c r="AH1880" s="7" t="str">
        <f ca="1">IF(SLEP[[#This Row],[Dias]]&gt;0,"Vigente","Vencido")</f>
        <v>Vigente</v>
      </c>
      <c r="AI1880" t="str">
        <f>_xlfn.XLOOKUP(SLEP[[#This Row],[Source.Name]],Tabla3[Nombre archivo],Tabla3[BASESLEP],"N/A",0,1)</f>
        <v>Valparaíso</v>
      </c>
    </row>
    <row r="1881" spans="1:35" x14ac:dyDescent="0.3">
      <c r="A1881" t="s">
        <v>7731</v>
      </c>
      <c r="B1881" t="s">
        <v>7879</v>
      </c>
      <c r="C1881" t="s">
        <v>7880</v>
      </c>
      <c r="D1881" t="s">
        <v>7881</v>
      </c>
      <c r="E1881" t="s">
        <v>7882</v>
      </c>
      <c r="F1881" t="s">
        <v>7883</v>
      </c>
      <c r="G1881" t="s">
        <v>44</v>
      </c>
      <c r="H1881" t="s">
        <v>45</v>
      </c>
      <c r="I1881" t="s">
        <v>60</v>
      </c>
      <c r="J1881" t="s">
        <v>7596</v>
      </c>
      <c r="K1881" t="s">
        <v>48</v>
      </c>
      <c r="L1881" s="3">
        <v>120000000</v>
      </c>
      <c r="M1881" s="4">
        <v>108000000</v>
      </c>
      <c r="N1881" s="4">
        <v>12000000</v>
      </c>
      <c r="O1881" t="s">
        <v>641</v>
      </c>
      <c r="P1881" t="s">
        <v>169</v>
      </c>
      <c r="Q1881" t="s">
        <v>64</v>
      </c>
      <c r="R1881">
        <v>0</v>
      </c>
      <c r="S1881">
        <v>0</v>
      </c>
      <c r="T1881">
        <v>1</v>
      </c>
      <c r="U1881">
        <v>0</v>
      </c>
      <c r="V1881">
        <v>0</v>
      </c>
      <c r="W1881">
        <v>0</v>
      </c>
      <c r="X1881">
        <v>678</v>
      </c>
      <c r="Y1881">
        <v>63</v>
      </c>
      <c r="Z1881" t="s">
        <v>65</v>
      </c>
      <c r="AA1881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120000000</v>
      </c>
      <c r="AB1881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108000000</v>
      </c>
      <c r="AC1881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12000000</v>
      </c>
      <c r="AD1881" s="5">
        <f>VALUE(FIXED((SLEP[[#This Row],[EjecutadoCLP]]/SLEP[[#This Row],[MontoCLP]]),4,TRUE))</f>
        <v>0.9</v>
      </c>
      <c r="AE1881" s="1">
        <f>IF(SLEP[[#This Row],[Termino]]=0,DATE(1992,10,11),SLEP[[#This Row],[Termino]]-SLEP[[#This Row],[Días de vigencia]])</f>
        <v>45262</v>
      </c>
      <c r="AF1881" s="1">
        <f>IF(SLEP[[#This Row],[Días restantes]]&lt;1,DATE(1992,10,11),DATE(2025,8,8)+SLEP[[#This Row],[Días restantes]])</f>
        <v>45940</v>
      </c>
      <c r="AG1881">
        <f ca="1">IF(SLEP[[#This Row],[Termino]]=0,0,SLEP[[#This Row],[Termino]]-TODAY())</f>
        <v>-19</v>
      </c>
      <c r="AH1881" s="7" t="str">
        <f ca="1">IF(SLEP[[#This Row],[Dias]]&gt;0,"Vigente","Vencido")</f>
        <v>Vencido</v>
      </c>
      <c r="AI1881" t="str">
        <f>_xlfn.XLOOKUP(SLEP[[#This Row],[Source.Name]],Tabla3[Nombre archivo],Tabla3[BASESLEP],"N/A",0,1)</f>
        <v>Valparaíso</v>
      </c>
    </row>
    <row r="1882" spans="1:35" x14ac:dyDescent="0.3">
      <c r="A1882" t="s">
        <v>7731</v>
      </c>
      <c r="B1882" t="s">
        <v>7897</v>
      </c>
      <c r="C1882" t="s">
        <v>7898</v>
      </c>
      <c r="D1882" t="s">
        <v>7899</v>
      </c>
      <c r="E1882" t="s">
        <v>7900</v>
      </c>
      <c r="F1882" t="s">
        <v>7901</v>
      </c>
      <c r="G1882" t="s">
        <v>44</v>
      </c>
      <c r="H1882" t="s">
        <v>45</v>
      </c>
      <c r="I1882" t="s">
        <v>60</v>
      </c>
      <c r="J1882" t="s">
        <v>7604</v>
      </c>
      <c r="K1882" t="s">
        <v>48</v>
      </c>
      <c r="L1882" s="3">
        <v>9817500</v>
      </c>
      <c r="M1882" s="4">
        <v>9698700</v>
      </c>
      <c r="N1882" s="4">
        <v>118800</v>
      </c>
      <c r="O1882" t="s">
        <v>507</v>
      </c>
      <c r="P1882" t="s">
        <v>427</v>
      </c>
      <c r="Q1882" t="s">
        <v>51</v>
      </c>
      <c r="R1882">
        <v>1</v>
      </c>
      <c r="S1882">
        <v>0</v>
      </c>
      <c r="T1882">
        <v>0</v>
      </c>
      <c r="U1882">
        <v>0</v>
      </c>
      <c r="V1882">
        <v>0</v>
      </c>
      <c r="W1882">
        <v>0</v>
      </c>
      <c r="X1882">
        <v>365</v>
      </c>
      <c r="Y1882">
        <v>-1</v>
      </c>
      <c r="Z1882" t="s">
        <v>52</v>
      </c>
      <c r="AA1882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9817500</v>
      </c>
      <c r="AB1882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9698700</v>
      </c>
      <c r="AC1882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118800</v>
      </c>
      <c r="AD1882" s="5">
        <f>VALUE(FIXED((SLEP[[#This Row],[EjecutadoCLP]]/SLEP[[#This Row],[MontoCLP]]),4,TRUE))</f>
        <v>0.9879</v>
      </c>
      <c r="AE1882" s="1">
        <f>IF(SLEP[[#This Row],[Termino]]=0,DATE(1992,10,11),SLEP[[#This Row],[Termino]]-SLEP[[#This Row],[Días de vigencia]])</f>
        <v>33523</v>
      </c>
      <c r="AF1882" s="1">
        <f>IF(SLEP[[#This Row],[Días restantes]]&lt;1,DATE(1992,10,11),DATE(2025,8,8)+SLEP[[#This Row],[Días restantes]])</f>
        <v>33888</v>
      </c>
      <c r="AG1882">
        <f ca="1">IF(SLEP[[#This Row],[Termino]]=0,0,SLEP[[#This Row],[Termino]]-TODAY())</f>
        <v>-12071</v>
      </c>
      <c r="AH1882" s="7" t="str">
        <f ca="1">IF(SLEP[[#This Row],[Dias]]&gt;0,"Vigente","Vencido")</f>
        <v>Vencido</v>
      </c>
      <c r="AI1882" t="str">
        <f>_xlfn.XLOOKUP(SLEP[[#This Row],[Source.Name]],Tabla3[Nombre archivo],Tabla3[BASESLEP],"N/A",0,1)</f>
        <v>Valparaíso</v>
      </c>
    </row>
    <row r="1883" spans="1:35" x14ac:dyDescent="0.3">
      <c r="A1883" t="s">
        <v>7731</v>
      </c>
      <c r="B1883" t="s">
        <v>7903</v>
      </c>
      <c r="C1883" t="s">
        <v>7904</v>
      </c>
      <c r="D1883" t="s">
        <v>7905</v>
      </c>
      <c r="E1883" t="s">
        <v>7754</v>
      </c>
      <c r="F1883" t="s">
        <v>7755</v>
      </c>
      <c r="G1883" t="s">
        <v>44</v>
      </c>
      <c r="H1883" t="s">
        <v>45</v>
      </c>
      <c r="I1883" t="s">
        <v>46</v>
      </c>
      <c r="J1883" t="s">
        <v>7596</v>
      </c>
      <c r="K1883" t="s">
        <v>48</v>
      </c>
      <c r="L1883" s="3">
        <v>600000000</v>
      </c>
      <c r="M1883" s="4">
        <v>645999999</v>
      </c>
      <c r="N1883" s="4">
        <v>-45999999</v>
      </c>
      <c r="O1883" t="s">
        <v>552</v>
      </c>
      <c r="P1883" t="s">
        <v>513</v>
      </c>
      <c r="Q1883" t="s">
        <v>51</v>
      </c>
      <c r="R1883">
        <v>0</v>
      </c>
      <c r="S1883">
        <v>0</v>
      </c>
      <c r="T1883">
        <v>1</v>
      </c>
      <c r="U1883">
        <v>0</v>
      </c>
      <c r="V1883">
        <v>0</v>
      </c>
      <c r="W1883">
        <v>0</v>
      </c>
      <c r="X1883">
        <v>342</v>
      </c>
      <c r="Y1883">
        <v>-1</v>
      </c>
      <c r="Z1883" t="s">
        <v>65</v>
      </c>
      <c r="AA1883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600000000</v>
      </c>
      <c r="AB1883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645999999</v>
      </c>
      <c r="AC1883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-45999999</v>
      </c>
      <c r="AD1883" s="5">
        <f>VALUE(FIXED((SLEP[[#This Row],[EjecutadoCLP]]/SLEP[[#This Row],[MontoCLP]]),4,TRUE))</f>
        <v>1.0767</v>
      </c>
      <c r="AE1883" s="1">
        <f>IF(SLEP[[#This Row],[Termino]]=0,DATE(1992,10,11),SLEP[[#This Row],[Termino]]-SLEP[[#This Row],[Días de vigencia]])</f>
        <v>33546</v>
      </c>
      <c r="AF1883" s="1">
        <f>IF(SLEP[[#This Row],[Días restantes]]&lt;1,DATE(1992,10,11),DATE(2025,8,8)+SLEP[[#This Row],[Días restantes]])</f>
        <v>33888</v>
      </c>
      <c r="AG1883">
        <f ca="1">IF(SLEP[[#This Row],[Termino]]=0,0,SLEP[[#This Row],[Termino]]-TODAY())</f>
        <v>-12071</v>
      </c>
      <c r="AH1883" s="7" t="str">
        <f ca="1">IF(SLEP[[#This Row],[Dias]]&gt;0,"Vigente","Vencido")</f>
        <v>Vencido</v>
      </c>
      <c r="AI1883" t="str">
        <f>_xlfn.XLOOKUP(SLEP[[#This Row],[Source.Name]],Tabla3[Nombre archivo],Tabla3[BASESLEP],"N/A",0,1)</f>
        <v>Valparaíso</v>
      </c>
    </row>
    <row r="1884" spans="1:35" x14ac:dyDescent="0.3">
      <c r="A1884" t="s">
        <v>7731</v>
      </c>
      <c r="B1884" t="s">
        <v>7907</v>
      </c>
      <c r="C1884" t="s">
        <v>7908</v>
      </c>
      <c r="D1884" t="s">
        <v>7909</v>
      </c>
      <c r="E1884" t="s">
        <v>6292</v>
      </c>
      <c r="F1884" t="s">
        <v>6293</v>
      </c>
      <c r="G1884" t="s">
        <v>74</v>
      </c>
      <c r="H1884" t="s">
        <v>178</v>
      </c>
      <c r="I1884" t="s">
        <v>484</v>
      </c>
      <c r="J1884" t="s">
        <v>7596</v>
      </c>
      <c r="K1884" t="s">
        <v>794</v>
      </c>
      <c r="L1884" s="3">
        <v>93049.99</v>
      </c>
      <c r="M1884" s="4">
        <v>93049.09</v>
      </c>
      <c r="N1884" s="4">
        <v>0.90000000000873104</v>
      </c>
      <c r="O1884" t="s">
        <v>906</v>
      </c>
      <c r="P1884" t="s">
        <v>1252</v>
      </c>
      <c r="Q1884" t="s">
        <v>51</v>
      </c>
      <c r="R1884">
        <v>0</v>
      </c>
      <c r="S1884">
        <v>0</v>
      </c>
      <c r="T1884">
        <v>1</v>
      </c>
      <c r="U1884">
        <v>0</v>
      </c>
      <c r="V1884">
        <v>0</v>
      </c>
      <c r="W1884">
        <v>0</v>
      </c>
      <c r="X1884">
        <v>60</v>
      </c>
      <c r="Y1884">
        <v>-2</v>
      </c>
      <c r="Z1884" t="s">
        <v>65</v>
      </c>
      <c r="AA1884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88664544</v>
      </c>
      <c r="AB1884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88663686</v>
      </c>
      <c r="AC1884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858</v>
      </c>
      <c r="AD1884" s="5">
        <f>VALUE(FIXED((SLEP[[#This Row],[EjecutadoCLP]]/SLEP[[#This Row],[MontoCLP]]),4,TRUE))</f>
        <v>1</v>
      </c>
      <c r="AE1884" s="1">
        <f>IF(SLEP[[#This Row],[Termino]]=0,DATE(1992,10,11),SLEP[[#This Row],[Termino]]-SLEP[[#This Row],[Días de vigencia]])</f>
        <v>33828</v>
      </c>
      <c r="AF1884" s="1">
        <f>IF(SLEP[[#This Row],[Días restantes]]&lt;1,DATE(1992,10,11),DATE(2025,8,8)+SLEP[[#This Row],[Días restantes]])</f>
        <v>33888</v>
      </c>
      <c r="AG1884">
        <f ca="1">IF(SLEP[[#This Row],[Termino]]=0,0,SLEP[[#This Row],[Termino]]-TODAY())</f>
        <v>-12071</v>
      </c>
      <c r="AH1884" s="7" t="str">
        <f ca="1">IF(SLEP[[#This Row],[Dias]]&gt;0,"Vigente","Vencido")</f>
        <v>Vencido</v>
      </c>
      <c r="AI1884" t="str">
        <f>_xlfn.XLOOKUP(SLEP[[#This Row],[Source.Name]],Tabla3[Nombre archivo],Tabla3[BASESLEP],"N/A",0,1)</f>
        <v>Valparaíso</v>
      </c>
    </row>
    <row r="1885" spans="1:35" x14ac:dyDescent="0.3">
      <c r="A1885" t="s">
        <v>7731</v>
      </c>
      <c r="B1885" t="s">
        <v>7911</v>
      </c>
      <c r="C1885" t="s">
        <v>7912</v>
      </c>
      <c r="D1885" t="s">
        <v>7913</v>
      </c>
      <c r="E1885" t="s">
        <v>786</v>
      </c>
      <c r="F1885" t="s">
        <v>787</v>
      </c>
      <c r="G1885" t="s">
        <v>74</v>
      </c>
      <c r="H1885" t="s">
        <v>45</v>
      </c>
      <c r="I1885" t="s">
        <v>60</v>
      </c>
      <c r="J1885" t="s">
        <v>7596</v>
      </c>
      <c r="K1885" t="s">
        <v>48</v>
      </c>
      <c r="L1885" s="3">
        <v>838445213</v>
      </c>
      <c r="M1885" s="4">
        <v>856443489</v>
      </c>
      <c r="N1885" s="4">
        <v>-17998276</v>
      </c>
      <c r="O1885" t="s">
        <v>758</v>
      </c>
      <c r="P1885" t="s">
        <v>1793</v>
      </c>
      <c r="Q1885" t="s">
        <v>51</v>
      </c>
      <c r="R1885">
        <v>0</v>
      </c>
      <c r="S1885">
        <v>0</v>
      </c>
      <c r="T1885">
        <v>3</v>
      </c>
      <c r="U1885">
        <v>0</v>
      </c>
      <c r="V1885">
        <v>0</v>
      </c>
      <c r="W1885">
        <v>3</v>
      </c>
      <c r="X1885">
        <v>290</v>
      </c>
      <c r="Y1885">
        <v>129</v>
      </c>
      <c r="Z1885" t="s">
        <v>65</v>
      </c>
      <c r="AA1885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838445213</v>
      </c>
      <c r="AB1885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856443489</v>
      </c>
      <c r="AC1885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-17998276</v>
      </c>
      <c r="AD1885" s="5">
        <f>VALUE(FIXED((SLEP[[#This Row],[EjecutadoCLP]]/SLEP[[#This Row],[MontoCLP]]),4,TRUE))</f>
        <v>1.0215000000000001</v>
      </c>
      <c r="AE1885" s="1">
        <f>IF(SLEP[[#This Row],[Termino]]=0,DATE(1992,10,11),SLEP[[#This Row],[Termino]]-SLEP[[#This Row],[Días de vigencia]])</f>
        <v>45716</v>
      </c>
      <c r="AF1885" s="1">
        <f>IF(SLEP[[#This Row],[Días restantes]]&lt;1,DATE(1992,10,11),DATE(2025,8,8)+SLEP[[#This Row],[Días restantes]])</f>
        <v>46006</v>
      </c>
      <c r="AG1885">
        <f ca="1">IF(SLEP[[#This Row],[Termino]]=0,0,SLEP[[#This Row],[Termino]]-TODAY())</f>
        <v>47</v>
      </c>
      <c r="AH1885" s="7" t="str">
        <f ca="1">IF(SLEP[[#This Row],[Dias]]&gt;0,"Vigente","Vencido")</f>
        <v>Vigente</v>
      </c>
      <c r="AI1885" t="str">
        <f>_xlfn.XLOOKUP(SLEP[[#This Row],[Source.Name]],Tabla3[Nombre archivo],Tabla3[BASESLEP],"N/A",0,1)</f>
        <v>Valparaíso</v>
      </c>
    </row>
    <row r="1886" spans="1:35" x14ac:dyDescent="0.3">
      <c r="A1886" t="s">
        <v>7731</v>
      </c>
      <c r="B1886" t="s">
        <v>7915</v>
      </c>
      <c r="C1886" t="s">
        <v>7916</v>
      </c>
      <c r="D1886" t="s">
        <v>7917</v>
      </c>
      <c r="E1886" t="s">
        <v>6292</v>
      </c>
      <c r="F1886" t="s">
        <v>6293</v>
      </c>
      <c r="G1886" t="s">
        <v>74</v>
      </c>
      <c r="H1886" t="s">
        <v>178</v>
      </c>
      <c r="I1886" t="s">
        <v>484</v>
      </c>
      <c r="J1886" t="s">
        <v>7596</v>
      </c>
      <c r="K1886" t="s">
        <v>794</v>
      </c>
      <c r="L1886" s="3">
        <v>315054.68</v>
      </c>
      <c r="M1886" s="4">
        <v>111766.61</v>
      </c>
      <c r="N1886" s="4">
        <v>203288.07</v>
      </c>
      <c r="O1886" t="s">
        <v>751</v>
      </c>
      <c r="P1886" t="s">
        <v>896</v>
      </c>
      <c r="Q1886" t="s">
        <v>51</v>
      </c>
      <c r="R1886">
        <v>0</v>
      </c>
      <c r="S1886">
        <v>0</v>
      </c>
      <c r="T1886">
        <v>0</v>
      </c>
      <c r="U1886">
        <v>0</v>
      </c>
      <c r="V1886">
        <v>0</v>
      </c>
      <c r="W1886">
        <v>0</v>
      </c>
      <c r="X1886">
        <v>80</v>
      </c>
      <c r="Y1886">
        <v>0</v>
      </c>
      <c r="Z1886" t="s">
        <v>65</v>
      </c>
      <c r="AA1886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300206153</v>
      </c>
      <c r="AB1886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106499050</v>
      </c>
      <c r="AC1886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193707103</v>
      </c>
      <c r="AD1886" s="5">
        <f>VALUE(FIXED((SLEP[[#This Row],[EjecutadoCLP]]/SLEP[[#This Row],[MontoCLP]]),4,TRUE))</f>
        <v>0.3548</v>
      </c>
      <c r="AE1886" s="1">
        <f>IF(SLEP[[#This Row],[Termino]]=0,DATE(1992,10,11),SLEP[[#This Row],[Termino]]-SLEP[[#This Row],[Días de vigencia]])</f>
        <v>33808</v>
      </c>
      <c r="AF1886" s="1">
        <f>IF(SLEP[[#This Row],[Días restantes]]&lt;1,DATE(1992,10,11),DATE(2025,8,8)+SLEP[[#This Row],[Días restantes]])</f>
        <v>33888</v>
      </c>
      <c r="AG1886">
        <f ca="1">IF(SLEP[[#This Row],[Termino]]=0,0,SLEP[[#This Row],[Termino]]-TODAY())</f>
        <v>-12071</v>
      </c>
      <c r="AH1886" s="7" t="str">
        <f ca="1">IF(SLEP[[#This Row],[Dias]]&gt;0,"Vigente","Vencido")</f>
        <v>Vencido</v>
      </c>
      <c r="AI1886" t="str">
        <f>_xlfn.XLOOKUP(SLEP[[#This Row],[Source.Name]],Tabla3[Nombre archivo],Tabla3[BASESLEP],"N/A",0,1)</f>
        <v>Valparaíso</v>
      </c>
    </row>
    <row r="1887" spans="1:35" x14ac:dyDescent="0.3">
      <c r="A1887" t="s">
        <v>7731</v>
      </c>
      <c r="B1887" t="s">
        <v>7919</v>
      </c>
      <c r="C1887" t="s">
        <v>7920</v>
      </c>
      <c r="D1887" t="s">
        <v>7921</v>
      </c>
      <c r="E1887" t="s">
        <v>7922</v>
      </c>
      <c r="F1887" t="s">
        <v>7923</v>
      </c>
      <c r="G1887" t="s">
        <v>74</v>
      </c>
      <c r="H1887" t="s">
        <v>178</v>
      </c>
      <c r="I1887" t="s">
        <v>533</v>
      </c>
      <c r="J1887" t="s">
        <v>7596</v>
      </c>
      <c r="K1887" t="s">
        <v>48</v>
      </c>
      <c r="L1887" s="3">
        <v>9841169</v>
      </c>
      <c r="M1887" s="4">
        <v>3756235</v>
      </c>
      <c r="N1887" s="4">
        <v>6084934</v>
      </c>
      <c r="O1887" t="s">
        <v>1514</v>
      </c>
      <c r="P1887" t="s">
        <v>964</v>
      </c>
      <c r="Q1887" t="s">
        <v>51</v>
      </c>
      <c r="R1887">
        <v>0</v>
      </c>
      <c r="S1887">
        <v>0</v>
      </c>
      <c r="T1887">
        <v>0</v>
      </c>
      <c r="U1887">
        <v>0</v>
      </c>
      <c r="V1887">
        <v>0</v>
      </c>
      <c r="W1887">
        <v>1</v>
      </c>
      <c r="X1887">
        <v>8</v>
      </c>
      <c r="Y1887">
        <v>-21</v>
      </c>
      <c r="Z1887" t="s">
        <v>52</v>
      </c>
      <c r="AA1887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9841169</v>
      </c>
      <c r="AB1887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3756235</v>
      </c>
      <c r="AC1887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6084934</v>
      </c>
      <c r="AD1887" s="5">
        <f>VALUE(FIXED((SLEP[[#This Row],[EjecutadoCLP]]/SLEP[[#This Row],[MontoCLP]]),4,TRUE))</f>
        <v>0.38169999999999998</v>
      </c>
      <c r="AE1887" s="1">
        <f>IF(SLEP[[#This Row],[Termino]]=0,DATE(1992,10,11),SLEP[[#This Row],[Termino]]-SLEP[[#This Row],[Días de vigencia]])</f>
        <v>33880</v>
      </c>
      <c r="AF1887" s="1">
        <f>IF(SLEP[[#This Row],[Días restantes]]&lt;1,DATE(1992,10,11),DATE(2025,8,8)+SLEP[[#This Row],[Días restantes]])</f>
        <v>33888</v>
      </c>
      <c r="AG1887">
        <f ca="1">IF(SLEP[[#This Row],[Termino]]=0,0,SLEP[[#This Row],[Termino]]-TODAY())</f>
        <v>-12071</v>
      </c>
      <c r="AH1887" s="7" t="str">
        <f ca="1">IF(SLEP[[#This Row],[Dias]]&gt;0,"Vigente","Vencido")</f>
        <v>Vencido</v>
      </c>
      <c r="AI1887" t="str">
        <f>_xlfn.XLOOKUP(SLEP[[#This Row],[Source.Name]],Tabla3[Nombre archivo],Tabla3[BASESLEP],"N/A",0,1)</f>
        <v>Valparaíso</v>
      </c>
    </row>
    <row r="1888" spans="1:35" x14ac:dyDescent="0.3">
      <c r="A1888" t="s">
        <v>7731</v>
      </c>
      <c r="B1888" t="s">
        <v>7925</v>
      </c>
      <c r="C1888" t="s">
        <v>7859</v>
      </c>
      <c r="D1888" t="s">
        <v>7926</v>
      </c>
      <c r="E1888" t="s">
        <v>4626</v>
      </c>
      <c r="F1888" t="s">
        <v>4627</v>
      </c>
      <c r="G1888" t="s">
        <v>44</v>
      </c>
      <c r="H1888" t="s">
        <v>178</v>
      </c>
      <c r="I1888" t="s">
        <v>207</v>
      </c>
      <c r="J1888" t="s">
        <v>7596</v>
      </c>
      <c r="K1888" t="s">
        <v>48</v>
      </c>
      <c r="L1888" s="3">
        <v>300000000</v>
      </c>
      <c r="M1888" s="4">
        <v>231487230</v>
      </c>
      <c r="N1888" s="4">
        <v>68512770</v>
      </c>
      <c r="O1888" t="s">
        <v>896</v>
      </c>
      <c r="P1888" t="s">
        <v>263</v>
      </c>
      <c r="Q1888" t="s">
        <v>51</v>
      </c>
      <c r="R1888">
        <v>0</v>
      </c>
      <c r="S1888">
        <v>0</v>
      </c>
      <c r="T1888">
        <v>1</v>
      </c>
      <c r="U1888">
        <v>0</v>
      </c>
      <c r="V1888">
        <v>0</v>
      </c>
      <c r="W1888">
        <v>1</v>
      </c>
      <c r="X1888">
        <v>366</v>
      </c>
      <c r="Y1888">
        <v>-1</v>
      </c>
      <c r="Z1888" t="s">
        <v>65</v>
      </c>
      <c r="AA1888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300000000</v>
      </c>
      <c r="AB1888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231487230</v>
      </c>
      <c r="AC1888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68512770</v>
      </c>
      <c r="AD1888" s="5">
        <f>VALUE(FIXED((SLEP[[#This Row],[EjecutadoCLP]]/SLEP[[#This Row],[MontoCLP]]),4,TRUE))</f>
        <v>0.77159999999999995</v>
      </c>
      <c r="AE1888" s="1">
        <f>IF(SLEP[[#This Row],[Termino]]=0,DATE(1992,10,11),SLEP[[#This Row],[Termino]]-SLEP[[#This Row],[Días de vigencia]])</f>
        <v>33522</v>
      </c>
      <c r="AF1888" s="1">
        <f>IF(SLEP[[#This Row],[Días restantes]]&lt;1,DATE(1992,10,11),DATE(2025,8,8)+SLEP[[#This Row],[Días restantes]])</f>
        <v>33888</v>
      </c>
      <c r="AG1888">
        <f ca="1">IF(SLEP[[#This Row],[Termino]]=0,0,SLEP[[#This Row],[Termino]]-TODAY())</f>
        <v>-12071</v>
      </c>
      <c r="AH1888" s="7" t="str">
        <f ca="1">IF(SLEP[[#This Row],[Dias]]&gt;0,"Vigente","Vencido")</f>
        <v>Vencido</v>
      </c>
      <c r="AI1888" t="str">
        <f>_xlfn.XLOOKUP(SLEP[[#This Row],[Source.Name]],Tabla3[Nombre archivo],Tabla3[BASESLEP],"N/A",0,1)</f>
        <v>Valparaíso</v>
      </c>
    </row>
    <row r="1889" spans="1:35" x14ac:dyDescent="0.3">
      <c r="A1889" t="s">
        <v>7731</v>
      </c>
      <c r="B1889" t="s">
        <v>7928</v>
      </c>
      <c r="C1889" t="s">
        <v>7929</v>
      </c>
      <c r="D1889" t="s">
        <v>7930</v>
      </c>
      <c r="E1889" t="s">
        <v>2033</v>
      </c>
      <c r="F1889" t="s">
        <v>2034</v>
      </c>
      <c r="G1889" t="s">
        <v>74</v>
      </c>
      <c r="H1889" t="s">
        <v>45</v>
      </c>
      <c r="I1889" t="s">
        <v>1978</v>
      </c>
      <c r="J1889" t="s">
        <v>7596</v>
      </c>
      <c r="K1889" t="s">
        <v>48</v>
      </c>
      <c r="L1889" s="3">
        <v>744924941</v>
      </c>
      <c r="M1889" s="4">
        <v>916958129</v>
      </c>
      <c r="N1889" s="4">
        <v>-172033188</v>
      </c>
      <c r="O1889" t="s">
        <v>740</v>
      </c>
      <c r="P1889" t="s">
        <v>867</v>
      </c>
      <c r="Q1889" t="s">
        <v>51</v>
      </c>
      <c r="R1889">
        <v>0</v>
      </c>
      <c r="S1889">
        <v>0</v>
      </c>
      <c r="T1889">
        <v>2</v>
      </c>
      <c r="U1889">
        <v>0</v>
      </c>
      <c r="V1889">
        <v>0</v>
      </c>
      <c r="W1889">
        <v>0</v>
      </c>
      <c r="X1889">
        <v>178</v>
      </c>
      <c r="Y1889">
        <v>-1</v>
      </c>
      <c r="Z1889" t="s">
        <v>65</v>
      </c>
      <c r="AA1889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744924941</v>
      </c>
      <c r="AB1889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916958129</v>
      </c>
      <c r="AC1889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-172033188</v>
      </c>
      <c r="AD1889" s="5">
        <f>VALUE(FIXED((SLEP[[#This Row],[EjecutadoCLP]]/SLEP[[#This Row],[MontoCLP]]),4,TRUE))</f>
        <v>1.2309000000000001</v>
      </c>
      <c r="AE1889" s="1">
        <f>IF(SLEP[[#This Row],[Termino]]=0,DATE(1992,10,11),SLEP[[#This Row],[Termino]]-SLEP[[#This Row],[Días de vigencia]])</f>
        <v>33710</v>
      </c>
      <c r="AF1889" s="1">
        <f>IF(SLEP[[#This Row],[Días restantes]]&lt;1,DATE(1992,10,11),DATE(2025,8,8)+SLEP[[#This Row],[Días restantes]])</f>
        <v>33888</v>
      </c>
      <c r="AG1889">
        <f ca="1">IF(SLEP[[#This Row],[Termino]]=0,0,SLEP[[#This Row],[Termino]]-TODAY())</f>
        <v>-12071</v>
      </c>
      <c r="AH1889" s="7" t="str">
        <f ca="1">IF(SLEP[[#This Row],[Dias]]&gt;0,"Vigente","Vencido")</f>
        <v>Vencido</v>
      </c>
      <c r="AI1889" t="str">
        <f>_xlfn.XLOOKUP(SLEP[[#This Row],[Source.Name]],Tabla3[Nombre archivo],Tabla3[BASESLEP],"N/A",0,1)</f>
        <v>Valparaíso</v>
      </c>
    </row>
    <row r="1890" spans="1:35" x14ac:dyDescent="0.3">
      <c r="A1890" t="s">
        <v>7731</v>
      </c>
      <c r="B1890" t="s">
        <v>7932</v>
      </c>
      <c r="C1890" t="s">
        <v>7859</v>
      </c>
      <c r="D1890" t="s">
        <v>7926</v>
      </c>
      <c r="E1890" t="s">
        <v>7933</v>
      </c>
      <c r="F1890" t="s">
        <v>7934</v>
      </c>
      <c r="G1890" t="s">
        <v>44</v>
      </c>
      <c r="H1890" t="s">
        <v>178</v>
      </c>
      <c r="I1890" t="s">
        <v>207</v>
      </c>
      <c r="J1890" t="s">
        <v>7596</v>
      </c>
      <c r="K1890" t="s">
        <v>48</v>
      </c>
      <c r="L1890" s="3">
        <v>37897636</v>
      </c>
      <c r="M1890" s="4">
        <v>50746333</v>
      </c>
      <c r="N1890" s="4">
        <v>-12848697</v>
      </c>
      <c r="O1890" t="s">
        <v>877</v>
      </c>
      <c r="P1890" t="s">
        <v>473</v>
      </c>
      <c r="Q1890" t="s">
        <v>51</v>
      </c>
      <c r="R1890">
        <v>0</v>
      </c>
      <c r="S1890">
        <v>0</v>
      </c>
      <c r="T1890">
        <v>1</v>
      </c>
      <c r="U1890">
        <v>0</v>
      </c>
      <c r="V1890">
        <v>0</v>
      </c>
      <c r="W1890">
        <v>0</v>
      </c>
      <c r="X1890">
        <v>365</v>
      </c>
      <c r="Y1890">
        <v>-1</v>
      </c>
      <c r="Z1890" t="s">
        <v>65</v>
      </c>
      <c r="AA1890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37897636</v>
      </c>
      <c r="AB1890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50746333</v>
      </c>
      <c r="AC1890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-12848697</v>
      </c>
      <c r="AD1890" s="5">
        <f>VALUE(FIXED((SLEP[[#This Row],[EjecutadoCLP]]/SLEP[[#This Row],[MontoCLP]]),4,TRUE))</f>
        <v>1.339</v>
      </c>
      <c r="AE1890" s="1">
        <f>IF(SLEP[[#This Row],[Termino]]=0,DATE(1992,10,11),SLEP[[#This Row],[Termino]]-SLEP[[#This Row],[Días de vigencia]])</f>
        <v>33523</v>
      </c>
      <c r="AF1890" s="1">
        <f>IF(SLEP[[#This Row],[Días restantes]]&lt;1,DATE(1992,10,11),DATE(2025,8,8)+SLEP[[#This Row],[Días restantes]])</f>
        <v>33888</v>
      </c>
      <c r="AG1890">
        <f ca="1">IF(SLEP[[#This Row],[Termino]]=0,0,SLEP[[#This Row],[Termino]]-TODAY())</f>
        <v>-12071</v>
      </c>
      <c r="AH1890" s="7" t="str">
        <f ca="1">IF(SLEP[[#This Row],[Dias]]&gt;0,"Vigente","Vencido")</f>
        <v>Vencido</v>
      </c>
      <c r="AI1890" t="str">
        <f>_xlfn.XLOOKUP(SLEP[[#This Row],[Source.Name]],Tabla3[Nombre archivo],Tabla3[BASESLEP],"N/A",0,1)</f>
        <v>Valparaíso</v>
      </c>
    </row>
    <row r="1891" spans="1:35" x14ac:dyDescent="0.3">
      <c r="A1891" t="s">
        <v>7731</v>
      </c>
      <c r="B1891" t="s">
        <v>7936</v>
      </c>
      <c r="C1891" t="s">
        <v>7937</v>
      </c>
      <c r="D1891" t="s">
        <v>7938</v>
      </c>
      <c r="E1891" t="s">
        <v>7894</v>
      </c>
      <c r="F1891" t="s">
        <v>7895</v>
      </c>
      <c r="G1891" t="s">
        <v>44</v>
      </c>
      <c r="H1891" t="s">
        <v>178</v>
      </c>
      <c r="I1891" t="s">
        <v>207</v>
      </c>
      <c r="J1891" t="s">
        <v>7596</v>
      </c>
      <c r="K1891" t="s">
        <v>48</v>
      </c>
      <c r="L1891" s="3">
        <v>1</v>
      </c>
      <c r="M1891" s="4">
        <v>60987263</v>
      </c>
      <c r="N1891" s="4">
        <v>-60987262</v>
      </c>
      <c r="O1891" t="s">
        <v>1946</v>
      </c>
      <c r="P1891" t="s">
        <v>907</v>
      </c>
      <c r="Q1891" t="s">
        <v>51</v>
      </c>
      <c r="R1891">
        <v>0</v>
      </c>
      <c r="S1891">
        <v>0</v>
      </c>
      <c r="T1891">
        <v>1</v>
      </c>
      <c r="U1891">
        <v>0</v>
      </c>
      <c r="V1891">
        <v>0</v>
      </c>
      <c r="W1891">
        <v>0</v>
      </c>
      <c r="X1891">
        <v>229</v>
      </c>
      <c r="Y1891">
        <v>-1</v>
      </c>
      <c r="Z1891" t="s">
        <v>65</v>
      </c>
      <c r="AA1891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</v>
      </c>
      <c r="AB1891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60987263</v>
      </c>
      <c r="AC1891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-60987262</v>
      </c>
      <c r="AD1891" s="5">
        <f>VALUE(FIXED((SLEP[[#This Row],[EjecutadoCLP]]/SLEP[[#This Row],[MontoCLP]]),4,TRUE))</f>
        <v>60987263</v>
      </c>
      <c r="AE1891" s="1">
        <f>IF(SLEP[[#This Row],[Termino]]=0,DATE(1992,10,11),SLEP[[#This Row],[Termino]]-SLEP[[#This Row],[Días de vigencia]])</f>
        <v>33659</v>
      </c>
      <c r="AF1891" s="1">
        <f>IF(SLEP[[#This Row],[Días restantes]]&lt;1,DATE(1992,10,11),DATE(2025,8,8)+SLEP[[#This Row],[Días restantes]])</f>
        <v>33888</v>
      </c>
      <c r="AG1891">
        <f ca="1">IF(SLEP[[#This Row],[Termino]]=0,0,SLEP[[#This Row],[Termino]]-TODAY())</f>
        <v>-12071</v>
      </c>
      <c r="AH1891" s="7" t="str">
        <f ca="1">IF(SLEP[[#This Row],[Dias]]&gt;0,"Vigente","Vencido")</f>
        <v>Vencido</v>
      </c>
      <c r="AI1891" t="str">
        <f>_xlfn.XLOOKUP(SLEP[[#This Row],[Source.Name]],Tabla3[Nombre archivo],Tabla3[BASESLEP],"N/A",0,1)</f>
        <v>Valparaíso</v>
      </c>
    </row>
    <row r="1892" spans="1:35" x14ac:dyDescent="0.3">
      <c r="A1892" t="s">
        <v>7731</v>
      </c>
      <c r="B1892" t="s">
        <v>7940</v>
      </c>
      <c r="C1892" t="s">
        <v>7941</v>
      </c>
      <c r="D1892" t="s">
        <v>7942</v>
      </c>
      <c r="E1892" t="s">
        <v>7735</v>
      </c>
      <c r="F1892" t="s">
        <v>7736</v>
      </c>
      <c r="G1892" t="s">
        <v>44</v>
      </c>
      <c r="H1892" t="s">
        <v>45</v>
      </c>
      <c r="I1892" t="s">
        <v>46</v>
      </c>
      <c r="J1892" t="s">
        <v>7604</v>
      </c>
      <c r="K1892" t="s">
        <v>48</v>
      </c>
      <c r="L1892" s="3">
        <v>85680000</v>
      </c>
      <c r="M1892" s="4">
        <v>51589713</v>
      </c>
      <c r="N1892" s="4">
        <v>34090287</v>
      </c>
      <c r="O1892" t="s">
        <v>764</v>
      </c>
      <c r="P1892" t="s">
        <v>273</v>
      </c>
      <c r="Q1892" t="s">
        <v>51</v>
      </c>
      <c r="R1892">
        <v>1</v>
      </c>
      <c r="S1892">
        <v>0</v>
      </c>
      <c r="T1892">
        <v>1</v>
      </c>
      <c r="U1892">
        <v>0</v>
      </c>
      <c r="V1892">
        <v>0</v>
      </c>
      <c r="W1892">
        <v>0</v>
      </c>
      <c r="X1892">
        <v>731</v>
      </c>
      <c r="Y1892">
        <v>-1</v>
      </c>
      <c r="Z1892" t="s">
        <v>52</v>
      </c>
      <c r="AA1892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85680000</v>
      </c>
      <c r="AB1892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51589713</v>
      </c>
      <c r="AC1892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34090287</v>
      </c>
      <c r="AD1892" s="5">
        <f>VALUE(FIXED((SLEP[[#This Row],[EjecutadoCLP]]/SLEP[[#This Row],[MontoCLP]]),4,TRUE))</f>
        <v>0.60209999999999997</v>
      </c>
      <c r="AE1892" s="1">
        <f>IF(SLEP[[#This Row],[Termino]]=0,DATE(1992,10,11),SLEP[[#This Row],[Termino]]-SLEP[[#This Row],[Días de vigencia]])</f>
        <v>33157</v>
      </c>
      <c r="AF1892" s="1">
        <f>IF(SLEP[[#This Row],[Días restantes]]&lt;1,DATE(1992,10,11),DATE(2025,8,8)+SLEP[[#This Row],[Días restantes]])</f>
        <v>33888</v>
      </c>
      <c r="AG1892">
        <f ca="1">IF(SLEP[[#This Row],[Termino]]=0,0,SLEP[[#This Row],[Termino]]-TODAY())</f>
        <v>-12071</v>
      </c>
      <c r="AH1892" s="7" t="str">
        <f ca="1">IF(SLEP[[#This Row],[Dias]]&gt;0,"Vigente","Vencido")</f>
        <v>Vencido</v>
      </c>
      <c r="AI1892" t="str">
        <f>_xlfn.XLOOKUP(SLEP[[#This Row],[Source.Name]],Tabla3[Nombre archivo],Tabla3[BASESLEP],"N/A",0,1)</f>
        <v>Valparaíso</v>
      </c>
    </row>
    <row r="1893" spans="1:35" x14ac:dyDescent="0.3">
      <c r="A1893" t="s">
        <v>7731</v>
      </c>
      <c r="B1893" t="s">
        <v>7944</v>
      </c>
      <c r="C1893" t="s">
        <v>7945</v>
      </c>
      <c r="D1893" t="s">
        <v>7946</v>
      </c>
      <c r="E1893" t="s">
        <v>2694</v>
      </c>
      <c r="F1893" t="s">
        <v>2695</v>
      </c>
      <c r="G1893" t="s">
        <v>44</v>
      </c>
      <c r="H1893" t="s">
        <v>45</v>
      </c>
      <c r="I1893" t="s">
        <v>46</v>
      </c>
      <c r="J1893" t="s">
        <v>7596</v>
      </c>
      <c r="K1893" t="s">
        <v>48</v>
      </c>
      <c r="L1893" s="3">
        <v>140500000</v>
      </c>
      <c r="M1893" s="4">
        <v>97737104</v>
      </c>
      <c r="N1893" s="4">
        <v>42762896</v>
      </c>
      <c r="O1893" t="s">
        <v>2241</v>
      </c>
      <c r="P1893" t="s">
        <v>907</v>
      </c>
      <c r="Q1893" t="s">
        <v>51</v>
      </c>
      <c r="R1893">
        <v>0</v>
      </c>
      <c r="S1893">
        <v>0</v>
      </c>
      <c r="T1893">
        <v>1</v>
      </c>
      <c r="U1893">
        <v>0</v>
      </c>
      <c r="V1893">
        <v>0</v>
      </c>
      <c r="W1893">
        <v>0</v>
      </c>
      <c r="X1893">
        <v>251</v>
      </c>
      <c r="Y1893">
        <v>-1</v>
      </c>
      <c r="Z1893" t="s">
        <v>7947</v>
      </c>
      <c r="AA1893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140500000</v>
      </c>
      <c r="AB1893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97737104</v>
      </c>
      <c r="AC1893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42762896</v>
      </c>
      <c r="AD1893" s="5">
        <f>VALUE(FIXED((SLEP[[#This Row],[EjecutadoCLP]]/SLEP[[#This Row],[MontoCLP]]),4,TRUE))</f>
        <v>0.6956</v>
      </c>
      <c r="AE1893" s="1">
        <f>IF(SLEP[[#This Row],[Termino]]=0,DATE(1992,10,11),SLEP[[#This Row],[Termino]]-SLEP[[#This Row],[Días de vigencia]])</f>
        <v>33637</v>
      </c>
      <c r="AF1893" s="1">
        <f>IF(SLEP[[#This Row],[Días restantes]]&lt;1,DATE(1992,10,11),DATE(2025,8,8)+SLEP[[#This Row],[Días restantes]])</f>
        <v>33888</v>
      </c>
      <c r="AG1893">
        <f ca="1">IF(SLEP[[#This Row],[Termino]]=0,0,SLEP[[#This Row],[Termino]]-TODAY())</f>
        <v>-12071</v>
      </c>
      <c r="AH1893" s="7" t="str">
        <f ca="1">IF(SLEP[[#This Row],[Dias]]&gt;0,"Vigente","Vencido")</f>
        <v>Vencido</v>
      </c>
      <c r="AI1893" t="str">
        <f>_xlfn.XLOOKUP(SLEP[[#This Row],[Source.Name]],Tabla3[Nombre archivo],Tabla3[BASESLEP],"N/A",0,1)</f>
        <v>Valparaíso</v>
      </c>
    </row>
    <row r="1894" spans="1:35" x14ac:dyDescent="0.3">
      <c r="A1894" t="s">
        <v>7731</v>
      </c>
      <c r="B1894" t="s">
        <v>7949</v>
      </c>
      <c r="C1894" t="s">
        <v>7950</v>
      </c>
      <c r="D1894" t="s">
        <v>7951</v>
      </c>
      <c r="E1894" t="s">
        <v>1208</v>
      </c>
      <c r="F1894" t="s">
        <v>1209</v>
      </c>
      <c r="G1894" t="s">
        <v>74</v>
      </c>
      <c r="H1894" t="s">
        <v>178</v>
      </c>
      <c r="I1894" t="s">
        <v>533</v>
      </c>
      <c r="J1894" t="s">
        <v>7596</v>
      </c>
      <c r="K1894" t="s">
        <v>48</v>
      </c>
      <c r="L1894" s="3">
        <v>28119700</v>
      </c>
      <c r="M1894" s="4">
        <v>28119700</v>
      </c>
      <c r="N1894" s="4">
        <v>0</v>
      </c>
      <c r="O1894" t="s">
        <v>2241</v>
      </c>
      <c r="P1894" t="s">
        <v>1643</v>
      </c>
      <c r="Q1894" t="s">
        <v>51</v>
      </c>
      <c r="R1894">
        <v>0</v>
      </c>
      <c r="S1894">
        <v>0</v>
      </c>
      <c r="T1894">
        <v>0</v>
      </c>
      <c r="U1894">
        <v>0</v>
      </c>
      <c r="V1894">
        <v>0</v>
      </c>
      <c r="W1894">
        <v>0</v>
      </c>
      <c r="X1894">
        <v>42</v>
      </c>
      <c r="Y1894">
        <v>-1</v>
      </c>
      <c r="Z1894" t="s">
        <v>65</v>
      </c>
      <c r="AA1894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28119700</v>
      </c>
      <c r="AB1894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28119700</v>
      </c>
      <c r="AC1894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0</v>
      </c>
      <c r="AD1894" s="5">
        <f>VALUE(FIXED((SLEP[[#This Row],[EjecutadoCLP]]/SLEP[[#This Row],[MontoCLP]]),4,TRUE))</f>
        <v>1</v>
      </c>
      <c r="AE1894" s="1">
        <f>IF(SLEP[[#This Row],[Termino]]=0,DATE(1992,10,11),SLEP[[#This Row],[Termino]]-SLEP[[#This Row],[Días de vigencia]])</f>
        <v>33846</v>
      </c>
      <c r="AF1894" s="1">
        <f>IF(SLEP[[#This Row],[Días restantes]]&lt;1,DATE(1992,10,11),DATE(2025,8,8)+SLEP[[#This Row],[Días restantes]])</f>
        <v>33888</v>
      </c>
      <c r="AG1894">
        <f ca="1">IF(SLEP[[#This Row],[Termino]]=0,0,SLEP[[#This Row],[Termino]]-TODAY())</f>
        <v>-12071</v>
      </c>
      <c r="AH1894" s="7" t="str">
        <f ca="1">IF(SLEP[[#This Row],[Dias]]&gt;0,"Vigente","Vencido")</f>
        <v>Vencido</v>
      </c>
      <c r="AI1894" t="str">
        <f>_xlfn.XLOOKUP(SLEP[[#This Row],[Source.Name]],Tabla3[Nombre archivo],Tabla3[BASESLEP],"N/A",0,1)</f>
        <v>Valparaíso</v>
      </c>
    </row>
    <row r="1895" spans="1:35" x14ac:dyDescent="0.3">
      <c r="A1895" t="s">
        <v>7731</v>
      </c>
      <c r="B1895" t="s">
        <v>7953</v>
      </c>
      <c r="C1895" t="s">
        <v>7954</v>
      </c>
      <c r="D1895" t="s">
        <v>7955</v>
      </c>
      <c r="E1895" t="s">
        <v>7956</v>
      </c>
      <c r="F1895" t="s">
        <v>7957</v>
      </c>
      <c r="G1895" t="s">
        <v>74</v>
      </c>
      <c r="H1895" t="s">
        <v>45</v>
      </c>
      <c r="I1895" t="s">
        <v>207</v>
      </c>
      <c r="J1895" t="s">
        <v>7596</v>
      </c>
      <c r="K1895" t="s">
        <v>48</v>
      </c>
      <c r="L1895" s="3">
        <v>600825281</v>
      </c>
      <c r="M1895" s="4">
        <v>389604747</v>
      </c>
      <c r="N1895" s="4">
        <v>211220534</v>
      </c>
      <c r="O1895" t="s">
        <v>799</v>
      </c>
      <c r="P1895" t="s">
        <v>636</v>
      </c>
      <c r="Q1895" t="s">
        <v>64</v>
      </c>
      <c r="R1895">
        <v>98</v>
      </c>
      <c r="S1895">
        <v>0</v>
      </c>
      <c r="T1895">
        <v>0</v>
      </c>
      <c r="U1895">
        <v>0</v>
      </c>
      <c r="V1895">
        <v>1</v>
      </c>
      <c r="W1895">
        <v>0</v>
      </c>
      <c r="X1895">
        <v>1100</v>
      </c>
      <c r="Y1895">
        <v>179</v>
      </c>
      <c r="Z1895" t="s">
        <v>65</v>
      </c>
      <c r="AA1895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600825281</v>
      </c>
      <c r="AB1895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389604747</v>
      </c>
      <c r="AC1895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211220534</v>
      </c>
      <c r="AD1895" s="5">
        <f>VALUE(FIXED((SLEP[[#This Row],[EjecutadoCLP]]/SLEP[[#This Row],[MontoCLP]]),4,TRUE))</f>
        <v>0.64839999999999998</v>
      </c>
      <c r="AE1895" s="1">
        <f>IF(SLEP[[#This Row],[Termino]]=0,DATE(1992,10,11),SLEP[[#This Row],[Termino]]-SLEP[[#This Row],[Días de vigencia]])</f>
        <v>44956</v>
      </c>
      <c r="AF1895" s="1">
        <f>IF(SLEP[[#This Row],[Días restantes]]&lt;1,DATE(1992,10,11),DATE(2025,8,8)+SLEP[[#This Row],[Días restantes]])</f>
        <v>46056</v>
      </c>
      <c r="AG1895">
        <f ca="1">IF(SLEP[[#This Row],[Termino]]=0,0,SLEP[[#This Row],[Termino]]-TODAY())</f>
        <v>97</v>
      </c>
      <c r="AH1895" s="7" t="str">
        <f ca="1">IF(SLEP[[#This Row],[Dias]]&gt;0,"Vigente","Vencido")</f>
        <v>Vigente</v>
      </c>
      <c r="AI1895" t="str">
        <f>_xlfn.XLOOKUP(SLEP[[#This Row],[Source.Name]],Tabla3[Nombre archivo],Tabla3[BASESLEP],"N/A",0,1)</f>
        <v>Valparaíso</v>
      </c>
    </row>
    <row r="1896" spans="1:35" x14ac:dyDescent="0.3">
      <c r="A1896" t="s">
        <v>7731</v>
      </c>
      <c r="B1896" t="s">
        <v>7959</v>
      </c>
      <c r="C1896" t="s">
        <v>7960</v>
      </c>
      <c r="D1896" t="s">
        <v>7961</v>
      </c>
      <c r="E1896" t="s">
        <v>7742</v>
      </c>
      <c r="F1896" t="s">
        <v>7743</v>
      </c>
      <c r="G1896" t="s">
        <v>44</v>
      </c>
      <c r="H1896" t="s">
        <v>45</v>
      </c>
      <c r="I1896" t="s">
        <v>60</v>
      </c>
      <c r="J1896" t="s">
        <v>7596</v>
      </c>
      <c r="K1896" t="s">
        <v>48</v>
      </c>
      <c r="L1896" s="3">
        <v>284850000</v>
      </c>
      <c r="M1896" s="4">
        <v>260174041</v>
      </c>
      <c r="N1896" s="4">
        <v>24675959</v>
      </c>
      <c r="O1896" t="s">
        <v>1552</v>
      </c>
      <c r="P1896" t="s">
        <v>907</v>
      </c>
      <c r="Q1896" t="s">
        <v>51</v>
      </c>
      <c r="R1896">
        <v>12</v>
      </c>
      <c r="S1896">
        <v>0</v>
      </c>
      <c r="T1896">
        <v>0</v>
      </c>
      <c r="U1896">
        <v>0</v>
      </c>
      <c r="V1896">
        <v>0</v>
      </c>
      <c r="W1896">
        <v>0</v>
      </c>
      <c r="X1896">
        <v>258</v>
      </c>
      <c r="Y1896">
        <v>-278</v>
      </c>
      <c r="Z1896" t="s">
        <v>65</v>
      </c>
      <c r="AA1896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284850000</v>
      </c>
      <c r="AB1896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260174041</v>
      </c>
      <c r="AC1896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24675959</v>
      </c>
      <c r="AD1896" s="5">
        <f>VALUE(FIXED((SLEP[[#This Row],[EjecutadoCLP]]/SLEP[[#This Row],[MontoCLP]]),4,TRUE))</f>
        <v>0.91339999999999999</v>
      </c>
      <c r="AE1896" s="1">
        <f>IF(SLEP[[#This Row],[Termino]]=0,DATE(1992,10,11),SLEP[[#This Row],[Termino]]-SLEP[[#This Row],[Días de vigencia]])</f>
        <v>33630</v>
      </c>
      <c r="AF1896" s="1">
        <f>IF(SLEP[[#This Row],[Días restantes]]&lt;1,DATE(1992,10,11),DATE(2025,8,8)+SLEP[[#This Row],[Días restantes]])</f>
        <v>33888</v>
      </c>
      <c r="AG1896">
        <f ca="1">IF(SLEP[[#This Row],[Termino]]=0,0,SLEP[[#This Row],[Termino]]-TODAY())</f>
        <v>-12071</v>
      </c>
      <c r="AH1896" s="7" t="str">
        <f ca="1">IF(SLEP[[#This Row],[Dias]]&gt;0,"Vigente","Vencido")</f>
        <v>Vencido</v>
      </c>
      <c r="AI1896" t="str">
        <f>_xlfn.XLOOKUP(SLEP[[#This Row],[Source.Name]],Tabla3[Nombre archivo],Tabla3[BASESLEP],"N/A",0,1)</f>
        <v>Valparaíso</v>
      </c>
    </row>
    <row r="1897" spans="1:35" x14ac:dyDescent="0.3">
      <c r="A1897" t="s">
        <v>7731</v>
      </c>
      <c r="B1897" t="s">
        <v>7963</v>
      </c>
      <c r="C1897" t="s">
        <v>7945</v>
      </c>
      <c r="D1897" t="s">
        <v>7946</v>
      </c>
      <c r="E1897" t="s">
        <v>7964</v>
      </c>
      <c r="F1897" t="s">
        <v>7965</v>
      </c>
      <c r="G1897" t="s">
        <v>44</v>
      </c>
      <c r="H1897" t="s">
        <v>45</v>
      </c>
      <c r="I1897" t="s">
        <v>46</v>
      </c>
      <c r="J1897" t="s">
        <v>7596</v>
      </c>
      <c r="K1897" t="s">
        <v>48</v>
      </c>
      <c r="L1897" s="3">
        <v>35500000</v>
      </c>
      <c r="M1897" s="4">
        <v>3965830</v>
      </c>
      <c r="N1897" s="4">
        <v>31534170</v>
      </c>
      <c r="O1897" t="s">
        <v>745</v>
      </c>
      <c r="P1897" t="s">
        <v>907</v>
      </c>
      <c r="Q1897" t="s">
        <v>51</v>
      </c>
      <c r="R1897">
        <v>1</v>
      </c>
      <c r="S1897">
        <v>0</v>
      </c>
      <c r="T1897">
        <v>1</v>
      </c>
      <c r="U1897">
        <v>0</v>
      </c>
      <c r="V1897">
        <v>0</v>
      </c>
      <c r="W1897">
        <v>0</v>
      </c>
      <c r="X1897">
        <v>262</v>
      </c>
      <c r="Y1897">
        <v>-1</v>
      </c>
      <c r="Z1897" t="s">
        <v>65</v>
      </c>
      <c r="AA1897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35500000</v>
      </c>
      <c r="AB1897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3965830</v>
      </c>
      <c r="AC1897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31534170</v>
      </c>
      <c r="AD1897" s="5">
        <f>VALUE(FIXED((SLEP[[#This Row],[EjecutadoCLP]]/SLEP[[#This Row],[MontoCLP]]),4,TRUE))</f>
        <v>0.11169999999999999</v>
      </c>
      <c r="AE1897" s="1">
        <f>IF(SLEP[[#This Row],[Termino]]=0,DATE(1992,10,11),SLEP[[#This Row],[Termino]]-SLEP[[#This Row],[Días de vigencia]])</f>
        <v>33626</v>
      </c>
      <c r="AF1897" s="1">
        <f>IF(SLEP[[#This Row],[Días restantes]]&lt;1,DATE(1992,10,11),DATE(2025,8,8)+SLEP[[#This Row],[Días restantes]])</f>
        <v>33888</v>
      </c>
      <c r="AG1897">
        <f ca="1">IF(SLEP[[#This Row],[Termino]]=0,0,SLEP[[#This Row],[Termino]]-TODAY())</f>
        <v>-12071</v>
      </c>
      <c r="AH1897" s="7" t="str">
        <f ca="1">IF(SLEP[[#This Row],[Dias]]&gt;0,"Vigente","Vencido")</f>
        <v>Vencido</v>
      </c>
      <c r="AI1897" t="str">
        <f>_xlfn.XLOOKUP(SLEP[[#This Row],[Source.Name]],Tabla3[Nombre archivo],Tabla3[BASESLEP],"N/A",0,1)</f>
        <v>Valparaíso</v>
      </c>
    </row>
    <row r="1898" spans="1:35" x14ac:dyDescent="0.3">
      <c r="A1898" t="s">
        <v>7731</v>
      </c>
      <c r="B1898" t="s">
        <v>7967</v>
      </c>
      <c r="C1898" t="s">
        <v>7968</v>
      </c>
      <c r="D1898" t="s">
        <v>7969</v>
      </c>
      <c r="E1898" t="s">
        <v>2535</v>
      </c>
      <c r="F1898" t="s">
        <v>2536</v>
      </c>
      <c r="G1898" t="s">
        <v>44</v>
      </c>
      <c r="H1898" t="s">
        <v>45</v>
      </c>
      <c r="I1898" t="s">
        <v>207</v>
      </c>
      <c r="J1898" t="s">
        <v>7596</v>
      </c>
      <c r="K1898" t="s">
        <v>48</v>
      </c>
      <c r="L1898" s="3">
        <v>42931696</v>
      </c>
      <c r="M1898" s="4">
        <v>4883301</v>
      </c>
      <c r="N1898" s="4">
        <v>38048395</v>
      </c>
      <c r="O1898" t="s">
        <v>817</v>
      </c>
      <c r="P1898" t="s">
        <v>907</v>
      </c>
      <c r="Q1898" t="s">
        <v>608</v>
      </c>
      <c r="R1898">
        <v>0</v>
      </c>
      <c r="S1898">
        <v>0</v>
      </c>
      <c r="T1898">
        <v>0</v>
      </c>
      <c r="U1898">
        <v>0</v>
      </c>
      <c r="V1898">
        <v>0</v>
      </c>
      <c r="W1898">
        <v>3</v>
      </c>
      <c r="X1898">
        <v>278</v>
      </c>
      <c r="Y1898">
        <v>208</v>
      </c>
      <c r="Z1898" t="s">
        <v>65</v>
      </c>
      <c r="AA1898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42931696</v>
      </c>
      <c r="AB1898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4883301</v>
      </c>
      <c r="AC1898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38048395</v>
      </c>
      <c r="AD1898" s="5">
        <f>VALUE(FIXED((SLEP[[#This Row],[EjecutadoCLP]]/SLEP[[#This Row],[MontoCLP]]),4,TRUE))</f>
        <v>0.1137</v>
      </c>
      <c r="AE1898" s="1">
        <f>IF(SLEP[[#This Row],[Termino]]=0,DATE(1992,10,11),SLEP[[#This Row],[Termino]]-SLEP[[#This Row],[Días de vigencia]])</f>
        <v>45807</v>
      </c>
      <c r="AF1898" s="1">
        <f>IF(SLEP[[#This Row],[Días restantes]]&lt;1,DATE(1992,10,11),DATE(2025,8,8)+SLEP[[#This Row],[Días restantes]])</f>
        <v>46085</v>
      </c>
      <c r="AG1898">
        <f ca="1">IF(SLEP[[#This Row],[Termino]]=0,0,SLEP[[#This Row],[Termino]]-TODAY())</f>
        <v>126</v>
      </c>
      <c r="AH1898" s="7" t="str">
        <f ca="1">IF(SLEP[[#This Row],[Dias]]&gt;0,"Vigente","Vencido")</f>
        <v>Vigente</v>
      </c>
      <c r="AI1898" t="str">
        <f>_xlfn.XLOOKUP(SLEP[[#This Row],[Source.Name]],Tabla3[Nombre archivo],Tabla3[BASESLEP],"N/A",0,1)</f>
        <v>Valparaíso</v>
      </c>
    </row>
    <row r="1899" spans="1:35" x14ac:dyDescent="0.3">
      <c r="A1899" t="s">
        <v>7731</v>
      </c>
      <c r="B1899" t="s">
        <v>7971</v>
      </c>
      <c r="C1899" t="s">
        <v>7972</v>
      </c>
      <c r="D1899" t="s">
        <v>7973</v>
      </c>
      <c r="E1899" t="s">
        <v>2432</v>
      </c>
      <c r="F1899" t="s">
        <v>2433</v>
      </c>
      <c r="G1899" t="s">
        <v>74</v>
      </c>
      <c r="H1899" t="s">
        <v>178</v>
      </c>
      <c r="I1899" t="s">
        <v>207</v>
      </c>
      <c r="J1899" t="s">
        <v>7596</v>
      </c>
      <c r="K1899" t="s">
        <v>48</v>
      </c>
      <c r="L1899" s="3">
        <v>82861722</v>
      </c>
      <c r="M1899" s="4">
        <v>82851251</v>
      </c>
      <c r="N1899" s="4">
        <v>10471</v>
      </c>
      <c r="O1899" t="s">
        <v>836</v>
      </c>
      <c r="P1899" t="s">
        <v>907</v>
      </c>
      <c r="Q1899" t="s">
        <v>51</v>
      </c>
      <c r="R1899">
        <v>0</v>
      </c>
      <c r="S1899">
        <v>0</v>
      </c>
      <c r="T1899">
        <v>1</v>
      </c>
      <c r="U1899">
        <v>0</v>
      </c>
      <c r="V1899">
        <v>0</v>
      </c>
      <c r="W1899">
        <v>0</v>
      </c>
      <c r="X1899">
        <v>297</v>
      </c>
      <c r="Y1899">
        <v>-1</v>
      </c>
      <c r="Z1899" t="s">
        <v>65</v>
      </c>
      <c r="AA1899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82861722</v>
      </c>
      <c r="AB1899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82851251</v>
      </c>
      <c r="AC1899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10471</v>
      </c>
      <c r="AD1899" s="5">
        <f>VALUE(FIXED((SLEP[[#This Row],[EjecutadoCLP]]/SLEP[[#This Row],[MontoCLP]]),4,TRUE))</f>
        <v>0.99990000000000001</v>
      </c>
      <c r="AE1899" s="1">
        <f>IF(SLEP[[#This Row],[Termino]]=0,DATE(1992,10,11),SLEP[[#This Row],[Termino]]-SLEP[[#This Row],[Días de vigencia]])</f>
        <v>33591</v>
      </c>
      <c r="AF1899" s="1">
        <f>IF(SLEP[[#This Row],[Días restantes]]&lt;1,DATE(1992,10,11),DATE(2025,8,8)+SLEP[[#This Row],[Días restantes]])</f>
        <v>33888</v>
      </c>
      <c r="AG1899">
        <f ca="1">IF(SLEP[[#This Row],[Termino]]=0,0,SLEP[[#This Row],[Termino]]-TODAY())</f>
        <v>-12071</v>
      </c>
      <c r="AH1899" s="7" t="str">
        <f ca="1">IF(SLEP[[#This Row],[Dias]]&gt;0,"Vigente","Vencido")</f>
        <v>Vencido</v>
      </c>
      <c r="AI1899" t="str">
        <f>_xlfn.XLOOKUP(SLEP[[#This Row],[Source.Name]],Tabla3[Nombre archivo],Tabla3[BASESLEP],"N/A",0,1)</f>
        <v>Valparaíso</v>
      </c>
    </row>
    <row r="1900" spans="1:35" x14ac:dyDescent="0.3">
      <c r="A1900" t="s">
        <v>7731</v>
      </c>
      <c r="B1900" t="s">
        <v>7975</v>
      </c>
      <c r="C1900" t="s">
        <v>7976</v>
      </c>
      <c r="D1900" t="s">
        <v>7977</v>
      </c>
      <c r="E1900" t="s">
        <v>756</v>
      </c>
      <c r="F1900" t="s">
        <v>757</v>
      </c>
      <c r="G1900" t="s">
        <v>44</v>
      </c>
      <c r="H1900" t="s">
        <v>45</v>
      </c>
      <c r="I1900" t="s">
        <v>207</v>
      </c>
      <c r="J1900" t="s">
        <v>7596</v>
      </c>
      <c r="K1900" t="s">
        <v>48</v>
      </c>
      <c r="L1900" s="3">
        <v>357000000</v>
      </c>
      <c r="M1900" s="4">
        <v>464088175</v>
      </c>
      <c r="N1900" s="4">
        <v>-107088175</v>
      </c>
      <c r="O1900" t="s">
        <v>843</v>
      </c>
      <c r="P1900" t="s">
        <v>907</v>
      </c>
      <c r="Q1900" t="s">
        <v>51</v>
      </c>
      <c r="R1900">
        <v>0</v>
      </c>
      <c r="S1900">
        <v>0</v>
      </c>
      <c r="T1900">
        <v>1</v>
      </c>
      <c r="U1900">
        <v>0</v>
      </c>
      <c r="V1900">
        <v>0</v>
      </c>
      <c r="W1900">
        <v>0</v>
      </c>
      <c r="X1900">
        <v>298</v>
      </c>
      <c r="Y1900">
        <v>-1</v>
      </c>
      <c r="Z1900" t="s">
        <v>65</v>
      </c>
      <c r="AA1900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357000000</v>
      </c>
      <c r="AB1900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464088175</v>
      </c>
      <c r="AC1900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-107088175</v>
      </c>
      <c r="AD1900" s="5">
        <f>VALUE(FIXED((SLEP[[#This Row],[EjecutadoCLP]]/SLEP[[#This Row],[MontoCLP]]),4,TRUE))</f>
        <v>1.3</v>
      </c>
      <c r="AE1900" s="1">
        <f>IF(SLEP[[#This Row],[Termino]]=0,DATE(1992,10,11),SLEP[[#This Row],[Termino]]-SLEP[[#This Row],[Días de vigencia]])</f>
        <v>33590</v>
      </c>
      <c r="AF1900" s="1">
        <f>IF(SLEP[[#This Row],[Días restantes]]&lt;1,DATE(1992,10,11),DATE(2025,8,8)+SLEP[[#This Row],[Días restantes]])</f>
        <v>33888</v>
      </c>
      <c r="AG1900">
        <f ca="1">IF(SLEP[[#This Row],[Termino]]=0,0,SLEP[[#This Row],[Termino]]-TODAY())</f>
        <v>-12071</v>
      </c>
      <c r="AH1900" s="7" t="str">
        <f ca="1">IF(SLEP[[#This Row],[Dias]]&gt;0,"Vigente","Vencido")</f>
        <v>Vencido</v>
      </c>
      <c r="AI1900" t="str">
        <f>_xlfn.XLOOKUP(SLEP[[#This Row],[Source.Name]],Tabla3[Nombre archivo],Tabla3[BASESLEP],"N/A",0,1)</f>
        <v>Valparaíso</v>
      </c>
    </row>
    <row r="1901" spans="1:35" x14ac:dyDescent="0.3">
      <c r="A1901" t="s">
        <v>7731</v>
      </c>
      <c r="B1901" t="s">
        <v>7979</v>
      </c>
      <c r="C1901" t="s">
        <v>7980</v>
      </c>
      <c r="D1901" t="s">
        <v>7981</v>
      </c>
      <c r="E1901" t="s">
        <v>7982</v>
      </c>
      <c r="F1901" t="s">
        <v>7983</v>
      </c>
      <c r="G1901" t="s">
        <v>74</v>
      </c>
      <c r="H1901" t="s">
        <v>178</v>
      </c>
      <c r="I1901" t="s">
        <v>533</v>
      </c>
      <c r="J1901" t="s">
        <v>7596</v>
      </c>
      <c r="K1901" t="s">
        <v>48</v>
      </c>
      <c r="L1901" s="3">
        <v>11366500</v>
      </c>
      <c r="M1901" s="4">
        <v>12709795</v>
      </c>
      <c r="N1901" s="4">
        <v>-1343295</v>
      </c>
      <c r="O1901" t="s">
        <v>843</v>
      </c>
      <c r="P1901" t="s">
        <v>728</v>
      </c>
      <c r="Q1901" t="s">
        <v>51</v>
      </c>
      <c r="R1901">
        <v>7</v>
      </c>
      <c r="S1901">
        <v>0</v>
      </c>
      <c r="T1901">
        <v>0</v>
      </c>
      <c r="U1901">
        <v>0</v>
      </c>
      <c r="V1901">
        <v>0</v>
      </c>
      <c r="W1901">
        <v>1</v>
      </c>
      <c r="X1901">
        <v>296</v>
      </c>
      <c r="Y1901">
        <v>-1</v>
      </c>
      <c r="Z1901" t="s">
        <v>65</v>
      </c>
      <c r="AA1901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11366500</v>
      </c>
      <c r="AB1901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12709795</v>
      </c>
      <c r="AC1901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-1343295</v>
      </c>
      <c r="AD1901" s="5">
        <f>VALUE(FIXED((SLEP[[#This Row],[EjecutadoCLP]]/SLEP[[#This Row],[MontoCLP]]),4,TRUE))</f>
        <v>1.1182000000000001</v>
      </c>
      <c r="AE1901" s="1">
        <f>IF(SLEP[[#This Row],[Termino]]=0,DATE(1992,10,11),SLEP[[#This Row],[Termino]]-SLEP[[#This Row],[Días de vigencia]])</f>
        <v>33592</v>
      </c>
      <c r="AF1901" s="1">
        <f>IF(SLEP[[#This Row],[Días restantes]]&lt;1,DATE(1992,10,11),DATE(2025,8,8)+SLEP[[#This Row],[Días restantes]])</f>
        <v>33888</v>
      </c>
      <c r="AG1901">
        <f ca="1">IF(SLEP[[#This Row],[Termino]]=0,0,SLEP[[#This Row],[Termino]]-TODAY())</f>
        <v>-12071</v>
      </c>
      <c r="AH1901" s="7" t="str">
        <f ca="1">IF(SLEP[[#This Row],[Dias]]&gt;0,"Vigente","Vencido")</f>
        <v>Vencido</v>
      </c>
      <c r="AI1901" t="str">
        <f>_xlfn.XLOOKUP(SLEP[[#This Row],[Source.Name]],Tabla3[Nombre archivo],Tabla3[BASESLEP],"N/A",0,1)</f>
        <v>Valparaíso</v>
      </c>
    </row>
    <row r="1902" spans="1:35" x14ac:dyDescent="0.3">
      <c r="A1902" t="s">
        <v>7731</v>
      </c>
      <c r="B1902" t="s">
        <v>7985</v>
      </c>
      <c r="C1902" t="s">
        <v>7986</v>
      </c>
      <c r="D1902" t="s">
        <v>7987</v>
      </c>
      <c r="E1902" t="s">
        <v>7988</v>
      </c>
      <c r="F1902" t="s">
        <v>7989</v>
      </c>
      <c r="G1902" t="s">
        <v>44</v>
      </c>
      <c r="H1902" t="s">
        <v>45</v>
      </c>
      <c r="I1902" t="s">
        <v>60</v>
      </c>
      <c r="J1902" t="s">
        <v>7596</v>
      </c>
      <c r="K1902" t="s">
        <v>48</v>
      </c>
      <c r="L1902" s="3">
        <v>42867250</v>
      </c>
      <c r="M1902" s="4">
        <v>54777570</v>
      </c>
      <c r="N1902" s="4">
        <v>-11910320</v>
      </c>
      <c r="O1902" t="s">
        <v>799</v>
      </c>
      <c r="P1902" t="s">
        <v>907</v>
      </c>
      <c r="Q1902" t="s">
        <v>51</v>
      </c>
      <c r="R1902">
        <v>3</v>
      </c>
      <c r="S1902">
        <v>0</v>
      </c>
      <c r="T1902">
        <v>1</v>
      </c>
      <c r="U1902">
        <v>0</v>
      </c>
      <c r="V1902">
        <v>0</v>
      </c>
      <c r="W1902">
        <v>0</v>
      </c>
      <c r="X1902">
        <v>312</v>
      </c>
      <c r="Y1902">
        <v>-1</v>
      </c>
      <c r="Z1902" t="s">
        <v>52</v>
      </c>
      <c r="AA1902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42867250</v>
      </c>
      <c r="AB1902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54777570</v>
      </c>
      <c r="AC1902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-11910320</v>
      </c>
      <c r="AD1902" s="5">
        <f>VALUE(FIXED((SLEP[[#This Row],[EjecutadoCLP]]/SLEP[[#This Row],[MontoCLP]]),4,TRUE))</f>
        <v>1.2778</v>
      </c>
      <c r="AE1902" s="1">
        <f>IF(SLEP[[#This Row],[Termino]]=0,DATE(1992,10,11),SLEP[[#This Row],[Termino]]-SLEP[[#This Row],[Días de vigencia]])</f>
        <v>33576</v>
      </c>
      <c r="AF1902" s="1">
        <f>IF(SLEP[[#This Row],[Días restantes]]&lt;1,DATE(1992,10,11),DATE(2025,8,8)+SLEP[[#This Row],[Días restantes]])</f>
        <v>33888</v>
      </c>
      <c r="AG1902">
        <f ca="1">IF(SLEP[[#This Row],[Termino]]=0,0,SLEP[[#This Row],[Termino]]-TODAY())</f>
        <v>-12071</v>
      </c>
      <c r="AH1902" s="7" t="str">
        <f ca="1">IF(SLEP[[#This Row],[Dias]]&gt;0,"Vigente","Vencido")</f>
        <v>Vencido</v>
      </c>
      <c r="AI1902" t="str">
        <f>_xlfn.XLOOKUP(SLEP[[#This Row],[Source.Name]],Tabla3[Nombre archivo],Tabla3[BASESLEP],"N/A",0,1)</f>
        <v>Valparaíso</v>
      </c>
    </row>
    <row r="1903" spans="1:35" x14ac:dyDescent="0.3">
      <c r="A1903" t="s">
        <v>7731</v>
      </c>
      <c r="B1903" t="s">
        <v>7991</v>
      </c>
      <c r="C1903" t="s">
        <v>7986</v>
      </c>
      <c r="D1903" t="s">
        <v>7987</v>
      </c>
      <c r="E1903" t="s">
        <v>7754</v>
      </c>
      <c r="F1903" t="s">
        <v>7755</v>
      </c>
      <c r="G1903" t="s">
        <v>44</v>
      </c>
      <c r="H1903" t="s">
        <v>45</v>
      </c>
      <c r="I1903" t="s">
        <v>60</v>
      </c>
      <c r="J1903" t="s">
        <v>7596</v>
      </c>
      <c r="K1903" t="s">
        <v>48</v>
      </c>
      <c r="L1903" s="3">
        <v>374717852</v>
      </c>
      <c r="M1903" s="4">
        <v>479925936</v>
      </c>
      <c r="N1903" s="4">
        <v>-105208084</v>
      </c>
      <c r="O1903" t="s">
        <v>964</v>
      </c>
      <c r="P1903" t="s">
        <v>907</v>
      </c>
      <c r="Q1903" t="s">
        <v>51</v>
      </c>
      <c r="R1903">
        <v>9</v>
      </c>
      <c r="S1903">
        <v>0</v>
      </c>
      <c r="T1903">
        <v>1</v>
      </c>
      <c r="U1903">
        <v>0</v>
      </c>
      <c r="V1903">
        <v>0</v>
      </c>
      <c r="W1903">
        <v>0</v>
      </c>
      <c r="X1903">
        <v>319</v>
      </c>
      <c r="Y1903">
        <v>-1</v>
      </c>
      <c r="Z1903" t="s">
        <v>52</v>
      </c>
      <c r="AA1903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374717852</v>
      </c>
      <c r="AB1903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479925936</v>
      </c>
      <c r="AC1903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-105208084</v>
      </c>
      <c r="AD1903" s="5">
        <f>VALUE(FIXED((SLEP[[#This Row],[EjecutadoCLP]]/SLEP[[#This Row],[MontoCLP]]),4,TRUE))</f>
        <v>1.2807999999999999</v>
      </c>
      <c r="AE1903" s="1">
        <f>IF(SLEP[[#This Row],[Termino]]=0,DATE(1992,10,11),SLEP[[#This Row],[Termino]]-SLEP[[#This Row],[Días de vigencia]])</f>
        <v>33569</v>
      </c>
      <c r="AF1903" s="1">
        <f>IF(SLEP[[#This Row],[Días restantes]]&lt;1,DATE(1992,10,11),DATE(2025,8,8)+SLEP[[#This Row],[Días restantes]])</f>
        <v>33888</v>
      </c>
      <c r="AG1903">
        <f ca="1">IF(SLEP[[#This Row],[Termino]]=0,0,SLEP[[#This Row],[Termino]]-TODAY())</f>
        <v>-12071</v>
      </c>
      <c r="AH1903" s="7" t="str">
        <f ca="1">IF(SLEP[[#This Row],[Dias]]&gt;0,"Vigente","Vencido")</f>
        <v>Vencido</v>
      </c>
      <c r="AI1903" t="str">
        <f>_xlfn.XLOOKUP(SLEP[[#This Row],[Source.Name]],Tabla3[Nombre archivo],Tabla3[BASESLEP],"N/A",0,1)</f>
        <v>Valparaíso</v>
      </c>
    </row>
    <row r="1904" spans="1:35" x14ac:dyDescent="0.3">
      <c r="A1904" t="s">
        <v>7731</v>
      </c>
      <c r="B1904" t="s">
        <v>7993</v>
      </c>
      <c r="C1904" t="s">
        <v>7994</v>
      </c>
      <c r="D1904" t="s">
        <v>7995</v>
      </c>
      <c r="E1904" t="s">
        <v>2535</v>
      </c>
      <c r="F1904" t="s">
        <v>2536</v>
      </c>
      <c r="G1904" t="s">
        <v>74</v>
      </c>
      <c r="H1904" t="s">
        <v>178</v>
      </c>
      <c r="I1904" t="s">
        <v>560</v>
      </c>
      <c r="J1904" t="s">
        <v>7596</v>
      </c>
      <c r="K1904" t="s">
        <v>48</v>
      </c>
      <c r="L1904" s="3">
        <v>61106089</v>
      </c>
      <c r="M1904" s="4">
        <v>70166244</v>
      </c>
      <c r="N1904" s="4">
        <v>-9060155</v>
      </c>
      <c r="O1904" t="s">
        <v>2241</v>
      </c>
      <c r="P1904" t="s">
        <v>836</v>
      </c>
      <c r="Q1904" t="s">
        <v>51</v>
      </c>
      <c r="R1904">
        <v>27</v>
      </c>
      <c r="S1904">
        <v>0</v>
      </c>
      <c r="T1904">
        <v>2</v>
      </c>
      <c r="U1904">
        <v>0</v>
      </c>
      <c r="V1904">
        <v>0</v>
      </c>
      <c r="W1904">
        <v>0</v>
      </c>
      <c r="X1904">
        <v>16</v>
      </c>
      <c r="Y1904">
        <v>-1</v>
      </c>
      <c r="Z1904" t="s">
        <v>65</v>
      </c>
      <c r="AA1904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61106089</v>
      </c>
      <c r="AB1904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70166244</v>
      </c>
      <c r="AC1904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-9060155</v>
      </c>
      <c r="AD1904" s="5">
        <f>VALUE(FIXED((SLEP[[#This Row],[EjecutadoCLP]]/SLEP[[#This Row],[MontoCLP]]),4,TRUE))</f>
        <v>1.1483000000000001</v>
      </c>
      <c r="AE1904" s="1">
        <f>IF(SLEP[[#This Row],[Termino]]=0,DATE(1992,10,11),SLEP[[#This Row],[Termino]]-SLEP[[#This Row],[Días de vigencia]])</f>
        <v>33872</v>
      </c>
      <c r="AF1904" s="1">
        <f>IF(SLEP[[#This Row],[Días restantes]]&lt;1,DATE(1992,10,11),DATE(2025,8,8)+SLEP[[#This Row],[Días restantes]])</f>
        <v>33888</v>
      </c>
      <c r="AG1904">
        <f ca="1">IF(SLEP[[#This Row],[Termino]]=0,0,SLEP[[#This Row],[Termino]]-TODAY())</f>
        <v>-12071</v>
      </c>
      <c r="AH1904" s="7" t="str">
        <f ca="1">IF(SLEP[[#This Row],[Dias]]&gt;0,"Vigente","Vencido")</f>
        <v>Vencido</v>
      </c>
      <c r="AI1904" t="str">
        <f>_xlfn.XLOOKUP(SLEP[[#This Row],[Source.Name]],Tabla3[Nombre archivo],Tabla3[BASESLEP],"N/A",0,1)</f>
        <v>Valparaíso</v>
      </c>
    </row>
    <row r="1905" spans="1:35" x14ac:dyDescent="0.3">
      <c r="A1905" t="s">
        <v>7731</v>
      </c>
      <c r="B1905" t="s">
        <v>7997</v>
      </c>
      <c r="C1905" t="s">
        <v>7998</v>
      </c>
      <c r="D1905" t="s">
        <v>7999</v>
      </c>
      <c r="E1905" t="s">
        <v>1653</v>
      </c>
      <c r="F1905" t="s">
        <v>1654</v>
      </c>
      <c r="G1905" t="s">
        <v>44</v>
      </c>
      <c r="H1905" t="s">
        <v>45</v>
      </c>
      <c r="I1905" t="s">
        <v>60</v>
      </c>
      <c r="J1905" t="s">
        <v>7604</v>
      </c>
      <c r="K1905" t="s">
        <v>48</v>
      </c>
      <c r="L1905" s="3">
        <v>235163040</v>
      </c>
      <c r="M1905" s="4">
        <v>175967680</v>
      </c>
      <c r="N1905" s="4">
        <v>59195360</v>
      </c>
      <c r="O1905" t="s">
        <v>950</v>
      </c>
      <c r="P1905" t="s">
        <v>98</v>
      </c>
      <c r="Q1905" t="s">
        <v>64</v>
      </c>
      <c r="R1905">
        <v>9</v>
      </c>
      <c r="S1905">
        <v>0</v>
      </c>
      <c r="T1905">
        <v>0</v>
      </c>
      <c r="U1905">
        <v>0</v>
      </c>
      <c r="V1905">
        <v>0</v>
      </c>
      <c r="W1905">
        <v>0</v>
      </c>
      <c r="X1905">
        <v>1460</v>
      </c>
      <c r="Y1905">
        <v>428</v>
      </c>
      <c r="Z1905" t="s">
        <v>65</v>
      </c>
      <c r="AA1905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235163040</v>
      </c>
      <c r="AB1905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175967680</v>
      </c>
      <c r="AC1905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59195360</v>
      </c>
      <c r="AD1905" s="5">
        <f>VALUE(FIXED((SLEP[[#This Row],[EjecutadoCLP]]/SLEP[[#This Row],[MontoCLP]]),4,TRUE))</f>
        <v>0.74829999999999997</v>
      </c>
      <c r="AE1905" s="1">
        <f>IF(SLEP[[#This Row],[Termino]]=0,DATE(1992,10,11),SLEP[[#This Row],[Termino]]-SLEP[[#This Row],[Días de vigencia]])</f>
        <v>44845</v>
      </c>
      <c r="AF1905" s="1">
        <f>IF(SLEP[[#This Row],[Días restantes]]&lt;1,DATE(1992,10,11),DATE(2025,8,8)+SLEP[[#This Row],[Días restantes]])</f>
        <v>46305</v>
      </c>
      <c r="AG1905">
        <f ca="1">IF(SLEP[[#This Row],[Termino]]=0,0,SLEP[[#This Row],[Termino]]-TODAY())</f>
        <v>346</v>
      </c>
      <c r="AH1905" s="7" t="str">
        <f ca="1">IF(SLEP[[#This Row],[Dias]]&gt;0,"Vigente","Vencido")</f>
        <v>Vigente</v>
      </c>
      <c r="AI1905" t="str">
        <f>_xlfn.XLOOKUP(SLEP[[#This Row],[Source.Name]],Tabla3[Nombre archivo],Tabla3[BASESLEP],"N/A",0,1)</f>
        <v>Valparaíso</v>
      </c>
    </row>
    <row r="1906" spans="1:35" x14ac:dyDescent="0.3">
      <c r="A1906" t="s">
        <v>7731</v>
      </c>
      <c r="B1906" t="s">
        <v>8001</v>
      </c>
      <c r="C1906" t="s">
        <v>8002</v>
      </c>
      <c r="D1906" t="s">
        <v>8003</v>
      </c>
      <c r="E1906" t="s">
        <v>6074</v>
      </c>
      <c r="F1906" t="s">
        <v>6075</v>
      </c>
      <c r="G1906" t="s">
        <v>74</v>
      </c>
      <c r="H1906" t="s">
        <v>45</v>
      </c>
      <c r="I1906" t="s">
        <v>60</v>
      </c>
      <c r="J1906" t="s">
        <v>7604</v>
      </c>
      <c r="K1906" t="s">
        <v>48</v>
      </c>
      <c r="L1906" s="3">
        <v>115192000</v>
      </c>
      <c r="M1906" s="4">
        <v>115192000</v>
      </c>
      <c r="N1906" s="4">
        <v>0</v>
      </c>
      <c r="O1906" t="s">
        <v>1050</v>
      </c>
      <c r="P1906" t="s">
        <v>1670</v>
      </c>
      <c r="Q1906" t="s">
        <v>51</v>
      </c>
      <c r="R1906">
        <v>1</v>
      </c>
      <c r="S1906">
        <v>0</v>
      </c>
      <c r="T1906">
        <v>1</v>
      </c>
      <c r="U1906">
        <v>0</v>
      </c>
      <c r="V1906">
        <v>0</v>
      </c>
      <c r="W1906">
        <v>0</v>
      </c>
      <c r="X1906">
        <v>1000</v>
      </c>
      <c r="Y1906">
        <v>-1</v>
      </c>
      <c r="Z1906" t="s">
        <v>52</v>
      </c>
      <c r="AA1906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115192000</v>
      </c>
      <c r="AB1906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115192000</v>
      </c>
      <c r="AC1906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0</v>
      </c>
      <c r="AD1906" s="5">
        <f>VALUE(FIXED((SLEP[[#This Row],[EjecutadoCLP]]/SLEP[[#This Row],[MontoCLP]]),4,TRUE))</f>
        <v>1</v>
      </c>
      <c r="AE1906" s="1">
        <f>IF(SLEP[[#This Row],[Termino]]=0,DATE(1992,10,11),SLEP[[#This Row],[Termino]]-SLEP[[#This Row],[Días de vigencia]])</f>
        <v>32888</v>
      </c>
      <c r="AF1906" s="1">
        <f>IF(SLEP[[#This Row],[Días restantes]]&lt;1,DATE(1992,10,11),DATE(2025,8,8)+SLEP[[#This Row],[Días restantes]])</f>
        <v>33888</v>
      </c>
      <c r="AG1906">
        <f ca="1">IF(SLEP[[#This Row],[Termino]]=0,0,SLEP[[#This Row],[Termino]]-TODAY())</f>
        <v>-12071</v>
      </c>
      <c r="AH1906" s="7" t="str">
        <f ca="1">IF(SLEP[[#This Row],[Dias]]&gt;0,"Vigente","Vencido")</f>
        <v>Vencido</v>
      </c>
      <c r="AI1906" t="str">
        <f>_xlfn.XLOOKUP(SLEP[[#This Row],[Source.Name]],Tabla3[Nombre archivo],Tabla3[BASESLEP],"N/A",0,1)</f>
        <v>Valparaíso</v>
      </c>
    </row>
    <row r="1907" spans="1:35" x14ac:dyDescent="0.3">
      <c r="A1907" t="s">
        <v>7731</v>
      </c>
      <c r="B1907" t="s">
        <v>8005</v>
      </c>
      <c r="C1907" t="s">
        <v>8006</v>
      </c>
      <c r="D1907" t="s">
        <v>8007</v>
      </c>
      <c r="E1907" t="s">
        <v>8008</v>
      </c>
      <c r="F1907" t="s">
        <v>8009</v>
      </c>
      <c r="G1907" t="s">
        <v>44</v>
      </c>
      <c r="H1907" t="s">
        <v>178</v>
      </c>
      <c r="I1907" t="s">
        <v>230</v>
      </c>
      <c r="J1907" t="s">
        <v>7596</v>
      </c>
      <c r="K1907" t="s">
        <v>48</v>
      </c>
      <c r="L1907" s="3">
        <v>66848405</v>
      </c>
      <c r="M1907" s="4">
        <v>66848403</v>
      </c>
      <c r="N1907" s="4">
        <v>2</v>
      </c>
      <c r="O1907" t="s">
        <v>1019</v>
      </c>
      <c r="P1907" t="s">
        <v>907</v>
      </c>
      <c r="Q1907" t="s">
        <v>51</v>
      </c>
      <c r="R1907">
        <v>0</v>
      </c>
      <c r="S1907">
        <v>0</v>
      </c>
      <c r="T1907">
        <v>1</v>
      </c>
      <c r="U1907">
        <v>0</v>
      </c>
      <c r="V1907">
        <v>0</v>
      </c>
      <c r="W1907">
        <v>1</v>
      </c>
      <c r="X1907">
        <v>376</v>
      </c>
      <c r="Y1907">
        <v>-1</v>
      </c>
      <c r="Z1907" t="s">
        <v>65</v>
      </c>
      <c r="AA1907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66848405</v>
      </c>
      <c r="AB1907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66848403</v>
      </c>
      <c r="AC1907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2</v>
      </c>
      <c r="AD1907" s="5">
        <f>VALUE(FIXED((SLEP[[#This Row],[EjecutadoCLP]]/SLEP[[#This Row],[MontoCLP]]),4,TRUE))</f>
        <v>1</v>
      </c>
      <c r="AE1907" s="1">
        <f>IF(SLEP[[#This Row],[Termino]]=0,DATE(1992,10,11),SLEP[[#This Row],[Termino]]-SLEP[[#This Row],[Días de vigencia]])</f>
        <v>33512</v>
      </c>
      <c r="AF1907" s="1">
        <f>IF(SLEP[[#This Row],[Días restantes]]&lt;1,DATE(1992,10,11),DATE(2025,8,8)+SLEP[[#This Row],[Días restantes]])</f>
        <v>33888</v>
      </c>
      <c r="AG1907">
        <f ca="1">IF(SLEP[[#This Row],[Termino]]=0,0,SLEP[[#This Row],[Termino]]-TODAY())</f>
        <v>-12071</v>
      </c>
      <c r="AH1907" s="7" t="str">
        <f ca="1">IF(SLEP[[#This Row],[Dias]]&gt;0,"Vigente","Vencido")</f>
        <v>Vencido</v>
      </c>
      <c r="AI1907" t="str">
        <f>_xlfn.XLOOKUP(SLEP[[#This Row],[Source.Name]],Tabla3[Nombre archivo],Tabla3[BASESLEP],"N/A",0,1)</f>
        <v>Valparaíso</v>
      </c>
    </row>
    <row r="1908" spans="1:35" x14ac:dyDescent="0.3">
      <c r="A1908" t="s">
        <v>7731</v>
      </c>
      <c r="B1908" t="s">
        <v>8011</v>
      </c>
      <c r="C1908" t="s">
        <v>8012</v>
      </c>
      <c r="D1908" t="s">
        <v>8013</v>
      </c>
      <c r="E1908" t="s">
        <v>2033</v>
      </c>
      <c r="F1908" t="s">
        <v>2034</v>
      </c>
      <c r="G1908" t="s">
        <v>44</v>
      </c>
      <c r="H1908" t="s">
        <v>45</v>
      </c>
      <c r="I1908" t="s">
        <v>46</v>
      </c>
      <c r="J1908" t="s">
        <v>7596</v>
      </c>
      <c r="K1908" t="s">
        <v>48</v>
      </c>
      <c r="L1908" s="3">
        <v>475904806</v>
      </c>
      <c r="M1908" s="4">
        <v>576326719</v>
      </c>
      <c r="N1908" s="4">
        <v>-100421913</v>
      </c>
      <c r="O1908" t="s">
        <v>1123</v>
      </c>
      <c r="P1908" t="s">
        <v>843</v>
      </c>
      <c r="Q1908" t="s">
        <v>51</v>
      </c>
      <c r="R1908">
        <v>0</v>
      </c>
      <c r="S1908">
        <v>0</v>
      </c>
      <c r="T1908">
        <v>5</v>
      </c>
      <c r="U1908">
        <v>0</v>
      </c>
      <c r="V1908">
        <v>0</v>
      </c>
      <c r="W1908">
        <v>0</v>
      </c>
      <c r="X1908">
        <v>180</v>
      </c>
      <c r="Y1908">
        <v>-1</v>
      </c>
      <c r="Z1908" t="s">
        <v>65</v>
      </c>
      <c r="AA1908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475904806</v>
      </c>
      <c r="AB1908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576326719</v>
      </c>
      <c r="AC1908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-100421913</v>
      </c>
      <c r="AD1908" s="5">
        <f>VALUE(FIXED((SLEP[[#This Row],[EjecutadoCLP]]/SLEP[[#This Row],[MontoCLP]]),4,TRUE))</f>
        <v>1.2110000000000001</v>
      </c>
      <c r="AE1908" s="1">
        <f>IF(SLEP[[#This Row],[Termino]]=0,DATE(1992,10,11),SLEP[[#This Row],[Termino]]-SLEP[[#This Row],[Días de vigencia]])</f>
        <v>33708</v>
      </c>
      <c r="AF1908" s="1">
        <f>IF(SLEP[[#This Row],[Días restantes]]&lt;1,DATE(1992,10,11),DATE(2025,8,8)+SLEP[[#This Row],[Días restantes]])</f>
        <v>33888</v>
      </c>
      <c r="AG1908">
        <f ca="1">IF(SLEP[[#This Row],[Termino]]=0,0,SLEP[[#This Row],[Termino]]-TODAY())</f>
        <v>-12071</v>
      </c>
      <c r="AH1908" s="7" t="str">
        <f ca="1">IF(SLEP[[#This Row],[Dias]]&gt;0,"Vigente","Vencido")</f>
        <v>Vencido</v>
      </c>
      <c r="AI1908" t="str">
        <f>_xlfn.XLOOKUP(SLEP[[#This Row],[Source.Name]],Tabla3[Nombre archivo],Tabla3[BASESLEP],"N/A",0,1)</f>
        <v>Valparaíso</v>
      </c>
    </row>
    <row r="1909" spans="1:35" x14ac:dyDescent="0.3">
      <c r="A1909" t="s">
        <v>7731</v>
      </c>
      <c r="B1909" t="s">
        <v>8015</v>
      </c>
      <c r="C1909" t="s">
        <v>8006</v>
      </c>
      <c r="D1909" t="s">
        <v>8007</v>
      </c>
      <c r="E1909" t="s">
        <v>8016</v>
      </c>
      <c r="F1909" t="s">
        <v>8017</v>
      </c>
      <c r="G1909" t="s">
        <v>74</v>
      </c>
      <c r="H1909" t="s">
        <v>178</v>
      </c>
      <c r="I1909" t="s">
        <v>230</v>
      </c>
      <c r="J1909" t="s">
        <v>7596</v>
      </c>
      <c r="K1909" t="s">
        <v>48</v>
      </c>
      <c r="L1909" s="3">
        <v>24186973</v>
      </c>
      <c r="M1909" s="4">
        <v>28773778</v>
      </c>
      <c r="N1909" s="4">
        <v>-4586805</v>
      </c>
      <c r="O1909" t="s">
        <v>999</v>
      </c>
      <c r="P1909" t="s">
        <v>1068</v>
      </c>
      <c r="Q1909" t="s">
        <v>51</v>
      </c>
      <c r="R1909">
        <v>55</v>
      </c>
      <c r="S1909">
        <v>0</v>
      </c>
      <c r="T1909">
        <v>0</v>
      </c>
      <c r="U1909">
        <v>0</v>
      </c>
      <c r="V1909">
        <v>0</v>
      </c>
      <c r="W1909">
        <v>0</v>
      </c>
      <c r="X1909">
        <v>33</v>
      </c>
      <c r="Y1909">
        <v>-431</v>
      </c>
      <c r="Z1909" t="s">
        <v>52</v>
      </c>
      <c r="AA1909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24186973</v>
      </c>
      <c r="AB1909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28773778</v>
      </c>
      <c r="AC1909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-4586805</v>
      </c>
      <c r="AD1909" s="5">
        <f>VALUE(FIXED((SLEP[[#This Row],[EjecutadoCLP]]/SLEP[[#This Row],[MontoCLP]]),4,TRUE))</f>
        <v>1.1896</v>
      </c>
      <c r="AE1909" s="1">
        <f>IF(SLEP[[#This Row],[Termino]]=0,DATE(1992,10,11),SLEP[[#This Row],[Termino]]-SLEP[[#This Row],[Días de vigencia]])</f>
        <v>33855</v>
      </c>
      <c r="AF1909" s="1">
        <f>IF(SLEP[[#This Row],[Días restantes]]&lt;1,DATE(1992,10,11),DATE(2025,8,8)+SLEP[[#This Row],[Días restantes]])</f>
        <v>33888</v>
      </c>
      <c r="AG1909">
        <f ca="1">IF(SLEP[[#This Row],[Termino]]=0,0,SLEP[[#This Row],[Termino]]-TODAY())</f>
        <v>-12071</v>
      </c>
      <c r="AH1909" s="7" t="str">
        <f ca="1">IF(SLEP[[#This Row],[Dias]]&gt;0,"Vigente","Vencido")</f>
        <v>Vencido</v>
      </c>
      <c r="AI1909" t="str">
        <f>_xlfn.XLOOKUP(SLEP[[#This Row],[Source.Name]],Tabla3[Nombre archivo],Tabla3[BASESLEP],"N/A",0,1)</f>
        <v>Valparaíso</v>
      </c>
    </row>
    <row r="1910" spans="1:35" x14ac:dyDescent="0.3">
      <c r="A1910" t="s">
        <v>7731</v>
      </c>
      <c r="B1910" t="s">
        <v>8019</v>
      </c>
      <c r="C1910" t="s">
        <v>8020</v>
      </c>
      <c r="D1910" t="s">
        <v>8021</v>
      </c>
      <c r="E1910" t="s">
        <v>8022</v>
      </c>
      <c r="F1910" t="s">
        <v>8023</v>
      </c>
      <c r="G1910" t="s">
        <v>44</v>
      </c>
      <c r="H1910" t="s">
        <v>45</v>
      </c>
      <c r="I1910" t="s">
        <v>46</v>
      </c>
      <c r="J1910" t="s">
        <v>7596</v>
      </c>
      <c r="K1910" t="s">
        <v>48</v>
      </c>
      <c r="L1910" s="3">
        <v>255547737</v>
      </c>
      <c r="M1910" s="4">
        <v>216200841</v>
      </c>
      <c r="N1910" s="4">
        <v>39346896</v>
      </c>
      <c r="O1910" t="s">
        <v>994</v>
      </c>
      <c r="P1910" t="s">
        <v>764</v>
      </c>
      <c r="Q1910" t="s">
        <v>51</v>
      </c>
      <c r="R1910">
        <v>2</v>
      </c>
      <c r="S1910">
        <v>0</v>
      </c>
      <c r="T1910">
        <v>3</v>
      </c>
      <c r="U1910">
        <v>0</v>
      </c>
      <c r="V1910">
        <v>0</v>
      </c>
      <c r="W1910">
        <v>1</v>
      </c>
      <c r="X1910">
        <v>180</v>
      </c>
      <c r="Y1910">
        <v>-1</v>
      </c>
      <c r="Z1910" t="s">
        <v>65</v>
      </c>
      <c r="AA1910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255547737</v>
      </c>
      <c r="AB1910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216200841</v>
      </c>
      <c r="AC1910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39346896</v>
      </c>
      <c r="AD1910" s="5">
        <f>VALUE(FIXED((SLEP[[#This Row],[EjecutadoCLP]]/SLEP[[#This Row],[MontoCLP]]),4,TRUE))</f>
        <v>0.84599999999999997</v>
      </c>
      <c r="AE1910" s="1">
        <f>IF(SLEP[[#This Row],[Termino]]=0,DATE(1992,10,11),SLEP[[#This Row],[Termino]]-SLEP[[#This Row],[Días de vigencia]])</f>
        <v>33708</v>
      </c>
      <c r="AF1910" s="1">
        <f>IF(SLEP[[#This Row],[Días restantes]]&lt;1,DATE(1992,10,11),DATE(2025,8,8)+SLEP[[#This Row],[Días restantes]])</f>
        <v>33888</v>
      </c>
      <c r="AG1910">
        <f ca="1">IF(SLEP[[#This Row],[Termino]]=0,0,SLEP[[#This Row],[Termino]]-TODAY())</f>
        <v>-12071</v>
      </c>
      <c r="AH1910" s="7" t="str">
        <f ca="1">IF(SLEP[[#This Row],[Dias]]&gt;0,"Vigente","Vencido")</f>
        <v>Vencido</v>
      </c>
      <c r="AI1910" t="str">
        <f>_xlfn.XLOOKUP(SLEP[[#This Row],[Source.Name]],Tabla3[Nombre archivo],Tabla3[BASESLEP],"N/A",0,1)</f>
        <v>Valparaíso</v>
      </c>
    </row>
    <row r="1911" spans="1:35" x14ac:dyDescent="0.3">
      <c r="A1911" t="s">
        <v>7731</v>
      </c>
      <c r="B1911" t="s">
        <v>8025</v>
      </c>
      <c r="C1911" t="s">
        <v>8026</v>
      </c>
      <c r="D1911" t="s">
        <v>8027</v>
      </c>
      <c r="E1911" t="s">
        <v>8028</v>
      </c>
      <c r="F1911" t="s">
        <v>8029</v>
      </c>
      <c r="G1911" t="s">
        <v>44</v>
      </c>
      <c r="H1911" t="s">
        <v>45</v>
      </c>
      <c r="I1911" t="s">
        <v>60</v>
      </c>
      <c r="J1911" t="s">
        <v>7604</v>
      </c>
      <c r="K1911" t="s">
        <v>48</v>
      </c>
      <c r="L1911" s="3">
        <v>45218542</v>
      </c>
      <c r="M1911" s="4">
        <v>1635.2256</v>
      </c>
      <c r="N1911" s="4">
        <v>45216906.774400003</v>
      </c>
      <c r="O1911" t="s">
        <v>1006</v>
      </c>
      <c r="P1911" t="s">
        <v>50</v>
      </c>
      <c r="Q1911" t="s">
        <v>51</v>
      </c>
      <c r="R1911">
        <v>0</v>
      </c>
      <c r="S1911">
        <v>0</v>
      </c>
      <c r="T1911">
        <v>0</v>
      </c>
      <c r="U1911">
        <v>0</v>
      </c>
      <c r="V1911">
        <v>0</v>
      </c>
      <c r="W1911">
        <v>0</v>
      </c>
      <c r="X1911">
        <v>1096</v>
      </c>
      <c r="Y1911">
        <v>-1</v>
      </c>
      <c r="Z1911" t="s">
        <v>52</v>
      </c>
      <c r="AA1911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45218542</v>
      </c>
      <c r="AB1911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1635</v>
      </c>
      <c r="AC1911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45216907</v>
      </c>
      <c r="AD1911" s="5">
        <f>VALUE(FIXED((SLEP[[#This Row],[EjecutadoCLP]]/SLEP[[#This Row],[MontoCLP]]),4,TRUE))</f>
        <v>0</v>
      </c>
      <c r="AE1911" s="1">
        <f>IF(SLEP[[#This Row],[Termino]]=0,DATE(1992,10,11),SLEP[[#This Row],[Termino]]-SLEP[[#This Row],[Días de vigencia]])</f>
        <v>32792</v>
      </c>
      <c r="AF1911" s="1">
        <f>IF(SLEP[[#This Row],[Días restantes]]&lt;1,DATE(1992,10,11),DATE(2025,8,8)+SLEP[[#This Row],[Días restantes]])</f>
        <v>33888</v>
      </c>
      <c r="AG1911">
        <f ca="1">IF(SLEP[[#This Row],[Termino]]=0,0,SLEP[[#This Row],[Termino]]-TODAY())</f>
        <v>-12071</v>
      </c>
      <c r="AH1911" s="7" t="str">
        <f ca="1">IF(SLEP[[#This Row],[Dias]]&gt;0,"Vigente","Vencido")</f>
        <v>Vencido</v>
      </c>
      <c r="AI1911" t="str">
        <f>_xlfn.XLOOKUP(SLEP[[#This Row],[Source.Name]],Tabla3[Nombre archivo],Tabla3[BASESLEP],"N/A",0,1)</f>
        <v>Valparaíso</v>
      </c>
    </row>
    <row r="1912" spans="1:35" x14ac:dyDescent="0.3">
      <c r="A1912" t="s">
        <v>7731</v>
      </c>
      <c r="B1912" t="s">
        <v>8031</v>
      </c>
      <c r="C1912" t="s">
        <v>8032</v>
      </c>
      <c r="D1912" t="s">
        <v>8033</v>
      </c>
      <c r="E1912" t="s">
        <v>8034</v>
      </c>
      <c r="F1912" t="s">
        <v>8035</v>
      </c>
      <c r="G1912" t="s">
        <v>44</v>
      </c>
      <c r="H1912" t="s">
        <v>45</v>
      </c>
      <c r="I1912" t="s">
        <v>46</v>
      </c>
      <c r="J1912" t="s">
        <v>7596</v>
      </c>
      <c r="K1912" t="s">
        <v>48</v>
      </c>
      <c r="L1912" s="3">
        <v>1</v>
      </c>
      <c r="M1912" s="4">
        <v>90536014</v>
      </c>
      <c r="N1912" s="4">
        <v>-90536013</v>
      </c>
      <c r="O1912" t="s">
        <v>999</v>
      </c>
      <c r="P1912" t="s">
        <v>817</v>
      </c>
      <c r="Q1912" t="s">
        <v>51</v>
      </c>
      <c r="R1912">
        <v>14</v>
      </c>
      <c r="S1912">
        <v>0</v>
      </c>
      <c r="T1912">
        <v>2</v>
      </c>
      <c r="U1912">
        <v>0</v>
      </c>
      <c r="V1912">
        <v>0</v>
      </c>
      <c r="W1912">
        <v>0</v>
      </c>
      <c r="X1912">
        <v>365</v>
      </c>
      <c r="Y1912">
        <v>-26</v>
      </c>
      <c r="Z1912" t="s">
        <v>65</v>
      </c>
      <c r="AA1912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</v>
      </c>
      <c r="AB1912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90536014</v>
      </c>
      <c r="AC1912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-90536013</v>
      </c>
      <c r="AD1912" s="5">
        <f>VALUE(FIXED((SLEP[[#This Row],[EjecutadoCLP]]/SLEP[[#This Row],[MontoCLP]]),4,TRUE))</f>
        <v>90536014</v>
      </c>
      <c r="AE1912" s="1">
        <f>IF(SLEP[[#This Row],[Termino]]=0,DATE(1992,10,11),SLEP[[#This Row],[Termino]]-SLEP[[#This Row],[Días de vigencia]])</f>
        <v>33523</v>
      </c>
      <c r="AF1912" s="1">
        <f>IF(SLEP[[#This Row],[Días restantes]]&lt;1,DATE(1992,10,11),DATE(2025,8,8)+SLEP[[#This Row],[Días restantes]])</f>
        <v>33888</v>
      </c>
      <c r="AG1912">
        <f ca="1">IF(SLEP[[#This Row],[Termino]]=0,0,SLEP[[#This Row],[Termino]]-TODAY())</f>
        <v>-12071</v>
      </c>
      <c r="AH1912" s="7" t="str">
        <f ca="1">IF(SLEP[[#This Row],[Dias]]&gt;0,"Vigente","Vencido")</f>
        <v>Vencido</v>
      </c>
      <c r="AI1912" t="str">
        <f>_xlfn.XLOOKUP(SLEP[[#This Row],[Source.Name]],Tabla3[Nombre archivo],Tabla3[BASESLEP],"N/A",0,1)</f>
        <v>Valparaíso</v>
      </c>
    </row>
    <row r="1913" spans="1:35" x14ac:dyDescent="0.3">
      <c r="A1913" t="s">
        <v>7731</v>
      </c>
      <c r="B1913" t="s">
        <v>8037</v>
      </c>
      <c r="C1913" t="s">
        <v>8038</v>
      </c>
      <c r="D1913" t="s">
        <v>8039</v>
      </c>
      <c r="E1913" t="s">
        <v>8040</v>
      </c>
      <c r="F1913" t="s">
        <v>8041</v>
      </c>
      <c r="G1913" t="s">
        <v>44</v>
      </c>
      <c r="H1913" t="s">
        <v>45</v>
      </c>
      <c r="I1913" t="s">
        <v>60</v>
      </c>
      <c r="J1913" t="s">
        <v>7596</v>
      </c>
      <c r="K1913" t="s">
        <v>48</v>
      </c>
      <c r="L1913" s="3">
        <v>99999999</v>
      </c>
      <c r="M1913" s="4">
        <v>129963007</v>
      </c>
      <c r="N1913" s="4">
        <v>-29963008</v>
      </c>
      <c r="O1913" t="s">
        <v>1026</v>
      </c>
      <c r="P1913" t="s">
        <v>896</v>
      </c>
      <c r="Q1913" t="s">
        <v>51</v>
      </c>
      <c r="R1913">
        <v>6</v>
      </c>
      <c r="S1913">
        <v>0</v>
      </c>
      <c r="T1913">
        <v>1</v>
      </c>
      <c r="U1913">
        <v>0</v>
      </c>
      <c r="V1913">
        <v>0</v>
      </c>
      <c r="W1913">
        <v>0</v>
      </c>
      <c r="X1913">
        <v>366</v>
      </c>
      <c r="Y1913">
        <v>-1</v>
      </c>
      <c r="Z1913" t="s">
        <v>65</v>
      </c>
      <c r="AA1913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99999999</v>
      </c>
      <c r="AB1913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129963007</v>
      </c>
      <c r="AC1913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-29963008</v>
      </c>
      <c r="AD1913" s="5">
        <f>VALUE(FIXED((SLEP[[#This Row],[EjecutadoCLP]]/SLEP[[#This Row],[MontoCLP]]),4,TRUE))</f>
        <v>1.2996000000000001</v>
      </c>
      <c r="AE1913" s="1">
        <f>IF(SLEP[[#This Row],[Termino]]=0,DATE(1992,10,11),SLEP[[#This Row],[Termino]]-SLEP[[#This Row],[Días de vigencia]])</f>
        <v>33522</v>
      </c>
      <c r="AF1913" s="1">
        <f>IF(SLEP[[#This Row],[Días restantes]]&lt;1,DATE(1992,10,11),DATE(2025,8,8)+SLEP[[#This Row],[Días restantes]])</f>
        <v>33888</v>
      </c>
      <c r="AG1913">
        <f ca="1">IF(SLEP[[#This Row],[Termino]]=0,0,SLEP[[#This Row],[Termino]]-TODAY())</f>
        <v>-12071</v>
      </c>
      <c r="AH1913" s="7" t="str">
        <f ca="1">IF(SLEP[[#This Row],[Dias]]&gt;0,"Vigente","Vencido")</f>
        <v>Vencido</v>
      </c>
      <c r="AI1913" t="str">
        <f>_xlfn.XLOOKUP(SLEP[[#This Row],[Source.Name]],Tabla3[Nombre archivo],Tabla3[BASESLEP],"N/A",0,1)</f>
        <v>Valparaíso</v>
      </c>
    </row>
    <row r="1914" spans="1:35" x14ac:dyDescent="0.3">
      <c r="A1914" t="s">
        <v>7731</v>
      </c>
      <c r="B1914" t="s">
        <v>8043</v>
      </c>
      <c r="C1914" t="s">
        <v>8044</v>
      </c>
      <c r="D1914" t="s">
        <v>8045</v>
      </c>
      <c r="E1914" t="s">
        <v>7754</v>
      </c>
      <c r="F1914" t="s">
        <v>7755</v>
      </c>
      <c r="G1914" t="s">
        <v>44</v>
      </c>
      <c r="H1914" t="s">
        <v>45</v>
      </c>
      <c r="I1914" t="s">
        <v>60</v>
      </c>
      <c r="J1914" t="s">
        <v>7596</v>
      </c>
      <c r="K1914" t="s">
        <v>48</v>
      </c>
      <c r="L1914" s="3">
        <v>99999999</v>
      </c>
      <c r="M1914" s="4">
        <v>129704536</v>
      </c>
      <c r="N1914" s="4">
        <v>-29704537</v>
      </c>
      <c r="O1914" t="s">
        <v>999</v>
      </c>
      <c r="P1914" t="s">
        <v>728</v>
      </c>
      <c r="Q1914" t="s">
        <v>608</v>
      </c>
      <c r="R1914">
        <v>0</v>
      </c>
      <c r="S1914">
        <v>0</v>
      </c>
      <c r="T1914">
        <v>0</v>
      </c>
      <c r="U1914">
        <v>0</v>
      </c>
      <c r="V1914">
        <v>0</v>
      </c>
      <c r="W1914">
        <v>0</v>
      </c>
      <c r="X1914">
        <v>366</v>
      </c>
      <c r="Y1914">
        <v>180</v>
      </c>
      <c r="Z1914" t="s">
        <v>52</v>
      </c>
      <c r="AA1914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99999999</v>
      </c>
      <c r="AB1914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129704536</v>
      </c>
      <c r="AC1914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-29704537</v>
      </c>
      <c r="AD1914" s="5">
        <f>VALUE(FIXED((SLEP[[#This Row],[EjecutadoCLP]]/SLEP[[#This Row],[MontoCLP]]),4,TRUE))</f>
        <v>1.2969999999999999</v>
      </c>
      <c r="AE1914" s="1">
        <f>IF(SLEP[[#This Row],[Termino]]=0,DATE(1992,10,11),SLEP[[#This Row],[Termino]]-SLEP[[#This Row],[Días de vigencia]])</f>
        <v>45691</v>
      </c>
      <c r="AF1914" s="1">
        <f>IF(SLEP[[#This Row],[Días restantes]]&lt;1,DATE(1992,10,11),DATE(2025,8,8)+SLEP[[#This Row],[Días restantes]])</f>
        <v>46057</v>
      </c>
      <c r="AG1914">
        <f ca="1">IF(SLEP[[#This Row],[Termino]]=0,0,SLEP[[#This Row],[Termino]]-TODAY())</f>
        <v>98</v>
      </c>
      <c r="AH1914" s="7" t="str">
        <f ca="1">IF(SLEP[[#This Row],[Dias]]&gt;0,"Vigente","Vencido")</f>
        <v>Vigente</v>
      </c>
      <c r="AI1914" t="str">
        <f>_xlfn.XLOOKUP(SLEP[[#This Row],[Source.Name]],Tabla3[Nombre archivo],Tabla3[BASESLEP],"N/A",0,1)</f>
        <v>Valparaíso</v>
      </c>
    </row>
    <row r="1915" spans="1:35" x14ac:dyDescent="0.3">
      <c r="A1915" t="s">
        <v>7731</v>
      </c>
      <c r="B1915" t="s">
        <v>8047</v>
      </c>
      <c r="C1915" t="s">
        <v>8048</v>
      </c>
      <c r="D1915" t="s">
        <v>8049</v>
      </c>
      <c r="E1915" t="s">
        <v>4626</v>
      </c>
      <c r="F1915" t="s">
        <v>8050</v>
      </c>
      <c r="G1915" t="s">
        <v>44</v>
      </c>
      <c r="H1915" t="s">
        <v>178</v>
      </c>
      <c r="I1915" t="s">
        <v>230</v>
      </c>
      <c r="J1915" t="s">
        <v>7596</v>
      </c>
      <c r="K1915" t="s">
        <v>48</v>
      </c>
      <c r="L1915" s="3">
        <v>127398015</v>
      </c>
      <c r="M1915" s="4">
        <v>161555483</v>
      </c>
      <c r="N1915" s="4">
        <v>-34157468</v>
      </c>
      <c r="O1915" t="s">
        <v>1113</v>
      </c>
      <c r="P1915" t="s">
        <v>964</v>
      </c>
      <c r="Q1915" t="s">
        <v>51</v>
      </c>
      <c r="R1915">
        <v>69</v>
      </c>
      <c r="S1915">
        <v>0</v>
      </c>
      <c r="T1915">
        <v>1</v>
      </c>
      <c r="U1915">
        <v>0</v>
      </c>
      <c r="V1915">
        <v>0</v>
      </c>
      <c r="W1915">
        <v>0</v>
      </c>
      <c r="X1915">
        <v>365</v>
      </c>
      <c r="Y1915">
        <v>-1</v>
      </c>
      <c r="Z1915" t="s">
        <v>65</v>
      </c>
      <c r="AA1915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127398015</v>
      </c>
      <c r="AB1915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161555483</v>
      </c>
      <c r="AC1915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-34157468</v>
      </c>
      <c r="AD1915" s="5">
        <f>VALUE(FIXED((SLEP[[#This Row],[EjecutadoCLP]]/SLEP[[#This Row],[MontoCLP]]),4,TRUE))</f>
        <v>1.2681</v>
      </c>
      <c r="AE1915" s="1">
        <f>IF(SLEP[[#This Row],[Termino]]=0,DATE(1992,10,11),SLEP[[#This Row],[Termino]]-SLEP[[#This Row],[Días de vigencia]])</f>
        <v>33523</v>
      </c>
      <c r="AF1915" s="1">
        <f>IF(SLEP[[#This Row],[Días restantes]]&lt;1,DATE(1992,10,11),DATE(2025,8,8)+SLEP[[#This Row],[Días restantes]])</f>
        <v>33888</v>
      </c>
      <c r="AG1915">
        <f ca="1">IF(SLEP[[#This Row],[Termino]]=0,0,SLEP[[#This Row],[Termino]]-TODAY())</f>
        <v>-12071</v>
      </c>
      <c r="AH1915" s="7" t="str">
        <f ca="1">IF(SLEP[[#This Row],[Dias]]&gt;0,"Vigente","Vencido")</f>
        <v>Vencido</v>
      </c>
      <c r="AI1915" t="str">
        <f>_xlfn.XLOOKUP(SLEP[[#This Row],[Source.Name]],Tabla3[Nombre archivo],Tabla3[BASESLEP],"N/A",0,1)</f>
        <v>Valparaíso</v>
      </c>
    </row>
    <row r="1916" spans="1:35" x14ac:dyDescent="0.3">
      <c r="A1916" t="s">
        <v>7731</v>
      </c>
      <c r="B1916" t="s">
        <v>8052</v>
      </c>
      <c r="C1916" t="s">
        <v>8053</v>
      </c>
      <c r="D1916" t="s">
        <v>8054</v>
      </c>
      <c r="E1916" t="s">
        <v>1321</v>
      </c>
      <c r="F1916" t="s">
        <v>1322</v>
      </c>
      <c r="G1916" t="s">
        <v>44</v>
      </c>
      <c r="H1916" t="s">
        <v>45</v>
      </c>
      <c r="I1916" t="s">
        <v>60</v>
      </c>
      <c r="J1916" t="s">
        <v>7604</v>
      </c>
      <c r="K1916" t="s">
        <v>48</v>
      </c>
      <c r="L1916" s="3">
        <v>55394499</v>
      </c>
      <c r="M1916" s="4">
        <v>32029837</v>
      </c>
      <c r="N1916" s="4">
        <v>23364662</v>
      </c>
      <c r="O1916" t="s">
        <v>1509</v>
      </c>
      <c r="P1916" t="s">
        <v>1670</v>
      </c>
      <c r="Q1916" t="s">
        <v>51</v>
      </c>
      <c r="R1916">
        <v>3</v>
      </c>
      <c r="S1916">
        <v>0</v>
      </c>
      <c r="T1916">
        <v>1</v>
      </c>
      <c r="U1916">
        <v>0</v>
      </c>
      <c r="V1916">
        <v>0</v>
      </c>
      <c r="W1916">
        <v>0</v>
      </c>
      <c r="X1916">
        <v>1098</v>
      </c>
      <c r="Y1916">
        <v>-1</v>
      </c>
      <c r="Z1916" t="s">
        <v>52</v>
      </c>
      <c r="AA1916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55394499</v>
      </c>
      <c r="AB1916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32029837</v>
      </c>
      <c r="AC1916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23364662</v>
      </c>
      <c r="AD1916" s="5">
        <f>VALUE(FIXED((SLEP[[#This Row],[EjecutadoCLP]]/SLEP[[#This Row],[MontoCLP]]),4,TRUE))</f>
        <v>0.57820000000000005</v>
      </c>
      <c r="AE1916" s="1">
        <f>IF(SLEP[[#This Row],[Termino]]=0,DATE(1992,10,11),SLEP[[#This Row],[Termino]]-SLEP[[#This Row],[Días de vigencia]])</f>
        <v>32790</v>
      </c>
      <c r="AF1916" s="1">
        <f>IF(SLEP[[#This Row],[Días restantes]]&lt;1,DATE(1992,10,11),DATE(2025,8,8)+SLEP[[#This Row],[Días restantes]])</f>
        <v>33888</v>
      </c>
      <c r="AG1916">
        <f ca="1">IF(SLEP[[#This Row],[Termino]]=0,0,SLEP[[#This Row],[Termino]]-TODAY())</f>
        <v>-12071</v>
      </c>
      <c r="AH1916" s="7" t="str">
        <f ca="1">IF(SLEP[[#This Row],[Dias]]&gt;0,"Vigente","Vencido")</f>
        <v>Vencido</v>
      </c>
      <c r="AI1916" t="str">
        <f>_xlfn.XLOOKUP(SLEP[[#This Row],[Source.Name]],Tabla3[Nombre archivo],Tabla3[BASESLEP],"N/A",0,1)</f>
        <v>Valparaíso</v>
      </c>
    </row>
    <row r="1917" spans="1:35" x14ac:dyDescent="0.3">
      <c r="A1917" t="s">
        <v>7731</v>
      </c>
      <c r="B1917" t="s">
        <v>8056</v>
      </c>
      <c r="C1917" t="s">
        <v>8057</v>
      </c>
      <c r="D1917" t="s">
        <v>8058</v>
      </c>
      <c r="E1917" t="s">
        <v>7754</v>
      </c>
      <c r="F1917" t="s">
        <v>7755</v>
      </c>
      <c r="G1917" t="s">
        <v>44</v>
      </c>
      <c r="H1917" t="s">
        <v>45</v>
      </c>
      <c r="I1917" t="s">
        <v>207</v>
      </c>
      <c r="J1917" t="s">
        <v>7596</v>
      </c>
      <c r="K1917" t="s">
        <v>48</v>
      </c>
      <c r="L1917" s="3">
        <v>120000000</v>
      </c>
      <c r="M1917" s="4">
        <v>155988565</v>
      </c>
      <c r="N1917" s="4">
        <v>-35988565</v>
      </c>
      <c r="O1917" t="s">
        <v>1638</v>
      </c>
      <c r="P1917" t="s">
        <v>831</v>
      </c>
      <c r="Q1917" t="s">
        <v>608</v>
      </c>
      <c r="R1917">
        <v>2</v>
      </c>
      <c r="S1917">
        <v>0</v>
      </c>
      <c r="T1917">
        <v>1</v>
      </c>
      <c r="U1917">
        <v>0</v>
      </c>
      <c r="V1917">
        <v>0</v>
      </c>
      <c r="W1917">
        <v>0</v>
      </c>
      <c r="X1917">
        <v>365</v>
      </c>
      <c r="Y1917">
        <v>157</v>
      </c>
      <c r="Z1917" t="s">
        <v>65</v>
      </c>
      <c r="AA1917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120000000</v>
      </c>
      <c r="AB1917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155988565</v>
      </c>
      <c r="AC1917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-35988565</v>
      </c>
      <c r="AD1917" s="5">
        <f>VALUE(FIXED((SLEP[[#This Row],[EjecutadoCLP]]/SLEP[[#This Row],[MontoCLP]]),4,TRUE))</f>
        <v>1.2999000000000001</v>
      </c>
      <c r="AE1917" s="1">
        <f>IF(SLEP[[#This Row],[Termino]]=0,DATE(1992,10,11),SLEP[[#This Row],[Termino]]-SLEP[[#This Row],[Días de vigencia]])</f>
        <v>45669</v>
      </c>
      <c r="AF1917" s="1">
        <f>IF(SLEP[[#This Row],[Días restantes]]&lt;1,DATE(1992,10,11),DATE(2025,8,8)+SLEP[[#This Row],[Días restantes]])</f>
        <v>46034</v>
      </c>
      <c r="AG1917">
        <f ca="1">IF(SLEP[[#This Row],[Termino]]=0,0,SLEP[[#This Row],[Termino]]-TODAY())</f>
        <v>75</v>
      </c>
      <c r="AH1917" s="7" t="str">
        <f ca="1">IF(SLEP[[#This Row],[Dias]]&gt;0,"Vigente","Vencido")</f>
        <v>Vigente</v>
      </c>
      <c r="AI1917" t="str">
        <f>_xlfn.XLOOKUP(SLEP[[#This Row],[Source.Name]],Tabla3[Nombre archivo],Tabla3[BASESLEP],"N/A",0,1)</f>
        <v>Valparaíso</v>
      </c>
    </row>
    <row r="1918" spans="1:35" x14ac:dyDescent="0.3">
      <c r="A1918" t="s">
        <v>7731</v>
      </c>
      <c r="B1918" t="s">
        <v>8060</v>
      </c>
      <c r="C1918" t="s">
        <v>8061</v>
      </c>
      <c r="D1918" t="s">
        <v>8062</v>
      </c>
      <c r="E1918" t="s">
        <v>8063</v>
      </c>
      <c r="F1918" t="s">
        <v>8064</v>
      </c>
      <c r="G1918" t="s">
        <v>44</v>
      </c>
      <c r="H1918" t="s">
        <v>45</v>
      </c>
      <c r="I1918" t="s">
        <v>207</v>
      </c>
      <c r="J1918" t="s">
        <v>7596</v>
      </c>
      <c r="K1918" t="s">
        <v>48</v>
      </c>
      <c r="L1918" s="3">
        <v>15</v>
      </c>
      <c r="M1918" s="4">
        <v>203117886</v>
      </c>
      <c r="N1918" s="4">
        <v>-203117871</v>
      </c>
      <c r="O1918" t="s">
        <v>1061</v>
      </c>
      <c r="P1918" t="s">
        <v>843</v>
      </c>
      <c r="Q1918" t="s">
        <v>51</v>
      </c>
      <c r="R1918">
        <v>382</v>
      </c>
      <c r="S1918">
        <v>0</v>
      </c>
      <c r="T1918">
        <v>1</v>
      </c>
      <c r="U1918">
        <v>0</v>
      </c>
      <c r="V1918">
        <v>0</v>
      </c>
      <c r="W1918">
        <v>0</v>
      </c>
      <c r="X1918">
        <v>365</v>
      </c>
      <c r="Y1918">
        <v>-1</v>
      </c>
      <c r="Z1918" t="s">
        <v>65</v>
      </c>
      <c r="AA1918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15</v>
      </c>
      <c r="AB1918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203117886</v>
      </c>
      <c r="AC1918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-203117871</v>
      </c>
      <c r="AD1918" s="5">
        <f>VALUE(FIXED((SLEP[[#This Row],[EjecutadoCLP]]/SLEP[[#This Row],[MontoCLP]]),4,TRUE))</f>
        <v>13541192.4</v>
      </c>
      <c r="AE1918" s="1">
        <f>IF(SLEP[[#This Row],[Termino]]=0,DATE(1992,10,11),SLEP[[#This Row],[Termino]]-SLEP[[#This Row],[Días de vigencia]])</f>
        <v>33523</v>
      </c>
      <c r="AF1918" s="1">
        <f>IF(SLEP[[#This Row],[Días restantes]]&lt;1,DATE(1992,10,11),DATE(2025,8,8)+SLEP[[#This Row],[Días restantes]])</f>
        <v>33888</v>
      </c>
      <c r="AG1918">
        <f ca="1">IF(SLEP[[#This Row],[Termino]]=0,0,SLEP[[#This Row],[Termino]]-TODAY())</f>
        <v>-12071</v>
      </c>
      <c r="AH1918" s="7" t="str">
        <f ca="1">IF(SLEP[[#This Row],[Dias]]&gt;0,"Vigente","Vencido")</f>
        <v>Vencido</v>
      </c>
      <c r="AI1918" t="str">
        <f>_xlfn.XLOOKUP(SLEP[[#This Row],[Source.Name]],Tabla3[Nombre archivo],Tabla3[BASESLEP],"N/A",0,1)</f>
        <v>Valparaíso</v>
      </c>
    </row>
    <row r="1919" spans="1:35" x14ac:dyDescent="0.3">
      <c r="A1919" t="s">
        <v>7731</v>
      </c>
      <c r="B1919" t="s">
        <v>8066</v>
      </c>
      <c r="C1919" t="s">
        <v>8067</v>
      </c>
      <c r="D1919" t="s">
        <v>8068</v>
      </c>
      <c r="E1919" t="s">
        <v>2033</v>
      </c>
      <c r="F1919" t="s">
        <v>2034</v>
      </c>
      <c r="G1919" t="s">
        <v>44</v>
      </c>
      <c r="H1919" t="s">
        <v>45</v>
      </c>
      <c r="I1919" t="s">
        <v>60</v>
      </c>
      <c r="J1919" t="s">
        <v>7596</v>
      </c>
      <c r="K1919" t="s">
        <v>48</v>
      </c>
      <c r="L1919" s="3">
        <v>446852779</v>
      </c>
      <c r="M1919" s="4">
        <v>456083134</v>
      </c>
      <c r="N1919" s="4">
        <v>-9230355</v>
      </c>
      <c r="O1919" t="s">
        <v>1147</v>
      </c>
      <c r="P1919" t="s">
        <v>1055</v>
      </c>
      <c r="Q1919" t="s">
        <v>51</v>
      </c>
      <c r="R1919">
        <v>0</v>
      </c>
      <c r="S1919">
        <v>0</v>
      </c>
      <c r="T1919">
        <v>4</v>
      </c>
      <c r="U1919">
        <v>0</v>
      </c>
      <c r="V1919">
        <v>0</v>
      </c>
      <c r="W1919">
        <v>0</v>
      </c>
      <c r="X1919">
        <v>194</v>
      </c>
      <c r="Y1919">
        <v>33</v>
      </c>
      <c r="Z1919">
        <v>5</v>
      </c>
      <c r="AA1919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446852779</v>
      </c>
      <c r="AB1919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456083134</v>
      </c>
      <c r="AC1919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-9230355</v>
      </c>
      <c r="AD1919" s="5">
        <f>VALUE(FIXED((SLEP[[#This Row],[EjecutadoCLP]]/SLEP[[#This Row],[MontoCLP]]),4,TRUE))</f>
        <v>1.0206999999999999</v>
      </c>
      <c r="AE1919" s="1">
        <f>IF(SLEP[[#This Row],[Termino]]=0,DATE(1992,10,11),SLEP[[#This Row],[Termino]]-SLEP[[#This Row],[Días de vigencia]])</f>
        <v>45716</v>
      </c>
      <c r="AF1919" s="1">
        <f>IF(SLEP[[#This Row],[Días restantes]]&lt;1,DATE(1992,10,11),DATE(2025,8,8)+SLEP[[#This Row],[Días restantes]])</f>
        <v>45910</v>
      </c>
      <c r="AG1919">
        <f ca="1">IF(SLEP[[#This Row],[Termino]]=0,0,SLEP[[#This Row],[Termino]]-TODAY())</f>
        <v>-49</v>
      </c>
      <c r="AH1919" s="7" t="str">
        <f ca="1">IF(SLEP[[#This Row],[Dias]]&gt;0,"Vigente","Vencido")</f>
        <v>Vencido</v>
      </c>
      <c r="AI1919" t="str">
        <f>_xlfn.XLOOKUP(SLEP[[#This Row],[Source.Name]],Tabla3[Nombre archivo],Tabla3[BASESLEP],"N/A",0,1)</f>
        <v>Valparaíso</v>
      </c>
    </row>
    <row r="1920" spans="1:35" x14ac:dyDescent="0.3">
      <c r="A1920" t="s">
        <v>7731</v>
      </c>
      <c r="B1920" t="s">
        <v>8070</v>
      </c>
      <c r="C1920" t="s">
        <v>8071</v>
      </c>
      <c r="D1920" t="s">
        <v>8072</v>
      </c>
      <c r="E1920" t="s">
        <v>8073</v>
      </c>
      <c r="F1920" t="s">
        <v>8074</v>
      </c>
      <c r="G1920" t="s">
        <v>44</v>
      </c>
      <c r="H1920" t="s">
        <v>45</v>
      </c>
      <c r="I1920" t="s">
        <v>207</v>
      </c>
      <c r="J1920" t="s">
        <v>7596</v>
      </c>
      <c r="K1920" t="s">
        <v>48</v>
      </c>
      <c r="L1920" s="3">
        <v>50000000</v>
      </c>
      <c r="M1920" s="4">
        <v>32884890</v>
      </c>
      <c r="N1920" s="4">
        <v>17115110</v>
      </c>
      <c r="O1920" t="s">
        <v>1099</v>
      </c>
      <c r="P1920" t="s">
        <v>799</v>
      </c>
      <c r="Q1920" t="s">
        <v>608</v>
      </c>
      <c r="R1920">
        <v>32</v>
      </c>
      <c r="S1920">
        <v>0</v>
      </c>
      <c r="T1920">
        <v>1</v>
      </c>
      <c r="U1920">
        <v>0</v>
      </c>
      <c r="V1920">
        <v>0</v>
      </c>
      <c r="W1920">
        <v>4</v>
      </c>
      <c r="X1920">
        <v>365</v>
      </c>
      <c r="Y1920">
        <v>212</v>
      </c>
      <c r="Z1920" t="s">
        <v>65</v>
      </c>
      <c r="AA1920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50000000</v>
      </c>
      <c r="AB1920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32884890</v>
      </c>
      <c r="AC1920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17115110</v>
      </c>
      <c r="AD1920" s="5">
        <f>VALUE(FIXED((SLEP[[#This Row],[EjecutadoCLP]]/SLEP[[#This Row],[MontoCLP]]),4,TRUE))</f>
        <v>0.65769999999999995</v>
      </c>
      <c r="AE1920" s="1">
        <f>IF(SLEP[[#This Row],[Termino]]=0,DATE(1992,10,11),SLEP[[#This Row],[Termino]]-SLEP[[#This Row],[Días de vigencia]])</f>
        <v>45724</v>
      </c>
      <c r="AF1920" s="1">
        <f>IF(SLEP[[#This Row],[Días restantes]]&lt;1,DATE(1992,10,11),DATE(2025,8,8)+SLEP[[#This Row],[Días restantes]])</f>
        <v>46089</v>
      </c>
      <c r="AG1920">
        <f ca="1">IF(SLEP[[#This Row],[Termino]]=0,0,SLEP[[#This Row],[Termino]]-TODAY())</f>
        <v>130</v>
      </c>
      <c r="AH1920" s="7" t="str">
        <f ca="1">IF(SLEP[[#This Row],[Dias]]&gt;0,"Vigente","Vencido")</f>
        <v>Vigente</v>
      </c>
      <c r="AI1920" t="str">
        <f>_xlfn.XLOOKUP(SLEP[[#This Row],[Source.Name]],Tabla3[Nombre archivo],Tabla3[BASESLEP],"N/A",0,1)</f>
        <v>Valparaíso</v>
      </c>
    </row>
    <row r="1921" spans="1:36" x14ac:dyDescent="0.3">
      <c r="A1921" t="s">
        <v>7731</v>
      </c>
      <c r="B1921" t="s">
        <v>8076</v>
      </c>
      <c r="C1921" t="s">
        <v>8077</v>
      </c>
      <c r="D1921" t="s">
        <v>8078</v>
      </c>
      <c r="E1921" t="s">
        <v>7888</v>
      </c>
      <c r="F1921" t="s">
        <v>7889</v>
      </c>
      <c r="G1921" t="s">
        <v>44</v>
      </c>
      <c r="H1921" t="s">
        <v>45</v>
      </c>
      <c r="I1921" t="s">
        <v>207</v>
      </c>
      <c r="J1921" t="s">
        <v>7596</v>
      </c>
      <c r="K1921" t="s">
        <v>48</v>
      </c>
      <c r="L1921" s="3">
        <v>85</v>
      </c>
      <c r="M1921" s="4">
        <v>80889003</v>
      </c>
      <c r="N1921" s="4">
        <v>-80888918</v>
      </c>
      <c r="O1921" t="s">
        <v>1178</v>
      </c>
      <c r="P1921" t="s">
        <v>1068</v>
      </c>
      <c r="Q1921" t="s">
        <v>51</v>
      </c>
      <c r="R1921">
        <v>267</v>
      </c>
      <c r="S1921">
        <v>0</v>
      </c>
      <c r="T1921">
        <v>1</v>
      </c>
      <c r="U1921">
        <v>0</v>
      </c>
      <c r="V1921">
        <v>0</v>
      </c>
      <c r="W1921">
        <v>0</v>
      </c>
      <c r="X1921">
        <v>432</v>
      </c>
      <c r="Y1921">
        <v>-1</v>
      </c>
      <c r="Z1921" t="s">
        <v>65</v>
      </c>
      <c r="AA1921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85</v>
      </c>
      <c r="AB1921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80889003</v>
      </c>
      <c r="AC1921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-80888918</v>
      </c>
      <c r="AD1921" s="5">
        <f>VALUE(FIXED((SLEP[[#This Row],[EjecutadoCLP]]/SLEP[[#This Row],[MontoCLP]]),4,TRUE))</f>
        <v>951635.32940000005</v>
      </c>
      <c r="AE1921" s="1">
        <f>IF(SLEP[[#This Row],[Termino]]=0,DATE(1992,10,11),SLEP[[#This Row],[Termino]]-SLEP[[#This Row],[Días de vigencia]])</f>
        <v>33456</v>
      </c>
      <c r="AF1921" s="1">
        <f>IF(SLEP[[#This Row],[Días restantes]]&lt;1,DATE(1992,10,11),DATE(2025,8,8)+SLEP[[#This Row],[Días restantes]])</f>
        <v>33888</v>
      </c>
      <c r="AG1921">
        <f ca="1">IF(SLEP[[#This Row],[Termino]]=0,0,SLEP[[#This Row],[Termino]]-TODAY())</f>
        <v>-12071</v>
      </c>
      <c r="AH1921" s="7" t="str">
        <f ca="1">IF(SLEP[[#This Row],[Dias]]&gt;0,"Vigente","Vencido")</f>
        <v>Vencido</v>
      </c>
      <c r="AI1921" t="str">
        <f>_xlfn.XLOOKUP(SLEP[[#This Row],[Source.Name]],Tabla3[Nombre archivo],Tabla3[BASESLEP],"N/A",0,1)</f>
        <v>Valparaíso</v>
      </c>
    </row>
    <row r="1922" spans="1:36" x14ac:dyDescent="0.3">
      <c r="A1922" t="s">
        <v>7731</v>
      </c>
      <c r="B1922" t="s">
        <v>8080</v>
      </c>
      <c r="C1922" t="s">
        <v>8081</v>
      </c>
      <c r="D1922" t="s">
        <v>8082</v>
      </c>
      <c r="E1922" t="s">
        <v>2279</v>
      </c>
      <c r="F1922" t="s">
        <v>2280</v>
      </c>
      <c r="G1922" t="s">
        <v>44</v>
      </c>
      <c r="H1922" t="s">
        <v>178</v>
      </c>
      <c r="I1922" t="s">
        <v>230</v>
      </c>
      <c r="J1922" t="s">
        <v>7596</v>
      </c>
      <c r="K1922" t="s">
        <v>48</v>
      </c>
      <c r="L1922" s="3">
        <v>240000000</v>
      </c>
      <c r="M1922" s="4">
        <v>111474516</v>
      </c>
      <c r="N1922" s="4">
        <v>128525484</v>
      </c>
      <c r="O1922" t="s">
        <v>1311</v>
      </c>
      <c r="P1922" t="s">
        <v>1068</v>
      </c>
      <c r="Q1922" t="s">
        <v>51</v>
      </c>
      <c r="R1922">
        <v>107</v>
      </c>
      <c r="S1922">
        <v>0</v>
      </c>
      <c r="T1922">
        <v>1</v>
      </c>
      <c r="U1922">
        <v>0</v>
      </c>
      <c r="V1922">
        <v>0</v>
      </c>
      <c r="W1922">
        <v>2</v>
      </c>
      <c r="X1922">
        <v>178</v>
      </c>
      <c r="Y1922">
        <v>-74</v>
      </c>
      <c r="Z1922" t="s">
        <v>65</v>
      </c>
      <c r="AA1922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240000000</v>
      </c>
      <c r="AB1922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111474516</v>
      </c>
      <c r="AC1922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128525484</v>
      </c>
      <c r="AD1922" s="5">
        <f>VALUE(FIXED((SLEP[[#This Row],[EjecutadoCLP]]/SLEP[[#This Row],[MontoCLP]]),4,TRUE))</f>
        <v>0.46450000000000002</v>
      </c>
      <c r="AE1922" s="1">
        <f>IF(SLEP[[#This Row],[Termino]]=0,DATE(1992,10,11),SLEP[[#This Row],[Termino]]-SLEP[[#This Row],[Días de vigencia]])</f>
        <v>33710</v>
      </c>
      <c r="AF1922" s="1">
        <f>IF(SLEP[[#This Row],[Días restantes]]&lt;1,DATE(1992,10,11),DATE(2025,8,8)+SLEP[[#This Row],[Días restantes]])</f>
        <v>33888</v>
      </c>
      <c r="AG1922">
        <f ca="1">IF(SLEP[[#This Row],[Termino]]=0,0,SLEP[[#This Row],[Termino]]-TODAY())</f>
        <v>-12071</v>
      </c>
      <c r="AH1922" s="7" t="str">
        <f ca="1">IF(SLEP[[#This Row],[Dias]]&gt;0,"Vigente","Vencido")</f>
        <v>Vencido</v>
      </c>
      <c r="AI1922" t="str">
        <f>_xlfn.XLOOKUP(SLEP[[#This Row],[Source.Name]],Tabla3[Nombre archivo],Tabla3[BASESLEP],"N/A",0,1)</f>
        <v>Valparaíso</v>
      </c>
    </row>
    <row r="1923" spans="1:36" x14ac:dyDescent="0.3">
      <c r="A1923" t="s">
        <v>7731</v>
      </c>
      <c r="B1923" t="s">
        <v>8084</v>
      </c>
      <c r="C1923" t="s">
        <v>8085</v>
      </c>
      <c r="D1923" t="s">
        <v>8086</v>
      </c>
      <c r="E1923" t="s">
        <v>7894</v>
      </c>
      <c r="F1923" t="s">
        <v>8087</v>
      </c>
      <c r="G1923" t="s">
        <v>44</v>
      </c>
      <c r="H1923" t="s">
        <v>178</v>
      </c>
      <c r="I1923" t="s">
        <v>601</v>
      </c>
      <c r="J1923" t="s">
        <v>7596</v>
      </c>
      <c r="K1923" t="s">
        <v>48</v>
      </c>
      <c r="L1923" s="3">
        <v>46890473</v>
      </c>
      <c r="M1923" s="4">
        <v>38287822</v>
      </c>
      <c r="N1923" s="4">
        <v>8602651</v>
      </c>
      <c r="O1923" t="s">
        <v>1218</v>
      </c>
      <c r="P1923" t="s">
        <v>1269</v>
      </c>
      <c r="Q1923" t="s">
        <v>51</v>
      </c>
      <c r="R1923">
        <v>12</v>
      </c>
      <c r="S1923">
        <v>0</v>
      </c>
      <c r="T1923">
        <v>0</v>
      </c>
      <c r="U1923">
        <v>0</v>
      </c>
      <c r="V1923">
        <v>0</v>
      </c>
      <c r="W1923">
        <v>0</v>
      </c>
      <c r="X1923">
        <v>135</v>
      </c>
      <c r="Y1923">
        <v>-164</v>
      </c>
      <c r="Z1923" t="s">
        <v>65</v>
      </c>
      <c r="AA1923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46890473</v>
      </c>
      <c r="AB1923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38287822</v>
      </c>
      <c r="AC1923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8602651</v>
      </c>
      <c r="AD1923" s="5">
        <f>VALUE(FIXED((SLEP[[#This Row],[EjecutadoCLP]]/SLEP[[#This Row],[MontoCLP]]),4,TRUE))</f>
        <v>0.8165</v>
      </c>
      <c r="AE1923" s="1">
        <f>IF(SLEP[[#This Row],[Termino]]=0,DATE(1992,10,11),SLEP[[#This Row],[Termino]]-SLEP[[#This Row],[Días de vigencia]])</f>
        <v>33753</v>
      </c>
      <c r="AF1923" s="1">
        <f>IF(SLEP[[#This Row],[Días restantes]]&lt;1,DATE(1992,10,11),DATE(2025,8,8)+SLEP[[#This Row],[Días restantes]])</f>
        <v>33888</v>
      </c>
      <c r="AG1923">
        <f ca="1">IF(SLEP[[#This Row],[Termino]]=0,0,SLEP[[#This Row],[Termino]]-TODAY())</f>
        <v>-12071</v>
      </c>
      <c r="AH1923" s="7" t="str">
        <f ca="1">IF(SLEP[[#This Row],[Dias]]&gt;0,"Vigente","Vencido")</f>
        <v>Vencido</v>
      </c>
      <c r="AI1923" t="str">
        <f>_xlfn.XLOOKUP(SLEP[[#This Row],[Source.Name]],Tabla3[Nombre archivo],Tabla3[BASESLEP],"N/A",0,1)</f>
        <v>Valparaíso</v>
      </c>
    </row>
    <row r="1924" spans="1:36" x14ac:dyDescent="0.3">
      <c r="A1924" t="s">
        <v>7731</v>
      </c>
      <c r="B1924" t="s">
        <v>8089</v>
      </c>
      <c r="C1924" t="s">
        <v>8090</v>
      </c>
      <c r="D1924" t="s">
        <v>8091</v>
      </c>
      <c r="E1924" t="s">
        <v>3014</v>
      </c>
      <c r="F1924" t="s">
        <v>3015</v>
      </c>
      <c r="G1924" t="s">
        <v>44</v>
      </c>
      <c r="H1924" t="s">
        <v>45</v>
      </c>
      <c r="I1924" t="s">
        <v>188</v>
      </c>
      <c r="J1924" t="s">
        <v>7604</v>
      </c>
      <c r="K1924" t="s">
        <v>303</v>
      </c>
      <c r="L1924" s="3">
        <v>3704.9</v>
      </c>
      <c r="M1924" s="4">
        <v>3213.8373999999999</v>
      </c>
      <c r="N1924" s="4">
        <v>491.062600000001</v>
      </c>
      <c r="O1924" t="s">
        <v>1251</v>
      </c>
      <c r="P1924" t="s">
        <v>255</v>
      </c>
      <c r="Q1924" t="s">
        <v>51</v>
      </c>
      <c r="R1924">
        <v>0</v>
      </c>
      <c r="S1924">
        <v>0</v>
      </c>
      <c r="T1924">
        <v>2</v>
      </c>
      <c r="U1924">
        <v>0</v>
      </c>
      <c r="V1924">
        <v>0</v>
      </c>
      <c r="W1924">
        <v>0</v>
      </c>
      <c r="X1924">
        <v>1095</v>
      </c>
      <c r="Y1924">
        <v>-1</v>
      </c>
      <c r="Z1924" t="s">
        <v>52</v>
      </c>
      <c r="AA1924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146290385</v>
      </c>
      <c r="AB1924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126900459</v>
      </c>
      <c r="AC1924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19389926</v>
      </c>
      <c r="AD1924" s="5">
        <f>VALUE(FIXED((SLEP[[#This Row],[EjecutadoCLP]]/SLEP[[#This Row],[MontoCLP]]),4,TRUE))</f>
        <v>0.86750000000000005</v>
      </c>
      <c r="AE1924" s="1">
        <f>IF(SLEP[[#This Row],[Termino]]=0,DATE(1992,10,11),SLEP[[#This Row],[Termino]]-SLEP[[#This Row],[Días de vigencia]])</f>
        <v>32793</v>
      </c>
      <c r="AF1924" s="1">
        <f>IF(SLEP[[#This Row],[Días restantes]]&lt;1,DATE(1992,10,11),DATE(2025,8,8)+SLEP[[#This Row],[Días restantes]])</f>
        <v>33888</v>
      </c>
      <c r="AG1924">
        <f ca="1">IF(SLEP[[#This Row],[Termino]]=0,0,SLEP[[#This Row],[Termino]]-TODAY())</f>
        <v>-12071</v>
      </c>
      <c r="AH1924" s="7" t="str">
        <f ca="1">IF(SLEP[[#This Row],[Dias]]&gt;0,"Vigente","Vencido")</f>
        <v>Vencido</v>
      </c>
      <c r="AI1924" t="str">
        <f>_xlfn.XLOOKUP(SLEP[[#This Row],[Source.Name]],Tabla3[Nombre archivo],Tabla3[BASESLEP],"N/A",0,1)</f>
        <v>Valparaíso</v>
      </c>
    </row>
    <row r="1925" spans="1:36" x14ac:dyDescent="0.3">
      <c r="A1925" t="s">
        <v>7731</v>
      </c>
      <c r="B1925" t="s">
        <v>8093</v>
      </c>
      <c r="C1925" t="s">
        <v>8094</v>
      </c>
      <c r="D1925" t="s">
        <v>8095</v>
      </c>
      <c r="E1925" t="s">
        <v>7754</v>
      </c>
      <c r="F1925" t="s">
        <v>7755</v>
      </c>
      <c r="G1925" t="s">
        <v>44</v>
      </c>
      <c r="H1925" t="s">
        <v>45</v>
      </c>
      <c r="I1925" t="s">
        <v>207</v>
      </c>
      <c r="J1925" t="s">
        <v>7596</v>
      </c>
      <c r="K1925" t="s">
        <v>48</v>
      </c>
      <c r="L1925" s="3">
        <v>500000000</v>
      </c>
      <c r="M1925" s="4">
        <v>0</v>
      </c>
      <c r="N1925" s="4">
        <v>500000000</v>
      </c>
      <c r="O1925" t="s">
        <v>1622</v>
      </c>
      <c r="P1925" t="s">
        <v>1269</v>
      </c>
      <c r="Q1925" t="s">
        <v>51</v>
      </c>
      <c r="R1925">
        <v>199</v>
      </c>
      <c r="S1925">
        <v>0</v>
      </c>
      <c r="T1925">
        <v>2</v>
      </c>
      <c r="U1925">
        <v>0</v>
      </c>
      <c r="V1925">
        <v>0</v>
      </c>
      <c r="W1925">
        <v>0</v>
      </c>
      <c r="X1925">
        <v>249</v>
      </c>
      <c r="Y1925">
        <v>-164</v>
      </c>
      <c r="Z1925" t="s">
        <v>65</v>
      </c>
      <c r="AA1925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500000000</v>
      </c>
      <c r="AB1925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0</v>
      </c>
      <c r="AC1925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500000000</v>
      </c>
      <c r="AD1925" s="5">
        <f>VALUE(FIXED((SLEP[[#This Row],[EjecutadoCLP]]/SLEP[[#This Row],[MontoCLP]]),4,TRUE))</f>
        <v>0</v>
      </c>
      <c r="AE1925" s="1">
        <f>IF(SLEP[[#This Row],[Termino]]=0,DATE(1992,10,11),SLEP[[#This Row],[Termino]]-SLEP[[#This Row],[Días de vigencia]])</f>
        <v>33639</v>
      </c>
      <c r="AF1925" s="1">
        <f>IF(SLEP[[#This Row],[Días restantes]]&lt;1,DATE(1992,10,11),DATE(2025,8,8)+SLEP[[#This Row],[Días restantes]])</f>
        <v>33888</v>
      </c>
      <c r="AG1925">
        <f ca="1">IF(SLEP[[#This Row],[Termino]]=0,0,SLEP[[#This Row],[Termino]]-TODAY())</f>
        <v>-12071</v>
      </c>
      <c r="AH1925" s="7" t="str">
        <f ca="1">IF(SLEP[[#This Row],[Dias]]&gt;0,"Vigente","Vencido")</f>
        <v>Vencido</v>
      </c>
      <c r="AI1925" t="str">
        <f>_xlfn.XLOOKUP(SLEP[[#This Row],[Source.Name]],Tabla3[Nombre archivo],Tabla3[BASESLEP],"N/A",0,1)</f>
        <v>Valparaíso</v>
      </c>
    </row>
    <row r="1926" spans="1:36" x14ac:dyDescent="0.3">
      <c r="A1926" t="s">
        <v>7731</v>
      </c>
      <c r="B1926" t="s">
        <v>8097</v>
      </c>
      <c r="C1926" t="s">
        <v>8098</v>
      </c>
      <c r="D1926" t="s">
        <v>8099</v>
      </c>
      <c r="E1926" t="s">
        <v>8100</v>
      </c>
      <c r="F1926" t="s">
        <v>8101</v>
      </c>
      <c r="G1926" t="s">
        <v>74</v>
      </c>
      <c r="H1926" t="s">
        <v>45</v>
      </c>
      <c r="I1926" t="s">
        <v>60</v>
      </c>
      <c r="J1926" t="s">
        <v>7596</v>
      </c>
      <c r="K1926" t="s">
        <v>48</v>
      </c>
      <c r="L1926" s="3">
        <v>11900000</v>
      </c>
      <c r="M1926" s="4">
        <v>11900000</v>
      </c>
      <c r="N1926" s="4">
        <v>0</v>
      </c>
      <c r="O1926" t="s">
        <v>1622</v>
      </c>
      <c r="P1926" t="s">
        <v>1177</v>
      </c>
      <c r="Q1926" t="s">
        <v>51</v>
      </c>
      <c r="R1926">
        <v>0</v>
      </c>
      <c r="S1926">
        <v>0</v>
      </c>
      <c r="T1926">
        <v>1</v>
      </c>
      <c r="U1926">
        <v>0</v>
      </c>
      <c r="V1926">
        <v>0</v>
      </c>
      <c r="W1926">
        <v>0</v>
      </c>
      <c r="X1926">
        <v>28</v>
      </c>
      <c r="Y1926">
        <v>-385</v>
      </c>
      <c r="Z1926" t="s">
        <v>65</v>
      </c>
      <c r="AA1926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11900000</v>
      </c>
      <c r="AB1926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11900000</v>
      </c>
      <c r="AC1926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0</v>
      </c>
      <c r="AD1926" s="5">
        <f>VALUE(FIXED((SLEP[[#This Row],[EjecutadoCLP]]/SLEP[[#This Row],[MontoCLP]]),4,TRUE))</f>
        <v>1</v>
      </c>
      <c r="AE1926" s="1">
        <f>IF(SLEP[[#This Row],[Termino]]=0,DATE(1992,10,11),SLEP[[#This Row],[Termino]]-SLEP[[#This Row],[Días de vigencia]])</f>
        <v>33860</v>
      </c>
      <c r="AF1926" s="1">
        <f>IF(SLEP[[#This Row],[Días restantes]]&lt;1,DATE(1992,10,11),DATE(2025,8,8)+SLEP[[#This Row],[Días restantes]])</f>
        <v>33888</v>
      </c>
      <c r="AG1926">
        <f ca="1">IF(SLEP[[#This Row],[Termino]]=0,0,SLEP[[#This Row],[Termino]]-TODAY())</f>
        <v>-12071</v>
      </c>
      <c r="AH1926" s="7" t="str">
        <f ca="1">IF(SLEP[[#This Row],[Dias]]&gt;0,"Vigente","Vencido")</f>
        <v>Vencido</v>
      </c>
      <c r="AI1926" t="str">
        <f>_xlfn.XLOOKUP(SLEP[[#This Row],[Source.Name]],Tabla3[Nombre archivo],Tabla3[BASESLEP],"N/A",0,1)</f>
        <v>Valparaíso</v>
      </c>
    </row>
    <row r="1927" spans="1:36" x14ac:dyDescent="0.3">
      <c r="A1927" t="s">
        <v>7731</v>
      </c>
      <c r="B1927" t="s">
        <v>8103</v>
      </c>
      <c r="C1927" t="s">
        <v>8104</v>
      </c>
      <c r="D1927" t="s">
        <v>8105</v>
      </c>
      <c r="E1927" t="s">
        <v>8106</v>
      </c>
      <c r="F1927" t="s">
        <v>8107</v>
      </c>
      <c r="G1927" t="s">
        <v>74</v>
      </c>
      <c r="H1927" t="s">
        <v>45</v>
      </c>
      <c r="I1927" t="s">
        <v>254</v>
      </c>
      <c r="J1927" t="s">
        <v>7596</v>
      </c>
      <c r="K1927" t="s">
        <v>48</v>
      </c>
      <c r="L1927" s="3">
        <v>195128370</v>
      </c>
      <c r="M1927" s="4">
        <v>195128367</v>
      </c>
      <c r="N1927" s="4">
        <v>3</v>
      </c>
      <c r="O1927" t="s">
        <v>1223</v>
      </c>
      <c r="P1927" t="s">
        <v>1622</v>
      </c>
      <c r="Q1927" t="s">
        <v>51</v>
      </c>
      <c r="R1927">
        <v>0</v>
      </c>
      <c r="S1927">
        <v>0</v>
      </c>
      <c r="T1927">
        <v>1</v>
      </c>
      <c r="U1927">
        <v>0</v>
      </c>
      <c r="V1927">
        <v>0</v>
      </c>
      <c r="W1927">
        <v>0</v>
      </c>
      <c r="X1927">
        <v>10</v>
      </c>
      <c r="Y1927">
        <v>-616</v>
      </c>
      <c r="Z1927" t="s">
        <v>52</v>
      </c>
      <c r="AA1927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195128370</v>
      </c>
      <c r="AB1927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195128367</v>
      </c>
      <c r="AC1927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3</v>
      </c>
      <c r="AD1927" s="5">
        <f>VALUE(FIXED((SLEP[[#This Row],[EjecutadoCLP]]/SLEP[[#This Row],[MontoCLP]]),4,TRUE))</f>
        <v>1</v>
      </c>
      <c r="AE1927" s="1">
        <f>IF(SLEP[[#This Row],[Termino]]=0,DATE(1992,10,11),SLEP[[#This Row],[Termino]]-SLEP[[#This Row],[Días de vigencia]])</f>
        <v>33878</v>
      </c>
      <c r="AF1927" s="1">
        <f>IF(SLEP[[#This Row],[Días restantes]]&lt;1,DATE(1992,10,11),DATE(2025,8,8)+SLEP[[#This Row],[Días restantes]])</f>
        <v>33888</v>
      </c>
      <c r="AG1927">
        <f ca="1">IF(SLEP[[#This Row],[Termino]]=0,0,SLEP[[#This Row],[Termino]]-TODAY())</f>
        <v>-12071</v>
      </c>
      <c r="AH1927" s="7" t="str">
        <f ca="1">IF(SLEP[[#This Row],[Dias]]&gt;0,"Vigente","Vencido")</f>
        <v>Vencido</v>
      </c>
      <c r="AI1927" t="str">
        <f>_xlfn.XLOOKUP(SLEP[[#This Row],[Source.Name]],Tabla3[Nombre archivo],Tabla3[BASESLEP],"N/A",0,1)</f>
        <v>Valparaíso</v>
      </c>
    </row>
    <row r="1928" spans="1:36" x14ac:dyDescent="0.3">
      <c r="A1928" t="s">
        <v>7731</v>
      </c>
      <c r="B1928" t="s">
        <v>8109</v>
      </c>
      <c r="C1928" t="s">
        <v>8110</v>
      </c>
      <c r="D1928" t="s">
        <v>8111</v>
      </c>
      <c r="E1928" t="s">
        <v>7964</v>
      </c>
      <c r="F1928" t="s">
        <v>7965</v>
      </c>
      <c r="G1928" t="s">
        <v>44</v>
      </c>
      <c r="H1928" t="s">
        <v>45</v>
      </c>
      <c r="I1928" t="s">
        <v>207</v>
      </c>
      <c r="J1928" t="s">
        <v>7596</v>
      </c>
      <c r="K1928" t="s">
        <v>48</v>
      </c>
      <c r="L1928" s="3">
        <v>50000000</v>
      </c>
      <c r="M1928" s="4">
        <v>0</v>
      </c>
      <c r="N1928" s="4">
        <v>50000000</v>
      </c>
      <c r="O1928" t="s">
        <v>1303</v>
      </c>
      <c r="P1928" t="s">
        <v>1269</v>
      </c>
      <c r="Q1928" t="s">
        <v>51</v>
      </c>
      <c r="R1928">
        <v>82</v>
      </c>
      <c r="S1928">
        <v>0</v>
      </c>
      <c r="T1928">
        <v>1</v>
      </c>
      <c r="U1928">
        <v>0</v>
      </c>
      <c r="V1928">
        <v>0</v>
      </c>
      <c r="W1928">
        <v>0</v>
      </c>
      <c r="X1928">
        <v>295</v>
      </c>
      <c r="Y1928">
        <v>-164</v>
      </c>
      <c r="Z1928" t="s">
        <v>65</v>
      </c>
      <c r="AA1928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50000000</v>
      </c>
      <c r="AB1928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0</v>
      </c>
      <c r="AC1928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50000000</v>
      </c>
      <c r="AD1928" s="5">
        <f>VALUE(FIXED((SLEP[[#This Row],[EjecutadoCLP]]/SLEP[[#This Row],[MontoCLP]]),4,TRUE))</f>
        <v>0</v>
      </c>
      <c r="AE1928" s="1">
        <f>IF(SLEP[[#This Row],[Termino]]=0,DATE(1992,10,11),SLEP[[#This Row],[Termino]]-SLEP[[#This Row],[Días de vigencia]])</f>
        <v>33593</v>
      </c>
      <c r="AF1928" s="1">
        <f>IF(SLEP[[#This Row],[Días restantes]]&lt;1,DATE(1992,10,11),DATE(2025,8,8)+SLEP[[#This Row],[Días restantes]])</f>
        <v>33888</v>
      </c>
      <c r="AG1928">
        <f ca="1">IF(SLEP[[#This Row],[Termino]]=0,0,SLEP[[#This Row],[Termino]]-TODAY())</f>
        <v>-12071</v>
      </c>
      <c r="AH1928" s="7" t="str">
        <f ca="1">IF(SLEP[[#This Row],[Dias]]&gt;0,"Vigente","Vencido")</f>
        <v>Vencido</v>
      </c>
      <c r="AI1928" t="str">
        <f>_xlfn.XLOOKUP(SLEP[[#This Row],[Source.Name]],Tabla3[Nombre archivo],Tabla3[BASESLEP],"N/A",0,1)</f>
        <v>Valparaíso</v>
      </c>
    </row>
    <row r="1929" spans="1:36" x14ac:dyDescent="0.3">
      <c r="A1929" t="s">
        <v>7731</v>
      </c>
      <c r="B1929" t="s">
        <v>8113</v>
      </c>
      <c r="C1929" t="s">
        <v>8114</v>
      </c>
      <c r="D1929" t="s">
        <v>8115</v>
      </c>
      <c r="E1929" t="s">
        <v>7964</v>
      </c>
      <c r="F1929" t="s">
        <v>7965</v>
      </c>
      <c r="G1929" t="s">
        <v>44</v>
      </c>
      <c r="H1929" t="s">
        <v>45</v>
      </c>
      <c r="I1929" t="s">
        <v>207</v>
      </c>
      <c r="J1929" t="s">
        <v>7596</v>
      </c>
      <c r="K1929" t="s">
        <v>48</v>
      </c>
      <c r="L1929" s="3">
        <v>50000000</v>
      </c>
      <c r="M1929" s="4">
        <v>0</v>
      </c>
      <c r="N1929" s="4">
        <v>50000000</v>
      </c>
      <c r="O1929" t="s">
        <v>3399</v>
      </c>
      <c r="P1929" t="s">
        <v>1269</v>
      </c>
      <c r="Q1929" t="s">
        <v>51</v>
      </c>
      <c r="R1929">
        <v>18</v>
      </c>
      <c r="S1929">
        <v>0</v>
      </c>
      <c r="T1929">
        <v>1</v>
      </c>
      <c r="U1929">
        <v>0</v>
      </c>
      <c r="V1929">
        <v>0</v>
      </c>
      <c r="W1929">
        <v>0</v>
      </c>
      <c r="X1929">
        <v>298</v>
      </c>
      <c r="Y1929">
        <v>-164</v>
      </c>
      <c r="Z1929" t="s">
        <v>65</v>
      </c>
      <c r="AA1929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50000000</v>
      </c>
      <c r="AB1929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0</v>
      </c>
      <c r="AC1929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50000000</v>
      </c>
      <c r="AD1929" s="5">
        <f>VALUE(FIXED((SLEP[[#This Row],[EjecutadoCLP]]/SLEP[[#This Row],[MontoCLP]]),4,TRUE))</f>
        <v>0</v>
      </c>
      <c r="AE1929" s="1">
        <f>IF(SLEP[[#This Row],[Termino]]=0,DATE(1992,10,11),SLEP[[#This Row],[Termino]]-SLEP[[#This Row],[Días de vigencia]])</f>
        <v>33590</v>
      </c>
      <c r="AF1929" s="1">
        <f>IF(SLEP[[#This Row],[Días restantes]]&lt;1,DATE(1992,10,11),DATE(2025,8,8)+SLEP[[#This Row],[Días restantes]])</f>
        <v>33888</v>
      </c>
      <c r="AG1929">
        <f ca="1">IF(SLEP[[#This Row],[Termino]]=0,0,SLEP[[#This Row],[Termino]]-TODAY())</f>
        <v>-12071</v>
      </c>
      <c r="AH1929" s="7" t="str">
        <f ca="1">IF(SLEP[[#This Row],[Dias]]&gt;0,"Vigente","Vencido")</f>
        <v>Vencido</v>
      </c>
      <c r="AI1929" t="str">
        <f>_xlfn.XLOOKUP(SLEP[[#This Row],[Source.Name]],Tabla3[Nombre archivo],Tabla3[BASESLEP],"N/A",0,1)</f>
        <v>Valparaíso</v>
      </c>
    </row>
    <row r="1930" spans="1:36" x14ac:dyDescent="0.3">
      <c r="A1930" t="s">
        <v>7731</v>
      </c>
      <c r="B1930" t="s">
        <v>8117</v>
      </c>
      <c r="C1930" t="s">
        <v>8118</v>
      </c>
      <c r="D1930" t="s">
        <v>8119</v>
      </c>
      <c r="E1930" t="s">
        <v>8120</v>
      </c>
      <c r="F1930" t="s">
        <v>8121</v>
      </c>
      <c r="G1930" t="s">
        <v>44</v>
      </c>
      <c r="H1930" t="s">
        <v>45</v>
      </c>
      <c r="I1930" t="s">
        <v>222</v>
      </c>
      <c r="J1930" t="s">
        <v>7604</v>
      </c>
      <c r="K1930" t="s">
        <v>48</v>
      </c>
      <c r="L1930" s="3">
        <v>194476940</v>
      </c>
      <c r="M1930" s="4">
        <v>194476940</v>
      </c>
      <c r="N1930" s="4">
        <v>0</v>
      </c>
      <c r="O1930" t="s">
        <v>3399</v>
      </c>
      <c r="P1930" t="s">
        <v>3399</v>
      </c>
      <c r="Q1930" t="s">
        <v>51</v>
      </c>
      <c r="R1930">
        <v>1</v>
      </c>
      <c r="S1930">
        <v>0</v>
      </c>
      <c r="T1930">
        <v>1</v>
      </c>
      <c r="U1930">
        <v>0</v>
      </c>
      <c r="V1930">
        <v>0</v>
      </c>
      <c r="W1930">
        <v>0</v>
      </c>
      <c r="X1930">
        <v>59</v>
      </c>
      <c r="Y1930">
        <v>-462</v>
      </c>
      <c r="Z1930" t="s">
        <v>52</v>
      </c>
      <c r="AA1930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194476940</v>
      </c>
      <c r="AB1930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194476940</v>
      </c>
      <c r="AC1930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0</v>
      </c>
      <c r="AD1930" s="5">
        <f>VALUE(FIXED((SLEP[[#This Row],[EjecutadoCLP]]/SLEP[[#This Row],[MontoCLP]]),4,TRUE))</f>
        <v>1</v>
      </c>
      <c r="AE1930" s="1">
        <f>IF(SLEP[[#This Row],[Termino]]=0,DATE(1992,10,11),SLEP[[#This Row],[Termino]]-SLEP[[#This Row],[Días de vigencia]])</f>
        <v>33829</v>
      </c>
      <c r="AF1930" s="1">
        <f>IF(SLEP[[#This Row],[Días restantes]]&lt;1,DATE(1992,10,11),DATE(2025,8,8)+SLEP[[#This Row],[Días restantes]])</f>
        <v>33888</v>
      </c>
      <c r="AG1930">
        <f ca="1">IF(SLEP[[#This Row],[Termino]]=0,0,SLEP[[#This Row],[Termino]]-TODAY())</f>
        <v>-12071</v>
      </c>
      <c r="AH1930" s="7" t="str">
        <f ca="1">IF(SLEP[[#This Row],[Dias]]&gt;0,"Vigente","Vencido")</f>
        <v>Vencido</v>
      </c>
      <c r="AI1930" t="str">
        <f>_xlfn.XLOOKUP(SLEP[[#This Row],[Source.Name]],Tabla3[Nombre archivo],Tabla3[BASESLEP],"N/A",0,1)</f>
        <v>Valparaíso</v>
      </c>
    </row>
    <row r="1931" spans="1:36" x14ac:dyDescent="0.3">
      <c r="A1931" t="s">
        <v>7731</v>
      </c>
      <c r="B1931" t="s">
        <v>8123</v>
      </c>
      <c r="C1931" t="s">
        <v>8124</v>
      </c>
      <c r="D1931" t="s">
        <v>8125</v>
      </c>
      <c r="E1931" t="s">
        <v>1653</v>
      </c>
      <c r="F1931" t="s">
        <v>1654</v>
      </c>
      <c r="G1931" t="s">
        <v>44</v>
      </c>
      <c r="H1931" t="s">
        <v>45</v>
      </c>
      <c r="I1931" t="s">
        <v>89</v>
      </c>
      <c r="J1931" t="s">
        <v>7604</v>
      </c>
      <c r="K1931" t="s">
        <v>48</v>
      </c>
      <c r="L1931" s="3">
        <v>60832800</v>
      </c>
      <c r="M1931" s="4">
        <v>56929600</v>
      </c>
      <c r="N1931" s="4">
        <v>3903200</v>
      </c>
      <c r="O1931" t="s">
        <v>1345</v>
      </c>
      <c r="P1931" t="s">
        <v>1068</v>
      </c>
      <c r="Q1931" t="s">
        <v>51</v>
      </c>
      <c r="R1931">
        <v>10</v>
      </c>
      <c r="S1931">
        <v>0</v>
      </c>
      <c r="T1931">
        <v>1</v>
      </c>
      <c r="U1931">
        <v>0</v>
      </c>
      <c r="V1931">
        <v>0</v>
      </c>
      <c r="W1931">
        <v>0</v>
      </c>
      <c r="X1931">
        <v>729</v>
      </c>
      <c r="Y1931">
        <v>-1</v>
      </c>
      <c r="Z1931" t="s">
        <v>52</v>
      </c>
      <c r="AA1931" s="6">
        <f>_xlfn.NUMBERVALUE(IF(SLEP[[#This Row],[Unidad de moneda]]="CLP",DOLLAR(SLEP[[#This Row],[del contrato]],0),IF(SLEP[[#This Row],[Unidad de moneda]]="USD",DOLLAR(SLEP[[#This Row],[del contrato]]*USD,0),IF(SLEP[[#This Row],[Unidad de moneda]]="EUR",DOLLAR(SLEP[[#This Row],[del contrato]]*EUR,0),IF(SLEP[[#This Row],[Unidad de moneda]]="CLF",DOLLAR(SLEP[[#This Row],[del contrato]]*UF,0))))))</f>
        <v>60832800</v>
      </c>
      <c r="AB1931" s="6">
        <f>_xlfn.NUMBERVALUE(IF(SLEP[[#This Row],[Unidad de moneda]]="CLP",DOLLAR(SLEP[[#This Row],[ejecutado]],0),IF(SLEP[[#This Row],[Unidad de moneda]]="USD",DOLLAR(SLEP[[#This Row],[ejecutado]]*USD,0),IF(SLEP[[#This Row],[Unidad de moneda]]="EUR",DOLLAR(SLEP[[#This Row],[ejecutado]]*EUR,0),IF(SLEP[[#This Row],[Unidad de moneda]]="CLF",DOLLAR(SLEP[[#This Row],[ejecutado]]*UF,0))))))</f>
        <v>56929600</v>
      </c>
      <c r="AC1931" s="6">
        <f>_xlfn.NUMBERVALUE(IF(SLEP[[#This Row],[Unidad de moneda]]="CLP",DOLLAR(SLEP[[#This Row],[por ejecutar]],0),IF(SLEP[[#This Row],[Unidad de moneda]]="USD",DOLLAR(SLEP[[#This Row],[por ejecutar]]*USD,0),IF(SLEP[[#This Row],[Unidad de moneda]]="EUR",DOLLAR(SLEP[[#This Row],[por ejecutar]]*EUR,0),IF(SLEP[[#This Row],[Unidad de moneda]]="CLF",DOLLAR(SLEP[[#This Row],[por ejecutar]]*UF,0))))))</f>
        <v>3903200</v>
      </c>
      <c r="AD1931" s="5">
        <f>VALUE(FIXED((SLEP[[#This Row],[EjecutadoCLP]]/SLEP[[#This Row],[MontoCLP]]),4,TRUE))</f>
        <v>0.93579999999999997</v>
      </c>
      <c r="AE1931" s="1">
        <f>IF(SLEP[[#This Row],[Termino]]=0,DATE(1992,10,11),SLEP[[#This Row],[Termino]]-SLEP[[#This Row],[Días de vigencia]])</f>
        <v>33159</v>
      </c>
      <c r="AF1931" s="1">
        <f>IF(SLEP[[#This Row],[Días restantes]]&lt;1,DATE(1992,10,11),DATE(2025,8,8)+SLEP[[#This Row],[Días restantes]])</f>
        <v>33888</v>
      </c>
      <c r="AG1931">
        <f ca="1">IF(SLEP[[#This Row],[Termino]]=0,0,SLEP[[#This Row],[Termino]]-TODAY())</f>
        <v>-12071</v>
      </c>
      <c r="AH1931" s="7" t="str">
        <f ca="1">IF(SLEP[[#This Row],[Dias]]&gt;0,"Vigente","Vencido")</f>
        <v>Vencido</v>
      </c>
      <c r="AI1931" t="str">
        <f>_xlfn.XLOOKUP(SLEP[[#This Row],[Source.Name]],Tabla3[Nombre archivo],Tabla3[BASESLEP],"N/A",0,1)</f>
        <v>Valparaíso</v>
      </c>
      <c r="AJ1931" t="s">
        <v>8126</v>
      </c>
    </row>
  </sheetData>
  <mergeCells count="2">
    <mergeCell ref="A1:Z1"/>
    <mergeCell ref="AA1:AI1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97957B-AC55-42B2-89B6-B227EBE3A2A0}">
  <dimension ref="A2:J29"/>
  <sheetViews>
    <sheetView tabSelected="1" topLeftCell="E1" workbookViewId="0">
      <selection activeCell="F10" sqref="F10"/>
    </sheetView>
  </sheetViews>
  <sheetFormatPr baseColWidth="10" defaultColWidth="11.44140625" defaultRowHeight="14.4" x14ac:dyDescent="0.3"/>
  <cols>
    <col min="1" max="1" width="8" bestFit="1" customWidth="1"/>
    <col min="2" max="2" width="16" bestFit="1" customWidth="1"/>
    <col min="3" max="3" width="36" bestFit="1" customWidth="1"/>
    <col min="4" max="4" width="55.44140625" bestFit="1" customWidth="1"/>
    <col min="5" max="5" width="21.21875" bestFit="1" customWidth="1"/>
    <col min="6" max="6" width="143.44140625" bestFit="1" customWidth="1"/>
    <col min="7" max="7" width="21.21875" customWidth="1"/>
    <col min="8" max="8" width="21.88671875" bestFit="1" customWidth="1"/>
    <col min="9" max="9" width="9" bestFit="1" customWidth="1"/>
    <col min="10" max="10" width="10.5546875" bestFit="1" customWidth="1"/>
  </cols>
  <sheetData>
    <row r="2" spans="1:10" x14ac:dyDescent="0.3">
      <c r="A2" s="17" t="s">
        <v>8735</v>
      </c>
      <c r="B2" t="s">
        <v>8127</v>
      </c>
      <c r="C2" t="s">
        <v>37</v>
      </c>
      <c r="D2" t="s">
        <v>8128</v>
      </c>
      <c r="E2" t="s">
        <v>8731</v>
      </c>
      <c r="F2" s="17" t="s">
        <v>8736</v>
      </c>
      <c r="H2" s="15" t="s">
        <v>8129</v>
      </c>
      <c r="I2" s="15" t="s">
        <v>8734</v>
      </c>
      <c r="J2" s="16">
        <v>45924</v>
      </c>
    </row>
    <row r="3" spans="1:10" x14ac:dyDescent="0.3">
      <c r="A3" s="18">
        <v>1890597</v>
      </c>
      <c r="B3" s="12" t="s">
        <v>53</v>
      </c>
      <c r="C3" s="12" t="s">
        <v>8130</v>
      </c>
      <c r="D3" s="8" t="s">
        <v>8131</v>
      </c>
      <c r="E3" s="12" t="s">
        <v>38</v>
      </c>
      <c r="F3" s="18" t="str">
        <f>IF(Tabla3[[#This Row],[Nombre archivo]]="","NOLINK",_xlfn.CONCAT("https://www.mercadopublico.cl//Contratos/Ciudadania/DescargarExcelInstitucion/?lo=&amp;cc=&amp;rn=&amp;cd=",Tabla3[[#This Row],[Cod]],"&amp;ec=null&amp;nc=Seleccione&amp;fi=&amp;ft=&amp;tec=0&amp;tcc=0&amp;tc=0&amp;uc=0"))</f>
        <v>https://www.mercadopublico.cl//Contratos/Ciudadania/DescargarExcelInstitucion/?lo=&amp;cc=&amp;rn=&amp;cd=1890597&amp;ec=null&amp;nc=Seleccione&amp;fi=&amp;ft=&amp;tec=0&amp;tcc=0&amp;tc=0&amp;uc=0</v>
      </c>
      <c r="H3" s="12" t="s">
        <v>303</v>
      </c>
      <c r="I3" s="13">
        <v>39485.65</v>
      </c>
      <c r="J3" s="12"/>
    </row>
    <row r="4" spans="1:10" x14ac:dyDescent="0.3">
      <c r="A4" s="18">
        <v>1675218</v>
      </c>
      <c r="B4" s="12" t="s">
        <v>274</v>
      </c>
      <c r="C4" s="12" t="s">
        <v>8132</v>
      </c>
      <c r="D4" s="8" t="s">
        <v>8187</v>
      </c>
      <c r="E4" s="12" t="s">
        <v>265</v>
      </c>
      <c r="F4" s="18" t="str">
        <f>IF(Tabla3[[#This Row],[Nombre archivo]]="","NOLINK",_xlfn.CONCAT("https://www.mercadopublico.cl//Contratos/Ciudadania/DescargarExcelInstitucion/?lo=&amp;cc=&amp;rn=&amp;cd=",Tabla3[[#This Row],[Cod]],"&amp;ec=null&amp;nc=Seleccione&amp;fi=&amp;ft=&amp;tec=0&amp;tcc=0&amp;tc=0&amp;uc=0"))</f>
        <v>https://www.mercadopublico.cl//Contratos/Ciudadania/DescargarExcelInstitucion/?lo=&amp;cc=&amp;rn=&amp;cd=1675218&amp;ec=null&amp;nc=Seleccione&amp;fi=&amp;ft=&amp;tec=0&amp;tcc=0&amp;tc=0&amp;uc=0</v>
      </c>
      <c r="H4" s="12" t="s">
        <v>8133</v>
      </c>
      <c r="I4" s="13">
        <v>1125.3900000000001</v>
      </c>
      <c r="J4" s="12"/>
    </row>
    <row r="5" spans="1:10" x14ac:dyDescent="0.3">
      <c r="A5" s="18">
        <v>1723291</v>
      </c>
      <c r="B5" s="12" t="s">
        <v>1407</v>
      </c>
      <c r="C5" s="12" t="s">
        <v>8134</v>
      </c>
      <c r="D5" s="8" t="s">
        <v>8135</v>
      </c>
      <c r="E5" s="12" t="s">
        <v>1400</v>
      </c>
      <c r="F5" s="18" t="str">
        <f>IF(Tabla3[[#This Row],[Nombre archivo]]="","NOLINK",_xlfn.CONCAT("https://www.mercadopublico.cl//Contratos/Ciudadania/DescargarExcelInstitucion/?lo=&amp;cc=&amp;rn=&amp;cd=",Tabla3[[#This Row],[Cod]],"&amp;ec=null&amp;nc=Seleccione&amp;fi=&amp;ft=&amp;tec=0&amp;tcc=0&amp;tc=0&amp;uc=0"))</f>
        <v>https://www.mercadopublico.cl//Contratos/Ciudadania/DescargarExcelInstitucion/?lo=&amp;cc=&amp;rn=&amp;cd=1723291&amp;ec=null&amp;nc=Seleccione&amp;fi=&amp;ft=&amp;tec=0&amp;tcc=0&amp;tc=0&amp;uc=0</v>
      </c>
      <c r="H5" s="12" t="s">
        <v>794</v>
      </c>
      <c r="I5" s="12">
        <v>952.87</v>
      </c>
      <c r="J5" s="12"/>
    </row>
    <row r="6" spans="1:10" x14ac:dyDescent="0.3">
      <c r="A6" s="18">
        <v>1820914</v>
      </c>
      <c r="B6" s="12" t="s">
        <v>1664</v>
      </c>
      <c r="C6" s="19" t="s">
        <v>8136</v>
      </c>
      <c r="D6" s="8" t="s">
        <v>8137</v>
      </c>
      <c r="E6" s="12" t="s">
        <v>1658</v>
      </c>
      <c r="F6" s="18" t="str">
        <f>IF(Tabla3[[#This Row],[Nombre archivo]]="","NOLINK",_xlfn.CONCAT("https://www.mercadopublico.cl//Contratos/Ciudadania/DescargarExcelInstitucion/?lo=&amp;cc=&amp;rn=&amp;cd=",Tabla3[[#This Row],[Cod]],"&amp;ec=null&amp;nc=Seleccione&amp;fi=&amp;ft=&amp;tec=0&amp;tcc=0&amp;tc=0&amp;uc=0"))</f>
        <v>https://www.mercadopublico.cl//Contratos/Ciudadania/DescargarExcelInstitucion/?lo=&amp;cc=&amp;rn=&amp;cd=1820914&amp;ec=null&amp;nc=Seleccione&amp;fi=&amp;ft=&amp;tec=0&amp;tcc=0&amp;tc=0&amp;uc=0</v>
      </c>
      <c r="H6" s="12" t="s">
        <v>8138</v>
      </c>
      <c r="I6" s="14">
        <v>39485.65</v>
      </c>
      <c r="J6" s="12"/>
    </row>
    <row r="7" spans="1:10" x14ac:dyDescent="0.3">
      <c r="A7" s="18">
        <v>1593370</v>
      </c>
      <c r="B7" s="12" t="s">
        <v>1955</v>
      </c>
      <c r="C7" s="12" t="s">
        <v>8139</v>
      </c>
      <c r="D7" s="9" t="s">
        <v>8140</v>
      </c>
      <c r="E7" s="12" t="s">
        <v>1948</v>
      </c>
      <c r="F7" s="18" t="str">
        <f>IF(Tabla3[[#This Row],[Nombre archivo]]="","NOLINK",_xlfn.CONCAT("https://www.mercadopublico.cl//Contratos/Ciudadania/DescargarExcelInstitucion/?lo=&amp;cc=&amp;rn=&amp;cd=",Tabla3[[#This Row],[Cod]],"&amp;ec=null&amp;nc=Seleccione&amp;fi=&amp;ft=&amp;tec=0&amp;tcc=0&amp;tc=0&amp;uc=0"))</f>
        <v>https://www.mercadopublico.cl//Contratos/Ciudadania/DescargarExcelInstitucion/?lo=&amp;cc=&amp;rn=&amp;cd=1593370&amp;ec=null&amp;nc=Seleccione&amp;fi=&amp;ft=&amp;tec=0&amp;tcc=0&amp;tc=0&amp;uc=0</v>
      </c>
    </row>
    <row r="8" spans="1:10" x14ac:dyDescent="0.3">
      <c r="A8" s="18">
        <v>1975701</v>
      </c>
      <c r="B8" s="12" t="s">
        <v>2798</v>
      </c>
      <c r="C8" s="12" t="s">
        <v>8141</v>
      </c>
      <c r="D8" s="8" t="s">
        <v>8142</v>
      </c>
      <c r="E8" s="12" t="s">
        <v>2792</v>
      </c>
      <c r="F8" s="18" t="str">
        <f>IF(Tabla3[[#This Row],[Nombre archivo]]="","NOLINK",_xlfn.CONCAT("https://www.mercadopublico.cl//Contratos/Ciudadania/DescargarExcelInstitucion/?lo=&amp;cc=&amp;rn=&amp;cd=",Tabla3[[#This Row],[Cod]],"&amp;ec=null&amp;nc=Seleccione&amp;fi=&amp;ft=&amp;tec=0&amp;tcc=0&amp;tc=0&amp;uc=0"))</f>
        <v>https://www.mercadopublico.cl//Contratos/Ciudadania/DescargarExcelInstitucion/?lo=&amp;cc=&amp;rn=&amp;cd=1975701&amp;ec=null&amp;nc=Seleccione&amp;fi=&amp;ft=&amp;tec=0&amp;tcc=0&amp;tc=0&amp;uc=0</v>
      </c>
    </row>
    <row r="9" spans="1:10" x14ac:dyDescent="0.3">
      <c r="A9" s="18">
        <v>1675210</v>
      </c>
      <c r="B9" s="12" t="s">
        <v>2805</v>
      </c>
      <c r="C9" s="12" t="s">
        <v>8143</v>
      </c>
      <c r="D9" s="8" t="s">
        <v>8144</v>
      </c>
      <c r="E9" s="12" t="s">
        <v>2800</v>
      </c>
      <c r="F9" s="18" t="str">
        <f>IF(Tabla3[[#This Row],[Nombre archivo]]="","NOLINK",_xlfn.CONCAT("https://www.mercadopublico.cl//Contratos/Ciudadania/DescargarExcelInstitucion/?lo=&amp;cc=&amp;rn=&amp;cd=",Tabla3[[#This Row],[Cod]],"&amp;ec=null&amp;nc=Seleccione&amp;fi=&amp;ft=&amp;tec=0&amp;tcc=0&amp;tc=0&amp;uc=0"))</f>
        <v>https://www.mercadopublico.cl//Contratos/Ciudadania/DescargarExcelInstitucion/?lo=&amp;cc=&amp;rn=&amp;cd=1675210&amp;ec=null&amp;nc=Seleccione&amp;fi=&amp;ft=&amp;tec=0&amp;tcc=0&amp;tc=0&amp;uc=0</v>
      </c>
    </row>
    <row r="10" spans="1:10" x14ac:dyDescent="0.3">
      <c r="A10" s="18">
        <v>1717135</v>
      </c>
      <c r="B10" s="12" t="s">
        <v>3486</v>
      </c>
      <c r="C10" s="12" t="s">
        <v>8145</v>
      </c>
      <c r="D10" s="8" t="s">
        <v>8146</v>
      </c>
      <c r="E10" s="12" t="s">
        <v>3479</v>
      </c>
      <c r="F10" s="18" t="str">
        <f>IF(Tabla3[[#This Row],[Nombre archivo]]="","NOLINK",_xlfn.CONCAT("https://www.mercadopublico.cl//Contratos/Ciudadania/DescargarExcelInstitucion/?lo=&amp;cc=&amp;rn=&amp;cd=",Tabla3[[#This Row],[Cod]],"&amp;ec=null&amp;nc=Seleccione&amp;fi=&amp;ft=&amp;tec=0&amp;tcc=0&amp;tc=0&amp;uc=0"))</f>
        <v>https://www.mercadopublico.cl//Contratos/Ciudadania/DescargarExcelInstitucion/?lo=&amp;cc=&amp;rn=&amp;cd=1717135&amp;ec=null&amp;nc=Seleccione&amp;fi=&amp;ft=&amp;tec=0&amp;tcc=0&amp;tc=0&amp;uc=0</v>
      </c>
    </row>
    <row r="11" spans="1:10" x14ac:dyDescent="0.3">
      <c r="A11" s="18">
        <v>1622818</v>
      </c>
      <c r="B11" s="12" t="s">
        <v>3691</v>
      </c>
      <c r="C11" s="12" t="s">
        <v>8147</v>
      </c>
      <c r="D11" s="8" t="s">
        <v>8148</v>
      </c>
      <c r="E11" s="12" t="s">
        <v>3684</v>
      </c>
      <c r="F11" s="18" t="str">
        <f>IF(Tabla3[[#This Row],[Nombre archivo]]="","NOLINK",_xlfn.CONCAT("https://www.mercadopublico.cl//Contratos/Ciudadania/DescargarExcelInstitucion/?lo=&amp;cc=&amp;rn=&amp;cd=",Tabla3[[#This Row],[Cod]],"&amp;ec=null&amp;nc=Seleccione&amp;fi=&amp;ft=&amp;tec=0&amp;tcc=0&amp;tc=0&amp;uc=0"))</f>
        <v>https://www.mercadopublico.cl//Contratos/Ciudadania/DescargarExcelInstitucion/?lo=&amp;cc=&amp;rn=&amp;cd=1622818&amp;ec=null&amp;nc=Seleccione&amp;fi=&amp;ft=&amp;tec=0&amp;tcc=0&amp;tc=0&amp;uc=0</v>
      </c>
    </row>
    <row r="12" spans="1:10" x14ac:dyDescent="0.3">
      <c r="A12" s="18">
        <v>1890618</v>
      </c>
      <c r="B12" s="12" t="s">
        <v>8149</v>
      </c>
      <c r="C12" s="12" t="s">
        <v>8150</v>
      </c>
      <c r="D12" s="8" t="s">
        <v>8151</v>
      </c>
      <c r="E12" s="12" t="s">
        <v>8733</v>
      </c>
      <c r="F12" s="18" t="str">
        <f>IF(Tabla3[[#This Row],[Nombre archivo]]="","NOLINK",_xlfn.CONCAT("https://www.mercadopublico.cl//Contratos/Ciudadania/DescargarExcelInstitucion/?lo=&amp;cc=&amp;rn=&amp;cd=",Tabla3[[#This Row],[Cod]],"&amp;ec=null&amp;nc=Seleccione&amp;fi=&amp;ft=&amp;tec=0&amp;tcc=0&amp;tc=0&amp;uc=0"))</f>
        <v>https://www.mercadopublico.cl//Contratos/Ciudadania/DescargarExcelInstitucion/?lo=&amp;cc=&amp;rn=&amp;cd=1890618&amp;ec=null&amp;nc=Seleccione&amp;fi=&amp;ft=&amp;tec=0&amp;tcc=0&amp;tc=0&amp;uc=0</v>
      </c>
    </row>
    <row r="13" spans="1:10" x14ac:dyDescent="0.3">
      <c r="A13" s="18">
        <v>1890619</v>
      </c>
      <c r="B13" s="12" t="s">
        <v>3942</v>
      </c>
      <c r="C13" s="12" t="s">
        <v>8152</v>
      </c>
      <c r="D13" s="10" t="s">
        <v>8153</v>
      </c>
      <c r="E13" s="12" t="s">
        <v>3935</v>
      </c>
      <c r="F13" s="18" t="str">
        <f>IF(Tabla3[[#This Row],[Nombre archivo]]="","NOLINK",_xlfn.CONCAT("https://www.mercadopublico.cl//Contratos/Ciudadania/DescargarExcelInstitucion/?lo=&amp;cc=&amp;rn=&amp;cd=",Tabla3[[#This Row],[Cod]],"&amp;ec=null&amp;nc=Seleccione&amp;fi=&amp;ft=&amp;tec=0&amp;tcc=0&amp;tc=0&amp;uc=0"))</f>
        <v>https://www.mercadopublico.cl//Contratos/Ciudadania/DescargarExcelInstitucion/?lo=&amp;cc=&amp;rn=&amp;cd=1890619&amp;ec=null&amp;nc=Seleccione&amp;fi=&amp;ft=&amp;tec=0&amp;tcc=0&amp;tc=0&amp;uc=0</v>
      </c>
    </row>
    <row r="14" spans="1:10" x14ac:dyDescent="0.3">
      <c r="A14" s="18">
        <v>1890625</v>
      </c>
      <c r="B14" s="12" t="s">
        <v>8154</v>
      </c>
      <c r="C14" s="12" t="s">
        <v>8155</v>
      </c>
      <c r="D14" s="8" t="s">
        <v>8156</v>
      </c>
      <c r="E14" s="12" t="s">
        <v>8429</v>
      </c>
      <c r="F14" s="18" t="str">
        <f>IF(Tabla3[[#This Row],[Nombre archivo]]="","NOLINK",_xlfn.CONCAT("https://www.mercadopublico.cl//Contratos/Ciudadania/DescargarExcelInstitucion/?lo=&amp;cc=&amp;rn=&amp;cd=",Tabla3[[#This Row],[Cod]],"&amp;ec=null&amp;nc=Seleccione&amp;fi=&amp;ft=&amp;tec=0&amp;tcc=0&amp;tc=0&amp;uc=0"))</f>
        <v>https://www.mercadopublico.cl//Contratos/Ciudadania/DescargarExcelInstitucion/?lo=&amp;cc=&amp;rn=&amp;cd=1890625&amp;ec=null&amp;nc=Seleccione&amp;fi=&amp;ft=&amp;tec=0&amp;tcc=0&amp;tc=0&amp;uc=0</v>
      </c>
    </row>
    <row r="15" spans="1:10" x14ac:dyDescent="0.3">
      <c r="A15" s="18">
        <v>1675231</v>
      </c>
      <c r="B15" s="12" t="s">
        <v>3964</v>
      </c>
      <c r="C15" s="12" t="s">
        <v>8157</v>
      </c>
      <c r="D15" s="8" t="s">
        <v>8158</v>
      </c>
      <c r="E15" s="12" t="s">
        <v>3957</v>
      </c>
      <c r="F15" s="18" t="str">
        <f>IF(Tabla3[[#This Row],[Nombre archivo]]="","NOLINK",_xlfn.CONCAT("https://www.mercadopublico.cl//Contratos/Ciudadania/DescargarExcelInstitucion/?lo=&amp;cc=&amp;rn=&amp;cd=",Tabla3[[#This Row],[Cod]],"&amp;ec=null&amp;nc=Seleccione&amp;fi=&amp;ft=&amp;tec=0&amp;tcc=0&amp;tc=0&amp;uc=0"))</f>
        <v>https://www.mercadopublico.cl//Contratos/Ciudadania/DescargarExcelInstitucion/?lo=&amp;cc=&amp;rn=&amp;cd=1675231&amp;ec=null&amp;nc=Seleccione&amp;fi=&amp;ft=&amp;tec=0&amp;tcc=0&amp;tc=0&amp;uc=0</v>
      </c>
    </row>
    <row r="16" spans="1:10" x14ac:dyDescent="0.3">
      <c r="A16" s="18">
        <v>1622793</v>
      </c>
      <c r="B16" s="12" t="s">
        <v>4013</v>
      </c>
      <c r="C16" s="12" t="s">
        <v>8159</v>
      </c>
      <c r="D16" s="8" t="s">
        <v>8160</v>
      </c>
      <c r="E16" s="12" t="s">
        <v>4007</v>
      </c>
      <c r="F16" s="18" t="str">
        <f>IF(Tabla3[[#This Row],[Nombre archivo]]="","NOLINK",_xlfn.CONCAT("https://www.mercadopublico.cl//Contratos/Ciudadania/DescargarExcelInstitucion/?lo=&amp;cc=&amp;rn=&amp;cd=",Tabla3[[#This Row],[Cod]],"&amp;ec=null&amp;nc=Seleccione&amp;fi=&amp;ft=&amp;tec=0&amp;tcc=0&amp;tc=0&amp;uc=0"))</f>
        <v>https://www.mercadopublico.cl//Contratos/Ciudadania/DescargarExcelInstitucion/?lo=&amp;cc=&amp;rn=&amp;cd=1622793&amp;ec=null&amp;nc=Seleccione&amp;fi=&amp;ft=&amp;tec=0&amp;tcc=0&amp;tc=0&amp;uc=0</v>
      </c>
    </row>
    <row r="17" spans="1:6" x14ac:dyDescent="0.3">
      <c r="A17" s="18">
        <v>1820906</v>
      </c>
      <c r="B17" s="12" t="s">
        <v>4548</v>
      </c>
      <c r="C17" s="12" t="s">
        <v>8161</v>
      </c>
      <c r="D17" s="8" t="s">
        <v>8162</v>
      </c>
      <c r="E17" s="12" t="s">
        <v>4540</v>
      </c>
      <c r="F17" s="18" t="str">
        <f>IF(Tabla3[[#This Row],[Nombre archivo]]="","NOLINK",_xlfn.CONCAT("https://www.mercadopublico.cl//Contratos/Ciudadania/DescargarExcelInstitucion/?lo=&amp;cc=&amp;rn=&amp;cd=",Tabla3[[#This Row],[Cod]],"&amp;ec=null&amp;nc=Seleccione&amp;fi=&amp;ft=&amp;tec=0&amp;tcc=0&amp;tc=0&amp;uc=0"))</f>
        <v>https://www.mercadopublico.cl//Contratos/Ciudadania/DescargarExcelInstitucion/?lo=&amp;cc=&amp;rn=&amp;cd=1820906&amp;ec=null&amp;nc=Seleccione&amp;fi=&amp;ft=&amp;tec=0&amp;tcc=0&amp;tc=0&amp;uc=0</v>
      </c>
    </row>
    <row r="18" spans="1:6" x14ac:dyDescent="0.3">
      <c r="A18" s="18">
        <v>1820922</v>
      </c>
      <c r="B18" s="12" t="s">
        <v>8163</v>
      </c>
      <c r="C18" s="12" t="s">
        <v>8164</v>
      </c>
      <c r="D18" s="10" t="s">
        <v>8165</v>
      </c>
      <c r="E18" s="12" t="s">
        <v>8732</v>
      </c>
      <c r="F18" s="18" t="str">
        <f>IF(Tabla3[[#This Row],[Nombre archivo]]="","NOLINK",_xlfn.CONCAT("https://www.mercadopublico.cl//Contratos/Ciudadania/DescargarExcelInstitucion/?lo=&amp;cc=&amp;rn=&amp;cd=",Tabla3[[#This Row],[Cod]],"&amp;ec=null&amp;nc=Seleccione&amp;fi=&amp;ft=&amp;tec=0&amp;tcc=0&amp;tc=0&amp;uc=0"))</f>
        <v>https://www.mercadopublico.cl//Contratos/Ciudadania/DescargarExcelInstitucion/?lo=&amp;cc=&amp;rn=&amp;cd=1820922&amp;ec=null&amp;nc=Seleccione&amp;fi=&amp;ft=&amp;tec=0&amp;tcc=0&amp;tc=0&amp;uc=0</v>
      </c>
    </row>
    <row r="19" spans="1:6" x14ac:dyDescent="0.3">
      <c r="A19" s="18">
        <v>1717137</v>
      </c>
      <c r="B19" s="12" t="s">
        <v>4686</v>
      </c>
      <c r="C19" s="12" t="s">
        <v>8166</v>
      </c>
      <c r="D19" s="8" t="s">
        <v>8167</v>
      </c>
      <c r="E19" s="12" t="s">
        <v>4679</v>
      </c>
      <c r="F19" s="18" t="str">
        <f>IF(Tabla3[[#This Row],[Nombre archivo]]="","NOLINK",_xlfn.CONCAT("https://www.mercadopublico.cl//Contratos/Ciudadania/DescargarExcelInstitucion/?lo=&amp;cc=&amp;rn=&amp;cd=",Tabla3[[#This Row],[Cod]],"&amp;ec=null&amp;nc=Seleccione&amp;fi=&amp;ft=&amp;tec=0&amp;tcc=0&amp;tc=0&amp;uc=0"))</f>
        <v>https://www.mercadopublico.cl//Contratos/Ciudadania/DescargarExcelInstitucion/?lo=&amp;cc=&amp;rn=&amp;cd=1717137&amp;ec=null&amp;nc=Seleccione&amp;fi=&amp;ft=&amp;tec=0&amp;tcc=0&amp;tc=0&amp;uc=0</v>
      </c>
    </row>
    <row r="20" spans="1:6" x14ac:dyDescent="0.3">
      <c r="A20" s="18">
        <v>1890634</v>
      </c>
      <c r="B20" s="12" t="s">
        <v>5776</v>
      </c>
      <c r="C20" s="12" t="s">
        <v>8168</v>
      </c>
      <c r="D20" s="8" t="s">
        <v>8169</v>
      </c>
      <c r="E20" s="12" t="s">
        <v>5769</v>
      </c>
      <c r="F20" s="18" t="str">
        <f>IF(Tabla3[[#This Row],[Nombre archivo]]="","NOLINK",_xlfn.CONCAT("https://www.mercadopublico.cl//Contratos/Ciudadania/DescargarExcelInstitucion/?lo=&amp;cc=&amp;rn=&amp;cd=",Tabla3[[#This Row],[Cod]],"&amp;ec=null&amp;nc=Seleccione&amp;fi=&amp;ft=&amp;tec=0&amp;tcc=0&amp;tc=0&amp;uc=0"))</f>
        <v>https://www.mercadopublico.cl//Contratos/Ciudadania/DescargarExcelInstitucion/?lo=&amp;cc=&amp;rn=&amp;cd=1890634&amp;ec=null&amp;nc=Seleccione&amp;fi=&amp;ft=&amp;tec=0&amp;tcc=0&amp;tc=0&amp;uc=0</v>
      </c>
    </row>
    <row r="21" spans="1:6" x14ac:dyDescent="0.3">
      <c r="A21" s="18">
        <v>1820911</v>
      </c>
      <c r="B21" s="12" t="s">
        <v>5798</v>
      </c>
      <c r="C21" s="12" t="s">
        <v>8170</v>
      </c>
      <c r="D21" s="8" t="s">
        <v>8171</v>
      </c>
      <c r="E21" s="12" t="s">
        <v>5791</v>
      </c>
      <c r="F21" s="18" t="str">
        <f>IF(Tabla3[[#This Row],[Nombre archivo]]="","NOLINK",_xlfn.CONCAT("https://www.mercadopublico.cl//Contratos/Ciudadania/DescargarExcelInstitucion/?lo=&amp;cc=&amp;rn=&amp;cd=",Tabla3[[#This Row],[Cod]],"&amp;ec=null&amp;nc=Seleccione&amp;fi=&amp;ft=&amp;tec=0&amp;tcc=0&amp;tc=0&amp;uc=0"))</f>
        <v>https://www.mercadopublico.cl//Contratos/Ciudadania/DescargarExcelInstitucion/?lo=&amp;cc=&amp;rn=&amp;cd=1820911&amp;ec=null&amp;nc=Seleccione&amp;fi=&amp;ft=&amp;tec=0&amp;tcc=0&amp;tc=0&amp;uc=0</v>
      </c>
    </row>
    <row r="22" spans="1:6" x14ac:dyDescent="0.3">
      <c r="A22" s="18">
        <v>1820918</v>
      </c>
      <c r="B22" s="12" t="s">
        <v>6078</v>
      </c>
      <c r="C22" s="12" t="s">
        <v>8172</v>
      </c>
      <c r="D22" s="8" t="s">
        <v>8173</v>
      </c>
      <c r="E22" s="12" t="s">
        <v>6070</v>
      </c>
      <c r="F22" s="18" t="str">
        <f>IF(Tabla3[[#This Row],[Nombre archivo]]="","NOLINK",_xlfn.CONCAT("https://www.mercadopublico.cl//Contratos/Ciudadania/DescargarExcelInstitucion/?lo=&amp;cc=&amp;rn=&amp;cd=",Tabla3[[#This Row],[Cod]],"&amp;ec=null&amp;nc=Seleccione&amp;fi=&amp;ft=&amp;tec=0&amp;tcc=0&amp;tc=0&amp;uc=0"))</f>
        <v>https://www.mercadopublico.cl//Contratos/Ciudadania/DescargarExcelInstitucion/?lo=&amp;cc=&amp;rn=&amp;cd=1820918&amp;ec=null&amp;nc=Seleccione&amp;fi=&amp;ft=&amp;tec=0&amp;tcc=0&amp;tc=0&amp;uc=0</v>
      </c>
    </row>
    <row r="23" spans="1:6" x14ac:dyDescent="0.3">
      <c r="A23" s="18">
        <v>1593366</v>
      </c>
      <c r="B23" s="12" t="s">
        <v>6101</v>
      </c>
      <c r="C23" s="12" t="s">
        <v>8174</v>
      </c>
      <c r="D23" s="8" t="s">
        <v>8175</v>
      </c>
      <c r="E23" s="12" t="s">
        <v>6094</v>
      </c>
      <c r="F23" s="18" t="str">
        <f>IF(Tabla3[[#This Row],[Nombre archivo]]="","NOLINK",_xlfn.CONCAT("https://www.mercadopublico.cl//Contratos/Ciudadania/DescargarExcelInstitucion/?lo=&amp;cc=&amp;rn=&amp;cd=",Tabla3[[#This Row],[Cod]],"&amp;ec=null&amp;nc=Seleccione&amp;fi=&amp;ft=&amp;tec=0&amp;tcc=0&amp;tc=0&amp;uc=0"))</f>
        <v>https://www.mercadopublico.cl//Contratos/Ciudadania/DescargarExcelInstitucion/?lo=&amp;cc=&amp;rn=&amp;cd=1593366&amp;ec=null&amp;nc=Seleccione&amp;fi=&amp;ft=&amp;tec=0&amp;tcc=0&amp;tc=0&amp;uc=0</v>
      </c>
    </row>
    <row r="24" spans="1:6" x14ac:dyDescent="0.3">
      <c r="A24" s="18">
        <v>1820915</v>
      </c>
      <c r="B24" s="12" t="s">
        <v>6461</v>
      </c>
      <c r="C24" s="12" t="s">
        <v>8176</v>
      </c>
      <c r="D24" s="8" t="s">
        <v>8177</v>
      </c>
      <c r="E24" s="12" t="s">
        <v>6454</v>
      </c>
      <c r="F24" s="18" t="str">
        <f>IF(Tabla3[[#This Row],[Nombre archivo]]="","NOLINK",_xlfn.CONCAT("https://www.mercadopublico.cl//Contratos/Ciudadania/DescargarExcelInstitucion/?lo=&amp;cc=&amp;rn=&amp;cd=",Tabla3[[#This Row],[Cod]],"&amp;ec=null&amp;nc=Seleccione&amp;fi=&amp;ft=&amp;tec=0&amp;tcc=0&amp;tc=0&amp;uc=0"))</f>
        <v>https://www.mercadopublico.cl//Contratos/Ciudadania/DescargarExcelInstitucion/?lo=&amp;cc=&amp;rn=&amp;cd=1820915&amp;ec=null&amp;nc=Seleccione&amp;fi=&amp;ft=&amp;tec=0&amp;tcc=0&amp;tc=0&amp;uc=0</v>
      </c>
    </row>
    <row r="25" spans="1:6" x14ac:dyDescent="0.3">
      <c r="A25" s="18">
        <v>1890637</v>
      </c>
      <c r="B25" s="12" t="s">
        <v>7590</v>
      </c>
      <c r="C25" s="12" t="s">
        <v>8178</v>
      </c>
      <c r="D25" s="8" t="s">
        <v>8179</v>
      </c>
      <c r="E25" s="12" t="s">
        <v>7586</v>
      </c>
      <c r="F25" s="18" t="str">
        <f>IF(Tabla3[[#This Row],[Nombre archivo]]="","NOLINK",_xlfn.CONCAT("https://www.mercadopublico.cl//Contratos/Ciudadania/DescargarExcelInstitucion/?lo=&amp;cc=&amp;rn=&amp;cd=",Tabla3[[#This Row],[Cod]],"&amp;ec=null&amp;nc=Seleccione&amp;fi=&amp;ft=&amp;tec=0&amp;tcc=0&amp;tc=0&amp;uc=0"))</f>
        <v>https://www.mercadopublico.cl//Contratos/Ciudadania/DescargarExcelInstitucion/?lo=&amp;cc=&amp;rn=&amp;cd=1890637&amp;ec=null&amp;nc=Seleccione&amp;fi=&amp;ft=&amp;tec=0&amp;tcc=0&amp;tc=0&amp;uc=0</v>
      </c>
    </row>
    <row r="26" spans="1:6" x14ac:dyDescent="0.3">
      <c r="A26" s="18">
        <v>1890640</v>
      </c>
      <c r="B26" s="12" t="s">
        <v>7597</v>
      </c>
      <c r="C26" s="12" t="s">
        <v>8180</v>
      </c>
      <c r="D26" s="8" t="s">
        <v>8181</v>
      </c>
      <c r="E26" s="12" t="s">
        <v>7592</v>
      </c>
      <c r="F26" s="18" t="str">
        <f>IF(Tabla3[[#This Row],[Nombre archivo]]="","NOLINK",_xlfn.CONCAT("https://www.mercadopublico.cl//Contratos/Ciudadania/DescargarExcelInstitucion/?lo=&amp;cc=&amp;rn=&amp;cd=",Tabla3[[#This Row],[Cod]],"&amp;ec=null&amp;nc=Seleccione&amp;fi=&amp;ft=&amp;tec=0&amp;tcc=0&amp;tc=0&amp;uc=0"))</f>
        <v>https://www.mercadopublico.cl//Contratos/Ciudadania/DescargarExcelInstitucion/?lo=&amp;cc=&amp;rn=&amp;cd=1890640&amp;ec=null&amp;nc=Seleccione&amp;fi=&amp;ft=&amp;tec=0&amp;tcc=0&amp;tc=0&amp;uc=0</v>
      </c>
    </row>
    <row r="27" spans="1:6" x14ac:dyDescent="0.3">
      <c r="A27" s="18"/>
      <c r="B27" s="12" t="s">
        <v>8182</v>
      </c>
      <c r="C27" s="12"/>
      <c r="D27" s="12"/>
      <c r="E27" s="12"/>
      <c r="F27" s="18" t="str">
        <f>IF(Tabla3[[#This Row],[Nombre archivo]]="","NOLINK",_xlfn.CONCAT("https://www.mercadopublico.cl//Contratos/Ciudadania/DescargarExcelInstitucion/?lo=&amp;cc=&amp;rn=&amp;cd=",Tabla3[[#This Row],[Cod]],"&amp;ec=null&amp;nc=Seleccione&amp;fi=&amp;ft=&amp;tec=0&amp;tcc=0&amp;tc=0&amp;uc=0"))</f>
        <v>NOLINK</v>
      </c>
    </row>
    <row r="28" spans="1:6" x14ac:dyDescent="0.3">
      <c r="A28" s="18">
        <v>1890653</v>
      </c>
      <c r="B28" s="12" t="s">
        <v>7695</v>
      </c>
      <c r="C28" s="12" t="s">
        <v>8183</v>
      </c>
      <c r="D28" s="8" t="s">
        <v>8184</v>
      </c>
      <c r="E28" s="12" t="s">
        <v>7689</v>
      </c>
      <c r="F28" s="18" t="str">
        <f>IF(Tabla3[[#This Row],[Nombre archivo]]="","NOLINK",_xlfn.CONCAT("https://www.mercadopublico.cl//Contratos/Ciudadania/DescargarExcelInstitucion/?lo=&amp;cc=&amp;rn=&amp;cd=",Tabla3[[#This Row],[Cod]],"&amp;ec=null&amp;nc=Seleccione&amp;fi=&amp;ft=&amp;tec=0&amp;tcc=0&amp;tc=0&amp;uc=0"))</f>
        <v>https://www.mercadopublico.cl//Contratos/Ciudadania/DescargarExcelInstitucion/?lo=&amp;cc=&amp;rn=&amp;cd=1890653&amp;ec=null&amp;nc=Seleccione&amp;fi=&amp;ft=&amp;tec=0&amp;tcc=0&amp;tc=0&amp;uc=0</v>
      </c>
    </row>
    <row r="29" spans="1:6" x14ac:dyDescent="0.3">
      <c r="A29" s="18">
        <v>1722523</v>
      </c>
      <c r="B29" s="12" t="s">
        <v>7737</v>
      </c>
      <c r="C29" s="12" t="s">
        <v>8185</v>
      </c>
      <c r="D29" s="8" t="s">
        <v>8186</v>
      </c>
      <c r="E29" s="12" t="s">
        <v>7731</v>
      </c>
      <c r="F29" s="18" t="str">
        <f>IF(Tabla3[[#This Row],[Nombre archivo]]="","NOLINK",_xlfn.CONCAT("https://www.mercadopublico.cl//Contratos/Ciudadania/DescargarExcelInstitucion/?lo=&amp;cc=&amp;rn=&amp;cd=",Tabla3[[#This Row],[Cod]],"&amp;ec=null&amp;nc=Seleccione&amp;fi=&amp;ft=&amp;tec=0&amp;tcc=0&amp;tc=0&amp;uc=0"))</f>
        <v>https://www.mercadopublico.cl//Contratos/Ciudadania/DescargarExcelInstitucion/?lo=&amp;cc=&amp;rn=&amp;cd=1722523&amp;ec=null&amp;nc=Seleccione&amp;fi=&amp;ft=&amp;tec=0&amp;tcc=0&amp;tc=0&amp;uc=0</v>
      </c>
    </row>
  </sheetData>
  <hyperlinks>
    <hyperlink ref="D4" r:id="rId1" display="cristobal.castillo@andaliensur.cl" xr:uid="{CC6CDB2C-35F2-42EE-ABFC-B612A5ED7E93}"/>
    <hyperlink ref="D6" r:id="rId2" display="jacqueline.reichert@slepaysen.cl" xr:uid="{D6FF9B52-4BA2-4814-89F5-BCB8168A9225}"/>
    <hyperlink ref="D5" r:id="rId3" xr:uid="{7FC4B21A-2893-4BB8-85DD-BD07DAE1D793}"/>
    <hyperlink ref="D7" r:id="rId4" xr:uid="{5F67787E-2F74-4156-A429-482ECE7021D1}"/>
    <hyperlink ref="D9" r:id="rId5" xr:uid="{D01B915E-DD7F-4C14-BC29-1CE65BF3E153}"/>
    <hyperlink ref="D11" r:id="rId6" xr:uid="{850A6D1F-56AB-424B-A58A-9A53FAB301C1}"/>
    <hyperlink ref="D15" r:id="rId7" xr:uid="{A125C0E1-9267-4D5C-9D7F-4252ABB8FB6C}"/>
    <hyperlink ref="D16" r:id="rId8" xr:uid="{E0B9229B-F4D8-4044-B8AF-45BEEE4A5411}"/>
    <hyperlink ref="D17" r:id="rId9" xr:uid="{642D8BB9-2E1C-401F-AEB5-D91CD14BFCF9}"/>
    <hyperlink ref="D19" r:id="rId10" xr:uid="{003060F1-DCE3-4BCA-9AF7-6A10171A5423}"/>
    <hyperlink ref="D21" r:id="rId11" xr:uid="{D8609884-B511-4016-B0BA-03F0BCDA03C8}"/>
    <hyperlink ref="D23" r:id="rId12" xr:uid="{DE560BE5-59B0-43B3-A325-BDDEABECA8B6}"/>
    <hyperlink ref="D29" r:id="rId13" xr:uid="{5862F6F2-7BB8-4113-91CC-2A777E04AEA2}"/>
    <hyperlink ref="D12" r:id="rId14" xr:uid="{4518B8AE-5924-4595-BFB7-0AAA6E32D2C2}"/>
    <hyperlink ref="D22" r:id="rId15" xr:uid="{7FB37811-9D03-4774-8424-F6C627D143F2}"/>
    <hyperlink ref="D13" r:id="rId16" xr:uid="{560F567D-EFD5-4A2D-A37F-806DA2AFC1C9}"/>
    <hyperlink ref="D18" r:id="rId17" xr:uid="{59EE6DF2-5ACF-4CD2-BB72-FDBCE25A58FC}"/>
    <hyperlink ref="D20" r:id="rId18" xr:uid="{A711E26C-EE99-4CB7-96A6-5A08B3098E1E}"/>
    <hyperlink ref="D25" r:id="rId19" xr:uid="{099A0A77-FBE4-47A0-B278-0F9ED05F76CD}"/>
    <hyperlink ref="D26" r:id="rId20" xr:uid="{4D3083D7-B359-4FE2-B3DA-A4E7C9549537}"/>
    <hyperlink ref="D28" r:id="rId21" xr:uid="{A14DD7BC-8EF2-451C-9472-F0F205E77694}"/>
    <hyperlink ref="D8" r:id="rId22" xr:uid="{9ADE5CE6-02AB-4F62-8581-419FA2CAF560}"/>
    <hyperlink ref="D14" r:id="rId23" xr:uid="{5A4BD5A0-2EC2-4812-BBD0-3112DD2344FF}"/>
    <hyperlink ref="D3" r:id="rId24" xr:uid="{5C1E13B9-309F-40AE-8A83-E945B8C29314}"/>
    <hyperlink ref="D10" r:id="rId25" xr:uid="{68CCBA69-B167-4C15-982E-21220EF883B6}"/>
  </hyperlinks>
  <pageMargins left="0.7" right="0.7" top="0.75" bottom="0.75" header="0.3" footer="0.3"/>
  <pageSetup paperSize="9" orientation="portrait" r:id="rId26"/>
  <tableParts count="1">
    <tablePart r:id="rId27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AE818A0407FCB41AF83B3652D1974CB" ma:contentTypeVersion="10" ma:contentTypeDescription="Crear nuevo documento." ma:contentTypeScope="" ma:versionID="1a7263e6b47159a1475c623e4ef2c818">
  <xsd:schema xmlns:xsd="http://www.w3.org/2001/XMLSchema" xmlns:xs="http://www.w3.org/2001/XMLSchema" xmlns:p="http://schemas.microsoft.com/office/2006/metadata/properties" xmlns:ns2="896ab50b-4da0-4da0-9d9d-f1d19281b45d" xmlns:ns3="0b80e273-10c1-4db2-ba15-992c477b4e48" targetNamespace="http://schemas.microsoft.com/office/2006/metadata/properties" ma:root="true" ma:fieldsID="cc5b9232645c094a4688339872115d33" ns2:_="" ns3:_="">
    <xsd:import namespace="896ab50b-4da0-4da0-9d9d-f1d19281b45d"/>
    <xsd:import namespace="0b80e273-10c1-4db2-ba15-992c477b4e4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96ab50b-4da0-4da0-9d9d-f1d19281b45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12" nillable="true" ma:taxonomy="true" ma:internalName="lcf76f155ced4ddcb4097134ff3c332f" ma:taxonomyFieldName="MediaServiceImageTags" ma:displayName="Etiquetas de imagen" ma:readOnly="false" ma:fieldId="{5cf76f15-5ced-4ddc-b409-7134ff3c332f}" ma:taxonomyMulti="true" ma:sspId="7537f579-4ce9-49fd-8c78-a6489e1e012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80e273-10c1-4db2-ba15-992c477b4e48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ca8f55c1-5aa2-4f05-9f3d-74af8d173976}" ma:internalName="TaxCatchAll" ma:showField="CatchAllData" ma:web="0b80e273-10c1-4db2-ba15-992c477b4e4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��< ? x m l   v e r s i o n = " 1 . 0 "   e n c o d i n g = " u t f - 1 6 " ? > < D a t a M a s h u p   s q m i d = " 7 6 d 5 8 c a e - 3 8 a c - 4 0 8 7 - 8 8 4 9 - 7 c e 3 1 e b c d 7 2 4 "   x m l n s = " h t t p : / / s c h e m a s . m i c r o s o f t . c o m / D a t a M a s h u p " > A A A A A K 8 G A A B Q S w M E F A A C A A g A d k x d W 6 S g u a a k A A A A 9 g A A A B I A H A B D b 2 5 m a W c v U G F j a 2 F n Z S 5 4 b W w g o h g A K K A U A A A A A A A A A A A A A A A A A A A A A A A A A A A A h Y 8 x D o I w G I W v Q r r T F t B o y E 8 Z W C E x M T G u T a n Q A M X Q Y r m b g 0 f y C m I U d X N 8 3 / u G 9 + 7 X G 6 R T 1 3 o X O R j V 6 w Q F m C J P a t G X S l c J G u 3 J 3 6 K U w Y 6 L h l f S m 2 V t 4 s m U C a q t P c e E O O e w i 3 A / V C S k N C D H I t + L W n Y c f W T 1 X / a V N p Z r I R G D w 2 s M C 3 G w 2 u A 1 j T A F s k A o l P 4 K 4 b z 3 2 f 5 A y M b W j o N k 0 v h Z D m S J Q N 4 f 2 A N Q S w M E F A A C A A g A d k x d W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Z M X V v E I o O q q Q M A A A Y L A A A T A B w A R m 9 y b X V s Y X M v U 2 V j d G l v b j E u b S C i G A A o o B Q A A A A A A A A A A A A A A A A A A A A A A A A A A A D V V s G O G k c Q v a + 0 / 9 B q X 0 C a k C B F O d j G 1 m Y B G y U y a 8 D y A Z B V 0 1 P L t j 3 T T b p 7 y K 5 X f I y P P u S U m 6 / 8 W K q n d 5 n Z n Q E f f A o X m K n X V a 9 e V V d h U T i p F Z u G 7 + 6 z 0 5 P T E 3 s F B h M 2 / X N w w X o s R X d 6 w u g z N n K F i t 4 M d Z q g 6 Q x l i r b F + 0 8 X c q V A S N 3 J U H 1 e 9 K V B I e T u X 8 U S Z I M k F x C e L n b f 4 l Q K W E z z O M E 1 G A d 0 w G k P e 4 X W 3 R 8 Z r 9 F 4 d w o t + 4 l N X 4 0 X 5 1 o 5 A 0 7 b x Q T X 2 j i 0 C 3 9 A G w 8 v j Z 4 w b 0 e B 7 R N + Z s S V 3 G j L t M h T s r N L m R I y 0 b b L K Y s Z x C l 2 p p h S 6 h P 9 t 2 2 F / C K G I K 7 Y / M w 5 I + O c Y i 1 f z l / L J E G 1 f M m e v 2 D O 5 F g G G a m N F m D Y Z a 5 C l k T e a g W p / A w J V A K d J c m 5 T v N M t Y 4 z i x i f G V D 2 U p u M / E K A 8 j t a T x q N r b k X g b R c t k t m I R p Y J q i + S m e x Q S Y g i y X F q f C a o K I y B L B t f T + h i N 3 y N 3 T C E 5 3 q 3 A j s F I / b M v K Y c v F h 7 + L / l U t H R + u q l 0 G P c / U h q 6 E O S L S t 5 e 7 b w 1 F A Y H i 9 B p X I B x U Z F O + K 3 / v K H K R + s C z B V 3 D g 2 f l 0 G m u 0 L 7 t n h R 8 x W 6 e a t y s F m 8 m 1 3 m d d 0 t w 7 C z F m N 2 u s S N a Y Y n T 7 W D B H p 5 j D a 7 c t 6 r f 7 l q H x R F K v e H F 9 6 q B Q h q O Y U Z / R j S a N Q q v 8 z M b n N c z k 3 Y x p s w I l b X Y w y m H A 4 C O K / H 6 c H K F y D g 5 X 2 u z + g e O 4 Q m U S 7 S D g n S I N E 2 a Q i m / o T t X l u 0 O Q k 4 y G V A I 1 Q B M B l W c x m s K M P i X n i 1 y 3 0 X h j d 3 b T Y B 6 i u C p q L h X p X i e / t 7 v d V 5 N J 1 a C n 9 Z G P a / R a + q F E X t a w 0 h R K 5 N S s k s Y T I U f K / f Z r x 3 f h n u 8 G l U B T t / n 3 p F T D K a F j A 4 0 W q 0 N D N R p h 7 f d H o 6 l P h S 8 o b / w Q F x I O Q Q w t D q C q N v g Y b C D N Q y v f S w L q Z r t t n 5 5 I 1 X x L q / v y A s z u S 4 b O 6 C 5 d 3 s b r z s g M b D 6 y h K W L 6 d C 8 z d H c 9 P x O i d j v U o G 5 G d G m c f J S o u k 1 + q C R Q 8 x 6 P K B 9 F o + 8 T U L n J o X X Z Z V h 4 2 R 6 w K 9 p 3 Q + u B a a d 9 9 p 8 i r X + 1 K q k G V F r p m n 0 Y C X 6 o Q X d D 8 X s o s P B y + 1 8 5 D D r 8 W D k 0 R 9 S J e E J + X I 7 7 4 O D Z S l y 1 c V D + k 2 S / m / / o b y B D a 5 C 5 G 6 p 1 C / b / T I v F a l C C 0 X m b E j 7 2 f 9 l K 0 p O v Z B I t S I v / J Z z v P b S g B l S n f M U i h X A n / L v F Z 9 v O V s e 7 5 V m t a s t 0 W a 9 F y X k B / r o B 3 v J H 7 9 X 7 7 G r U t f g 8 d l / U E s B A i 0 A F A A C A A g A d k x d W 6 S g u a a k A A A A 9 g A A A B I A A A A A A A A A A A A A A A A A A A A A A E N v b m Z p Z y 9 Q Y W N r Y W d l L n h t b F B L A Q I t A B Q A A g A I A H Z M X V s P y u m r p A A A A O k A A A A T A A A A A A A A A A A A A A A A A P A A A A B b Q 2 9 u d G V u d F 9 U e X B l c 1 0 u e G 1 s U E s B A i 0 A F A A C A A g A d k x d W 8 Q i g 6 q p A w A A B g s A A B M A A A A A A A A A A A A A A A A A 4 Q E A A E Z v c m 1 1 b G F z L 1 N l Y 3 R p b 2 4 x L m 1 Q S w U G A A A A A A M A A w D C A A A A 1 w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Y S 0 A A A A A A A A / L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E V u d H J 5 I F R 5 c G U 9 I l F 1 Z X J 5 R 3 J v d X B z I i B W Y W x 1 Z T 0 i c 0 F n Q U F B Q U F B Q U F D M z d 1 S m J h b G d R U X I z N m F Z R U Z P c k 4 0 R z F S e V l X N X p a b T l 5 Y l d G e U l H R n l Z M m h w Z G 0 4 Z 1 p H V W d V M H h G V U F B Q U F B Q U F B Q U F B Q U F C K 2 Q z d i t w Z X M 1 V H B y W k 9 O V 0 R W U U p C R k V O d m J u T j F i S F J o Y 3 l C a G R Y a H B i R 2 x o Y 2 1 W e k F B R z M 3 d U p i Y W x n U V F y M z Z h W U V G T 3 J O N E F B Q U F B Q T 0 9 I i A v P j w v U 3 R h Y m x l R W 5 0 c m l l c z 4 8 L 0 l 0 Z W 0 + P E l 0 Z W 0 + P E l 0 Z W 1 M b 2 N h d G l v b j 4 8 S X R l b V R 5 c G U + R m 9 y b X V s Y T w v S X R l b V R 5 c G U + P E l 0 Z W 1 Q Y X R o P l N l Y 3 R p b 2 4 x L 1 N M R V A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k M G E 5 M T N h Z C 0 4 Z G U 4 L T Q 1 M j E t O W M x Z C 0 x M 2 Q 4 Z j k 2 Y j c 2 Y T Y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F R h c m d l d C I g V m F s d W U 9 I n N T T E V Q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U 2 9 1 c m N l L k 5 h b W U m c X V v d D s s J n F 1 b 3 Q 7 T s O 6 b W V y b y B k Z W w g Y 2 9 u d H J h d G 8 m c X V v d D s s J n F 1 b 3 Q 7 T m 9 t Y n J l I G R l b C B j b 2 5 0 c m F 0 b y Z x d W 9 0 O y w m c X V v d D t J R C B s a W N p d G F j a c O z b i A v I E 9 D J n F 1 b 3 Q 7 L C Z x d W 9 0 O 1 J V V C B v c m d h b m l z b W 8 m c X V v d D s s J n F 1 b 3 Q 7 T m 9 t Y n J l I G 9 y Z 2 F u a X N t b y Z x d W 9 0 O y w m c X V v d D t F a m V j d W N p w 7 N u I G R l b C B j b 2 5 0 c m F 0 b y Z x d W 9 0 O y w m c X V v d D t D Y X R l Z 2 9 y w 6 1 h I G R l b C B j b 2 5 0 c m F 0 b y Z x d W 9 0 O y w m c X V v d D t U a X B v I G R l I G N v b n R y Y X R v J n F 1 b 3 Q 7 L C Z x d W 9 0 O 1 V u a W R h Z C B y Z X F 1 a X J l b n R l J n F 1 b 3 Q 7 L C Z x d W 9 0 O 1 V u a W R h Z C B k Z S B t b 2 5 l Z G E m c X V v d D s s J n F 1 b 3 Q 7 Z G V s I G N v b n R y Y X R v J n F 1 b 3 Q 7 L C Z x d W 9 0 O 2 V q Z W N 1 d G F k b y Z x d W 9 0 O y w m c X V v d D t w b 3 I g Z W p l Y 3 V 0 Y X I m c X V v d D s s J n F 1 b 3 Q 7 R m V j a G E g Z G U g a W 5 p Y 2 l v J n F 1 b 3 Q 7 L C Z x d W 9 0 O 0 Z l Y 2 h h I G R l I H T D q X J t a W 5 v J n F 1 b 3 Q 7 L C Z x d W 9 0 O 0 V z d G F k b y B k Z W w g Y 2 9 u d H J h d G 8 m c X V v d D s s J n F 1 b 3 Q 7 S G l 0 b 3 M g Z G U g c G F n b y B p b m N 1 b X B s a W R v c y Z x d W 9 0 O y w m c X V v d D t w b 3 I g d m V u Y 2 V y J n F 1 b 3 Q 7 L C Z x d W 9 0 O 3 Z l b m N p Z G F z J n F 1 b 3 Q 7 L C Z x d W 9 0 O 2 N v Y n J h Z G F z J n F 1 b 3 Q 7 L C Z x d W 9 0 O 3 N v b G l j a X R h Z G F z J n F 1 b 3 Q 7 L C Z x d W 9 0 O 2 F w b G l j Y W R h c y Z x d W 9 0 O y w m c X V v d D t E w 6 1 h c y B k Z S B 2 a W d l b m N p Y S Z x d W 9 0 O y w m c X V v d D t E w 6 1 h c y B y Z X N 0 Y W 5 0 Z X M m c X V v d D s s J n F 1 b 3 Q 7 R X Z h b H V h Y 2 n D s 2 4 m c X V v d D t d I i A v P j x F b n R y e S B U e X B l P S J G a W x s Q 2 9 s d W 1 u V H l w Z X M i I F Z h b H V l P S J z Q m d Z R 0 J n W U d C Z 1 l H Q m d Z R k J R V U d C Z 1 l E Q X d N R E F 3 T U R B d 0 E 9 I i A v P j x F b n R y e S B U e X B l P S J G a W x s T G F z d F V w Z G F 0 Z W Q i I F Z h b H V l P S J k M j A y N S 0 x M C 0 y O V Q x M j o z N T o 0 N C 4 3 N z I 1 O D U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k y O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0 x F U C 9 B d X R v U m V t b 3 Z l Z E N v b H V t b n M x L n t T b 3 V y Y 2 U u T m F t Z S w w f S Z x d W 9 0 O y w m c X V v d D t T Z W N 0 a W 9 u M S 9 T T E V Q L 0 F 1 d G 9 S Z W 1 v d m V k Q 2 9 s d W 1 u c z E u e 0 7 D u m 1 l c m 8 g Z G V s I G N v b n R y Y X R v L D F 9 J n F 1 b 3 Q 7 L C Z x d W 9 0 O 1 N l Y 3 R p b 2 4 x L 1 N M R V A v Q X V 0 b 1 J l b W 9 2 Z W R D b 2 x 1 b W 5 z M S 5 7 T m 9 t Y n J l I G R l b C B j b 2 5 0 c m F 0 b y w y f S Z x d W 9 0 O y w m c X V v d D t T Z W N 0 a W 9 u M S 9 T T E V Q L 0 F 1 d G 9 S Z W 1 v d m V k Q 2 9 s d W 1 u c z E u e 0 l E I G x p Y 2 l 0 Y W N p w 7 N u I C 8 g T 0 M s M 3 0 m c X V v d D s s J n F 1 b 3 Q 7 U 2 V j d G l v b j E v U 0 x F U C 9 B d X R v U m V t b 3 Z l Z E N v b H V t b n M x L n t S V V Q g b 3 J n Y W 5 p c 2 1 v L D R 9 J n F 1 b 3 Q 7 L C Z x d W 9 0 O 1 N l Y 3 R p b 2 4 x L 1 N M R V A v Q X V 0 b 1 J l b W 9 2 Z W R D b 2 x 1 b W 5 z M S 5 7 T m 9 t Y n J l I G 9 y Z 2 F u a X N t b y w 1 f S Z x d W 9 0 O y w m c X V v d D t T Z W N 0 a W 9 u M S 9 T T E V Q L 0 F 1 d G 9 S Z W 1 v d m V k Q 2 9 s d W 1 u c z E u e 0 V q Z W N 1 Y 2 n D s 2 4 g Z G V s I G N v b n R y Y X R v L D Z 9 J n F 1 b 3 Q 7 L C Z x d W 9 0 O 1 N l Y 3 R p b 2 4 x L 1 N M R V A v Q X V 0 b 1 J l b W 9 2 Z W R D b 2 x 1 b W 5 z M S 5 7 Q 2 F 0 Z W d v c s O t Y S B k Z W w g Y 2 9 u d H J h d G 8 s N 3 0 m c X V v d D s s J n F 1 b 3 Q 7 U 2 V j d G l v b j E v U 0 x F U C 9 B d X R v U m V t b 3 Z l Z E N v b H V t b n M x L n t U a X B v I G R l I G N v b n R y Y X R v L D h 9 J n F 1 b 3 Q 7 L C Z x d W 9 0 O 1 N l Y 3 R p b 2 4 x L 1 N M R V A v Q X V 0 b 1 J l b W 9 2 Z W R D b 2 x 1 b W 5 z M S 5 7 V W 5 p Z G F k I H J l c X V p c m V u d G U s O X 0 m c X V v d D s s J n F 1 b 3 Q 7 U 2 V j d G l v b j E v U 0 x F U C 9 B d X R v U m V t b 3 Z l Z E N v b H V t b n M x L n t V b m l k Y W Q g Z G U g b W 9 u Z W R h L D E w f S Z x d W 9 0 O y w m c X V v d D t T Z W N 0 a W 9 u M S 9 T T E V Q L 0 F 1 d G 9 S Z W 1 v d m V k Q 2 9 s d W 1 u c z E u e 2 R l b C B j b 2 5 0 c m F 0 b y w x M X 0 m c X V v d D s s J n F 1 b 3 Q 7 U 2 V j d G l v b j E v U 0 x F U C 9 B d X R v U m V t b 3 Z l Z E N v b H V t b n M x L n t l a m V j d X R h Z G 8 s M T J 9 J n F 1 b 3 Q 7 L C Z x d W 9 0 O 1 N l Y 3 R p b 2 4 x L 1 N M R V A v Q X V 0 b 1 J l b W 9 2 Z W R D b 2 x 1 b W 5 z M S 5 7 c G 9 y I G V q Z W N 1 d G F y L D E z f S Z x d W 9 0 O y w m c X V v d D t T Z W N 0 a W 9 u M S 9 T T E V Q L 0 F 1 d G 9 S Z W 1 v d m V k Q 2 9 s d W 1 u c z E u e 0 Z l Y 2 h h I G R l I G l u a W N p b y w x N H 0 m c X V v d D s s J n F 1 b 3 Q 7 U 2 V j d G l v b j E v U 0 x F U C 9 B d X R v U m V t b 3 Z l Z E N v b H V t b n M x L n t G Z W N o Y S B k Z S B 0 w 6 l y b W l u b y w x N X 0 m c X V v d D s s J n F 1 b 3 Q 7 U 2 V j d G l v b j E v U 0 x F U C 9 B d X R v U m V t b 3 Z l Z E N v b H V t b n M x L n t F c 3 R h Z G 8 g Z G V s I G N v b n R y Y X R v L D E 2 f S Z x d W 9 0 O y w m c X V v d D t T Z W N 0 a W 9 u M S 9 T T E V Q L 0 F 1 d G 9 S Z W 1 v d m V k Q 2 9 s d W 1 u c z E u e 0 h p d G 9 z I G R l I H B h Z 2 8 g a W 5 j d W 1 w b G l k b 3 M s M T d 9 J n F 1 b 3 Q 7 L C Z x d W 9 0 O 1 N l Y 3 R p b 2 4 x L 1 N M R V A v Q X V 0 b 1 J l b W 9 2 Z W R D b 2 x 1 b W 5 z M S 5 7 c G 9 y I H Z l b m N l c i w x O H 0 m c X V v d D s s J n F 1 b 3 Q 7 U 2 V j d G l v b j E v U 0 x F U C 9 B d X R v U m V t b 3 Z l Z E N v b H V t b n M x L n t 2 Z W 5 j a W R h c y w x O X 0 m c X V v d D s s J n F 1 b 3 Q 7 U 2 V j d G l v b j E v U 0 x F U C 9 B d X R v U m V t b 3 Z l Z E N v b H V t b n M x L n t j b 2 J y Y W R h c y w y M H 0 m c X V v d D s s J n F 1 b 3 Q 7 U 2 V j d G l v b j E v U 0 x F U C 9 B d X R v U m V t b 3 Z l Z E N v b H V t b n M x L n t z b 2 x p Y 2 l 0 Y W R h c y w y M X 0 m c X V v d D s s J n F 1 b 3 Q 7 U 2 V j d G l v b j E v U 0 x F U C 9 B d X R v U m V t b 3 Z l Z E N v b H V t b n M x L n t h c G x p Y 2 F k Y X M s M j J 9 J n F 1 b 3 Q 7 L C Z x d W 9 0 O 1 N l Y 3 R p b 2 4 x L 1 N M R V A v Q X V 0 b 1 J l b W 9 2 Z W R D b 2 x 1 b W 5 z M S 5 7 R M O t Y X M g Z G U g d m l n Z W 5 j a W E s M j N 9 J n F 1 b 3 Q 7 L C Z x d W 9 0 O 1 N l Y 3 R p b 2 4 x L 1 N M R V A v Q X V 0 b 1 J l b W 9 2 Z W R D b 2 x 1 b W 5 z M S 5 7 R M O t Y X M g c m V z d G F u d G V z L D I 0 f S Z x d W 9 0 O y w m c X V v d D t T Z W N 0 a W 9 u M S 9 T T E V Q L 0 F 1 d G 9 S Z W 1 v d m V k Q 2 9 s d W 1 u c z E u e 0 V 2 Y W x 1 Y W N p w 7 N u L D I 1 f S Z x d W 9 0 O 1 0 s J n F 1 b 3 Q 7 Q 2 9 s d W 1 u Q 2 9 1 b n Q m c X V v d D s 6 M j Y s J n F 1 b 3 Q 7 S 2 V 5 Q 2 9 s d W 1 u T m F t Z X M m c X V v d D s 6 W 1 0 s J n F 1 b 3 Q 7 Q 2 9 s d W 1 u S W R l b n R p d G l l c y Z x d W 9 0 O z p b J n F 1 b 3 Q 7 U 2 V j d G l v b j E v U 0 x F U C 9 B d X R v U m V t b 3 Z l Z E N v b H V t b n M x L n t T b 3 V y Y 2 U u T m F t Z S w w f S Z x d W 9 0 O y w m c X V v d D t T Z W N 0 a W 9 u M S 9 T T E V Q L 0 F 1 d G 9 S Z W 1 v d m V k Q 2 9 s d W 1 u c z E u e 0 7 D u m 1 l c m 8 g Z G V s I G N v b n R y Y X R v L D F 9 J n F 1 b 3 Q 7 L C Z x d W 9 0 O 1 N l Y 3 R p b 2 4 x L 1 N M R V A v Q X V 0 b 1 J l b W 9 2 Z W R D b 2 x 1 b W 5 z M S 5 7 T m 9 t Y n J l I G R l b C B j b 2 5 0 c m F 0 b y w y f S Z x d W 9 0 O y w m c X V v d D t T Z W N 0 a W 9 u M S 9 T T E V Q L 0 F 1 d G 9 S Z W 1 v d m V k Q 2 9 s d W 1 u c z E u e 0 l E I G x p Y 2 l 0 Y W N p w 7 N u I C 8 g T 0 M s M 3 0 m c X V v d D s s J n F 1 b 3 Q 7 U 2 V j d G l v b j E v U 0 x F U C 9 B d X R v U m V t b 3 Z l Z E N v b H V t b n M x L n t S V V Q g b 3 J n Y W 5 p c 2 1 v L D R 9 J n F 1 b 3 Q 7 L C Z x d W 9 0 O 1 N l Y 3 R p b 2 4 x L 1 N M R V A v Q X V 0 b 1 J l b W 9 2 Z W R D b 2 x 1 b W 5 z M S 5 7 T m 9 t Y n J l I G 9 y Z 2 F u a X N t b y w 1 f S Z x d W 9 0 O y w m c X V v d D t T Z W N 0 a W 9 u M S 9 T T E V Q L 0 F 1 d G 9 S Z W 1 v d m V k Q 2 9 s d W 1 u c z E u e 0 V q Z W N 1 Y 2 n D s 2 4 g Z G V s I G N v b n R y Y X R v L D Z 9 J n F 1 b 3 Q 7 L C Z x d W 9 0 O 1 N l Y 3 R p b 2 4 x L 1 N M R V A v Q X V 0 b 1 J l b W 9 2 Z W R D b 2 x 1 b W 5 z M S 5 7 Q 2 F 0 Z W d v c s O t Y S B k Z W w g Y 2 9 u d H J h d G 8 s N 3 0 m c X V v d D s s J n F 1 b 3 Q 7 U 2 V j d G l v b j E v U 0 x F U C 9 B d X R v U m V t b 3 Z l Z E N v b H V t b n M x L n t U a X B v I G R l I G N v b n R y Y X R v L D h 9 J n F 1 b 3 Q 7 L C Z x d W 9 0 O 1 N l Y 3 R p b 2 4 x L 1 N M R V A v Q X V 0 b 1 J l b W 9 2 Z W R D b 2 x 1 b W 5 z M S 5 7 V W 5 p Z G F k I H J l c X V p c m V u d G U s O X 0 m c X V v d D s s J n F 1 b 3 Q 7 U 2 V j d G l v b j E v U 0 x F U C 9 B d X R v U m V t b 3 Z l Z E N v b H V t b n M x L n t V b m l k Y W Q g Z G U g b W 9 u Z W R h L D E w f S Z x d W 9 0 O y w m c X V v d D t T Z W N 0 a W 9 u M S 9 T T E V Q L 0 F 1 d G 9 S Z W 1 v d m V k Q 2 9 s d W 1 u c z E u e 2 R l b C B j b 2 5 0 c m F 0 b y w x M X 0 m c X V v d D s s J n F 1 b 3 Q 7 U 2 V j d G l v b j E v U 0 x F U C 9 B d X R v U m V t b 3 Z l Z E N v b H V t b n M x L n t l a m V j d X R h Z G 8 s M T J 9 J n F 1 b 3 Q 7 L C Z x d W 9 0 O 1 N l Y 3 R p b 2 4 x L 1 N M R V A v Q X V 0 b 1 J l b W 9 2 Z W R D b 2 x 1 b W 5 z M S 5 7 c G 9 y I G V q Z W N 1 d G F y L D E z f S Z x d W 9 0 O y w m c X V v d D t T Z W N 0 a W 9 u M S 9 T T E V Q L 0 F 1 d G 9 S Z W 1 v d m V k Q 2 9 s d W 1 u c z E u e 0 Z l Y 2 h h I G R l I G l u a W N p b y w x N H 0 m c X V v d D s s J n F 1 b 3 Q 7 U 2 V j d G l v b j E v U 0 x F U C 9 B d X R v U m V t b 3 Z l Z E N v b H V t b n M x L n t G Z W N o Y S B k Z S B 0 w 6 l y b W l u b y w x N X 0 m c X V v d D s s J n F 1 b 3 Q 7 U 2 V j d G l v b j E v U 0 x F U C 9 B d X R v U m V t b 3 Z l Z E N v b H V t b n M x L n t F c 3 R h Z G 8 g Z G V s I G N v b n R y Y X R v L D E 2 f S Z x d W 9 0 O y w m c X V v d D t T Z W N 0 a W 9 u M S 9 T T E V Q L 0 F 1 d G 9 S Z W 1 v d m V k Q 2 9 s d W 1 u c z E u e 0 h p d G 9 z I G R l I H B h Z 2 8 g a W 5 j d W 1 w b G l k b 3 M s M T d 9 J n F 1 b 3 Q 7 L C Z x d W 9 0 O 1 N l Y 3 R p b 2 4 x L 1 N M R V A v Q X V 0 b 1 J l b W 9 2 Z W R D b 2 x 1 b W 5 z M S 5 7 c G 9 y I H Z l b m N l c i w x O H 0 m c X V v d D s s J n F 1 b 3 Q 7 U 2 V j d G l v b j E v U 0 x F U C 9 B d X R v U m V t b 3 Z l Z E N v b H V t b n M x L n t 2 Z W 5 j a W R h c y w x O X 0 m c X V v d D s s J n F 1 b 3 Q 7 U 2 V j d G l v b j E v U 0 x F U C 9 B d X R v U m V t b 3 Z l Z E N v b H V t b n M x L n t j b 2 J y Y W R h c y w y M H 0 m c X V v d D s s J n F 1 b 3 Q 7 U 2 V j d G l v b j E v U 0 x F U C 9 B d X R v U m V t b 3 Z l Z E N v b H V t b n M x L n t z b 2 x p Y 2 l 0 Y W R h c y w y M X 0 m c X V v d D s s J n F 1 b 3 Q 7 U 2 V j d G l v b j E v U 0 x F U C 9 B d X R v U m V t b 3 Z l Z E N v b H V t b n M x L n t h c G x p Y 2 F k Y X M s M j J 9 J n F 1 b 3 Q 7 L C Z x d W 9 0 O 1 N l Y 3 R p b 2 4 x L 1 N M R V A v Q X V 0 b 1 J l b W 9 2 Z W R D b 2 x 1 b W 5 z M S 5 7 R M O t Y X M g Z G U g d m l n Z W 5 j a W E s M j N 9 J n F 1 b 3 Q 7 L C Z x d W 9 0 O 1 N l Y 3 R p b 2 4 x L 1 N M R V A v Q X V 0 b 1 J l b W 9 2 Z W R D b 2 x 1 b W 5 z M S 5 7 R M O t Y X M g c m V z d G F u d G V z L D I 0 f S Z x d W 9 0 O y w m c X V v d D t T Z W N 0 a W 9 u M S 9 T T E V Q L 0 F 1 d G 9 S Z W 1 v d m V k Q 2 9 s d W 1 u c z E u e 0 V 2 Y W x 1 Y W N p w 7 N u L D I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0 x F U C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I l Q z M l Q T F t Z X R y b z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h Z T d m N 2 I y Y i 0 y Z j B m L T Q 3 N G Y t Y j J j N i 0 5 N m F k N m Y 4 Y T Z i N T U i I C 8 + P E V u d H J 5 I F R 5 c G U 9 I k x v Y W R U b 1 J l c G 9 y d E R p c 2 F i b G V k I i B W Y W x 1 Z T 0 i b D E i I C 8 + P E V u d H J 5 I F R 5 c G U 9 I l F 1 Z X J 5 R 3 J v d X B J R C I g V m F s d W U 9 I n N m Z T d i N z c 3 Z S 1 l Y m E 1 L T R l M z k t O W F k O S 0 z O G Q 1 O D M 1 N T A y N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S 0 w O C 0 w O F Q x N D o z N j o 0 N C 4 x M j U 0 N D M y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B c m N o a X Z v J T I w Z G U l M j B l a m V t c G x v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G M 3 O W E 0 N z c t N j R j O S 0 0 O D l j L W E 1 N D A t M z k 1 M W F i N T d h O G N h I i A v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x h c 3 R V c G R h d G V k I i B W Y W x 1 Z T 0 i Z D I w M j U t M D g t M D h U M T Q 6 M z Y 6 N D Q u M T M w N T Y x M 1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M b 2 F k V G 9 S Z X B v c n R E a X N h Y m x l Z C I g V m F s d W U 9 I m w x I i A v P j x F b n R y e S B U e X B l P S J R d W V y e U d y b 3 V w S U Q i I F Z h b H V l P S J z Z m U 3 Y j c 3 N 2 U t Z W J h N S 0 0 Z T M 5 L T l h Z D k t M z h k N T g z N T U w M j Q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J p b m F y e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F y Y 2 h p d m 8 l M j B k Z S U y M G V q Z W 1 w b G 8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J j a G l 2 b y U y M G R l J T I w Z W p l b X B s b y 9 O Y X Z l Z 2 F j a S V D M y V C M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Y X I l M j B h c m N o a X Z v J T I w Z G U l M j B l a m V t c G x v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D Q x N D I 1 Z W M t O D F j N y 0 0 O D k 0 L W E 3 O D g t M D k 0 Y z B m Z W U 1 Y T N k I i A v P j x F b n R y e S B U e X B l P S J M b 2 F k V G 9 S Z X B v c n R E a X N h Y m x l Z C I g V m F s d W U 9 I m w x I i A v P j x F b n R y e S B U e X B l P S J R d W V y e U d y b 3 V w S U Q i I F Z h b H V l P S J z N W J l M m V l Y j c t N T g 2 Y S 0 0 M j E w L W J k Z m E t N j k 4 M T A 1 M 2 F i M z c 4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S 0 w O C 0 w O F Q x N D o z N j o 0 N C 4 x M j g 1 N T M y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1 h c i U y M G F y Y 2 h p d m 8 l M j B k Z S U y M G V q Z W 1 w b G 8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Y X I l M j B h c m N o a X Z v J T I w Z G U l M j B l a m V t c G x v L 1 R h Y m x h M V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W F y J T I w Y X J j a G l 2 b z w v S X R l b V B h d G g + P C 9 J d G V t T G 9 j Y X R p b 2 4 + P F N 0 Y W J s Z U V u d H J p Z X M + P E V u d H J 5 I F R 5 c G U 9 I k x v Y W R U b 1 J l c G 9 y d E R p c 2 F i b G V k I i B W Y W x 1 Z T 0 i b D E i I C 8 + P E V u d H J 5 I F R 5 c G U 9 I l F 1 Z X J 5 S U Q i I F Z h b H V l P S J z Y z V k N T c w Y W M t O D k x N y 0 0 N z E 1 L T l j N T E t N m M 0 Y z Q 5 Z T J k N z c 3 I i A v P j x F b n R y e S B U e X B l P S J R d W V y e U d y b 3 V w S U Q i I F Z h b H V l P S J z Z m U 3 Y j c 3 N 2 U t Z W J h N S 0 0 Z T M 5 L T l h Z D k t M z h k N T g z N T U w M j Q x I i A v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G d W 5 j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U t M D g t M D h U M T Q 6 M z Y 6 N D Q u M T M y N T Y 5 N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Y X I l M j B h c m N o a X Z v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M R V A v Q X J j a G l 2 b 3 M l M j B v Y 3 V s d G 9 z J T I w Z m l s d H J h Z G 9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M R V A v S W 5 2 b 2 N h c i U y M G Z 1 b m N p J U M z J U I z b i U y M H B l c n N v b m F s a X p h Z G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x F U C 9 D b 2 x 1 b W 5 h c y U y M G N v b i U y M G 5 v b W J y Z S U y M G N h b W J p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M R V A v T 3 R y Y X M l M j B j b 2 x 1 b W 5 h c y U y M H F 1 a X R h Z G F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M R V A v Q 2 9 s d W 1 u Y S U y M G R l J T I w d G F i b G E l M j B l e H B h b m R p Z G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x F U C 9 U a X B v J T I w Y 2 F t Y m l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h j Y 2 H a F n 4 0 S 5 q S z B M y h t w Q A A A A A C A A A A A A A Q Z g A A A A E A A C A A A A A x Z T 9 J w u m y K G k x 4 s k m g R j n R P R B a 4 C L 1 1 D X i f 1 V 4 5 5 W H w A A A A A O g A A A A A I A A C A A A A B h v u Z 3 K 5 i M V x W B 3 f 4 E I 5 L a X y X D O s m T 6 7 / U U 5 O X N G T b K 1 A A A A D 5 M T 4 K x E l L 6 j O V o G e y M N + r I t X m g i Z x r b m G P 0 G O 7 d W b y p g S P t 5 g g 2 + d 9 6 3 U c f 9 A U U E C 6 y z 8 y C / 0 Z b / 8 b Y P a Y p C l B S 4 I C r N C z r J M 5 N g U R 8 j q 3 U A A A A B f n J y n D v H h z p P t v L z p R t L r e 8 r Z B q 3 i d R G z o 5 m 9 n Q w 6 t n l N n B 1 V m o K g H p e 8 S L 3 4 + 1 s K l 4 5 F 1 n E L R D o S M / x 3 c h 3 Q < / D a t a M a s h u p > 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96ab50b-4da0-4da0-9d9d-f1d19281b45d">
      <Terms xmlns="http://schemas.microsoft.com/office/infopath/2007/PartnerControls"/>
    </lcf76f155ced4ddcb4097134ff3c332f>
    <TaxCatchAll xmlns="0b80e273-10c1-4db2-ba15-992c477b4e48" xsi:nil="true"/>
  </documentManagement>
</p:properties>
</file>

<file path=customXml/itemProps1.xml><?xml version="1.0" encoding="utf-8"?>
<ds:datastoreItem xmlns:ds="http://schemas.openxmlformats.org/officeDocument/2006/customXml" ds:itemID="{123BB816-CC40-4E21-951A-EBCB88850800}"/>
</file>

<file path=customXml/itemProps2.xml><?xml version="1.0" encoding="utf-8"?>
<ds:datastoreItem xmlns:ds="http://schemas.openxmlformats.org/officeDocument/2006/customXml" ds:itemID="{6DC73532-5ADE-4FB5-8F52-33FD75E60E7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6361BDB-0F1B-46EA-B9A8-7E8667D4229A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2C0A0FB6-BC39-425A-BEFE-38E931EB35E4}">
  <ds:schemaRefs>
    <ds:schemaRef ds:uri="http://schemas.microsoft.com/office/2006/metadata/properties"/>
    <ds:schemaRef ds:uri="http://schemas.microsoft.com/office/infopath/2007/PartnerControls"/>
    <ds:schemaRef ds:uri="896ab50b-4da0-4da0-9d9d-f1d19281b45d"/>
    <ds:schemaRef ds:uri="0b80e273-10c1-4db2-ba15-992c477b4e48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5</vt:i4>
      </vt:variant>
    </vt:vector>
  </HeadingPairs>
  <TitlesOfParts>
    <vt:vector size="7" baseType="lpstr">
      <vt:lpstr>SLEP</vt:lpstr>
      <vt:lpstr>Hoja1</vt:lpstr>
      <vt:lpstr>CLF</vt:lpstr>
      <vt:lpstr>EUR</vt:lpstr>
      <vt:lpstr>UF</vt:lpstr>
      <vt:lpstr>USD</vt:lpstr>
      <vt:lpstr>UTM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Ignacio Javier Menz Rodriguez</dc:creator>
  <cp:keywords/>
  <dc:description/>
  <cp:lastModifiedBy>Ignacio Javier Menz Rodriguez</cp:lastModifiedBy>
  <cp:revision/>
  <dcterms:created xsi:type="dcterms:W3CDTF">2015-06-05T18:19:34Z</dcterms:created>
  <dcterms:modified xsi:type="dcterms:W3CDTF">2025-10-29T12:59:07Z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0x0101001AE818A0407FCB41AF83B3652D1974CB</vt:lpwstr>
  </property>
</Properties>
</file>