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MPLAppRepository\ExcelTemplate\TemplateForSWP\"/>
    </mc:Choice>
  </mc:AlternateContent>
  <xr:revisionPtr revIDLastSave="0" documentId="13_ncr:1_{EED3A7F5-F1CE-46DB-8F4D-4598EA1E81DD}" xr6:coauthVersionLast="47" xr6:coauthVersionMax="47" xr10:uidLastSave="{00000000-0000-0000-0000-000000000000}"/>
  <bookViews>
    <workbookView xWindow="-120" yWindow="-120" windowWidth="29040" windowHeight="15840" activeTab="1" xr2:uid="{5CA008C2-96CB-47CB-B636-754F6CDCB8F5}"/>
  </bookViews>
  <sheets>
    <sheet name="Data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7" i="2" l="1"/>
  <c r="D41" i="2" a="1"/>
  <c r="D41" i="2" s="1"/>
  <c r="D40" i="2"/>
  <c r="D39" i="2"/>
  <c r="D46" i="2"/>
  <c r="D15" i="2"/>
  <c r="D13" i="2"/>
  <c r="D10" i="2"/>
  <c r="D9" i="2"/>
  <c r="D8" i="2"/>
  <c r="D7" i="2"/>
  <c r="D6" i="2"/>
  <c r="E23" i="2" a="1"/>
  <c r="E23" i="2" s="1"/>
  <c r="D23" i="2"/>
  <c r="C23" i="2"/>
  <c r="D49" i="2" l="1"/>
  <c r="D48" i="2"/>
  <c r="D34" i="2"/>
  <c r="D33" i="2"/>
  <c r="C24" i="2"/>
  <c r="D35" i="2" l="1"/>
  <c r="E35" i="2" s="1"/>
  <c r="D50" i="2"/>
  <c r="E50" i="2" s="1"/>
  <c r="D24" i="2"/>
  <c r="C25" i="2"/>
  <c r="D42" i="2"/>
  <c r="E42" i="2" s="1"/>
  <c r="E5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<sst xmlns="http://schemas.openxmlformats.org/spreadsheetml/2006/main" count="64" uniqueCount="52">
  <si>
    <t>EMPNO</t>
  </si>
  <si>
    <t>NAME</t>
  </si>
  <si>
    <t>Email</t>
  </si>
  <si>
    <t>PARENT</t>
  </si>
  <si>
    <t>ASSIGN</t>
  </si>
  <si>
    <t>EMPTYPE</t>
  </si>
  <si>
    <t>GRADE</t>
  </si>
  <si>
    <t>DOJ</t>
  </si>
  <si>
    <t>D_DATE</t>
  </si>
  <si>
    <t>CAN_WORK_SMARTLY</t>
  </si>
  <si>
    <t>N_PWS</t>
  </si>
  <si>
    <t>C_PWS</t>
  </si>
  <si>
    <t>ATTENDANCE_STATUS</t>
  </si>
  <si>
    <t>ATTENDANCE_REQUIRED</t>
  </si>
  <si>
    <t>C</t>
  </si>
  <si>
    <t>A</t>
  </si>
  <si>
    <t>B</t>
  </si>
  <si>
    <t>Smart Work Eligibility</t>
  </si>
  <si>
    <t>SWP Eligible</t>
  </si>
  <si>
    <t>SWP Not Eligible</t>
  </si>
  <si>
    <t>Smart workspace</t>
  </si>
  <si>
    <t>Office workspace</t>
  </si>
  <si>
    <t>Attendance Summary</t>
  </si>
  <si>
    <t>Attendance Expected</t>
  </si>
  <si>
    <t/>
  </si>
  <si>
    <t>Workspace type</t>
  </si>
  <si>
    <t>Count</t>
  </si>
  <si>
    <t>Office</t>
  </si>
  <si>
    <t>Smart</t>
  </si>
  <si>
    <t>Sub total (B)</t>
  </si>
  <si>
    <t>Actual Attendance</t>
  </si>
  <si>
    <t>Smart (out of turn)</t>
  </si>
  <si>
    <t>Non Attendance</t>
  </si>
  <si>
    <t>Type</t>
  </si>
  <si>
    <t>Absentism</t>
  </si>
  <si>
    <t>Leave + Tours</t>
  </si>
  <si>
    <t>Exceptions</t>
  </si>
  <si>
    <t>SWP applied</t>
  </si>
  <si>
    <t>Sub total (C)</t>
  </si>
  <si>
    <t>D</t>
  </si>
  <si>
    <t>Total (B + C)</t>
  </si>
  <si>
    <t>Regular</t>
  </si>
  <si>
    <t>FTC</t>
  </si>
  <si>
    <t>Consultant</t>
  </si>
  <si>
    <t>Agency</t>
  </si>
  <si>
    <t>Total (A)</t>
  </si>
  <si>
    <t>Employee Type</t>
  </si>
  <si>
    <t>NoOfEmployees</t>
  </si>
  <si>
    <t>Employee break-up</t>
  </si>
  <si>
    <t>Deputation 
Employees (B)</t>
  </si>
  <si>
    <t>C = A-B</t>
  </si>
  <si>
    <t>No of Employees in HO 
( C = A-B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</si>
</sst>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C00000"/>
      <name val="Calibri"/>
      <family val="2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A6A6A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</fills>
  <borders count="18">
    <border>
      <left/>
      <right/>
      <top/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5" borderId="0" xfId="0" applyFont="1" applyFill="1" applyAlignment="1">
      <alignment horizontal="center"/>
    </xf>
    <xf numFmtId="0" fontId="2" fillId="5" borderId="0" xfId="0" applyFont="1" applyFill="1"/>
    <xf numFmtId="0" fontId="4" fillId="5" borderId="4" xfId="0" applyFont="1" applyFill="1" applyBorder="1"/>
    <xf numFmtId="0" fontId="2" fillId="5" borderId="4" xfId="0" applyFont="1" applyFill="1" applyBorder="1"/>
    <xf numFmtId="0" fontId="2" fillId="5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2" fillId="8" borderId="0" xfId="0" applyFont="1" applyFill="1"/>
    <xf numFmtId="0" fontId="4" fillId="8" borderId="0" xfId="0" applyFont="1" applyFill="1"/>
    <xf numFmtId="0" fontId="2" fillId="0" borderId="0" xfId="0" quotePrefix="1" applyFont="1"/>
    <xf numFmtId="0" fontId="5" fillId="8" borderId="4" xfId="0" applyFont="1" applyFill="1" applyBorder="1"/>
    <xf numFmtId="0" fontId="5" fillId="8" borderId="9" xfId="0" applyFont="1" applyFill="1" applyBorder="1"/>
    <xf numFmtId="0" fontId="2" fillId="8" borderId="10" xfId="0" applyFont="1" applyFill="1" applyBorder="1" applyAlignment="1">
      <alignment horizontal="left" indent="2"/>
    </xf>
    <xf numFmtId="0" fontId="2" fillId="8" borderId="11" xfId="0" applyFont="1" applyFill="1" applyBorder="1"/>
    <xf numFmtId="0" fontId="2" fillId="8" borderId="5" xfId="0" applyFont="1" applyFill="1" applyBorder="1" applyAlignment="1">
      <alignment horizontal="left" indent="2"/>
    </xf>
    <xf numFmtId="0" fontId="2" fillId="8" borderId="12" xfId="0" applyFont="1" applyFill="1" applyBorder="1"/>
    <xf numFmtId="0" fontId="5" fillId="9" borderId="13" xfId="0" applyFont="1" applyFill="1" applyBorder="1"/>
    <xf numFmtId="0" fontId="4" fillId="9" borderId="14" xfId="0" applyFont="1" applyFill="1" applyBorder="1"/>
    <xf numFmtId="0" fontId="4" fillId="9" borderId="15" xfId="0" applyFont="1" applyFill="1" applyBorder="1"/>
    <xf numFmtId="0" fontId="5" fillId="8" borderId="0" xfId="0" applyFont="1" applyFill="1"/>
    <xf numFmtId="0" fontId="4" fillId="8" borderId="0" xfId="0" applyFont="1" applyFill="1" applyAlignment="1">
      <alignment horizontal="left" indent="3"/>
    </xf>
    <xf numFmtId="0" fontId="2" fillId="8" borderId="6" xfId="0" applyFont="1" applyFill="1" applyBorder="1"/>
    <xf numFmtId="0" fontId="6" fillId="10" borderId="16" xfId="0" applyFont="1" applyFill="1" applyBorder="1" applyAlignment="1">
      <alignment horizontal="left" indent="2"/>
    </xf>
    <xf numFmtId="0" fontId="6" fillId="10" borderId="12" xfId="0" applyFont="1" applyFill="1" applyBorder="1"/>
    <xf numFmtId="0" fontId="5" fillId="6" borderId="4" xfId="0" applyFont="1" applyFill="1" applyBorder="1"/>
    <xf numFmtId="0" fontId="4" fillId="6" borderId="4" xfId="0" applyFont="1" applyFill="1" applyBorder="1"/>
    <xf numFmtId="0" fontId="4" fillId="6" borderId="0" xfId="0" applyFont="1" applyFill="1" applyAlignment="1">
      <alignment horizontal="left" indent="2"/>
    </xf>
    <xf numFmtId="0" fontId="2" fillId="8" borderId="17" xfId="0" applyFont="1" applyFill="1" applyBorder="1"/>
    <xf numFmtId="0" fontId="6" fillId="10" borderId="10" xfId="0" applyFont="1" applyFill="1" applyBorder="1" applyAlignment="1">
      <alignment horizontal="left" indent="2"/>
    </xf>
    <xf numFmtId="0" fontId="6" fillId="10" borderId="11" xfId="0" applyFont="1" applyFill="1" applyBorder="1"/>
    <xf numFmtId="0" fontId="2" fillId="8" borderId="16" xfId="0" applyFont="1" applyFill="1" applyBorder="1" applyAlignment="1">
      <alignment horizontal="left" indent="2"/>
    </xf>
    <xf numFmtId="0" fontId="4" fillId="6" borderId="16" xfId="0" applyFont="1" applyFill="1" applyBorder="1" applyAlignment="1">
      <alignment horizontal="left" indent="2"/>
    </xf>
    <xf numFmtId="0" fontId="4" fillId="8" borderId="0" xfId="0" applyFont="1" applyFill="1" applyAlignment="1">
      <alignment horizontal="left" indent="1"/>
    </xf>
    <xf numFmtId="0" fontId="0" fillId="12" borderId="0" xfId="0" applyFill="1"/>
    <xf numFmtId="0" fontId="7" fillId="12" borderId="4" xfId="0" applyFont="1" applyFill="1" applyBorder="1"/>
    <xf numFmtId="0" fontId="0" fillId="12" borderId="10" xfId="0" applyFill="1" applyBorder="1"/>
    <xf numFmtId="0" fontId="2" fillId="13" borderId="11" xfId="0" applyFont="1" applyFill="1" applyBorder="1" applyAlignment="1">
      <alignment horizontal="right"/>
    </xf>
    <xf numFmtId="0" fontId="0" fillId="12" borderId="5" xfId="0" applyFill="1" applyBorder="1"/>
    <xf numFmtId="0" fontId="2" fillId="13" borderId="6" xfId="0" applyFont="1" applyFill="1" applyBorder="1" applyAlignment="1">
      <alignment horizontal="right"/>
    </xf>
    <xf numFmtId="0" fontId="0" fillId="12" borderId="16" xfId="0" applyFill="1" applyBorder="1"/>
    <xf numFmtId="0" fontId="2" fillId="13" borderId="12" xfId="0" applyFont="1" applyFill="1" applyBorder="1" applyAlignment="1">
      <alignment horizontal="right"/>
    </xf>
    <xf numFmtId="0" fontId="7" fillId="12" borderId="0" xfId="0" applyFont="1" applyFill="1"/>
    <xf numFmtId="0" fontId="7" fillId="12" borderId="4" xfId="0" applyFont="1" applyFill="1" applyBorder="1" applyAlignment="1">
      <alignment horizontal="right"/>
    </xf>
    <xf numFmtId="0" fontId="4" fillId="13" borderId="0" xfId="0" applyFont="1" applyFill="1"/>
    <xf numFmtId="0" fontId="4" fillId="13" borderId="4" xfId="0" applyFont="1" applyFill="1" applyBorder="1" applyAlignment="1">
      <alignment wrapText="1"/>
    </xf>
    <xf numFmtId="0" fontId="4" fillId="13" borderId="4" xfId="0" applyFont="1" applyFill="1" applyBorder="1"/>
    <xf numFmtId="0" fontId="2" fillId="13" borderId="0" xfId="0" applyFont="1" applyFill="1"/>
    <xf numFmtId="0" fontId="7" fillId="12" borderId="4" xfId="0" applyFont="1" applyFill="1" applyBorder="1" applyAlignment="1">
      <alignment wrapText="1"/>
    </xf>
    <xf numFmtId="0" fontId="4" fillId="13" borderId="4" xfId="0" applyFont="1" applyFill="1" applyBorder="1" applyAlignment="1">
      <alignment horizontal="right"/>
    </xf>
    <xf numFmtId="0" fontId="4" fillId="11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1">
    <cellStyle name="Normal" xfId="0" builtinId="0"/>
  </cellStyles>
  <dxfs count="3"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0E8BA1-AB8D-4643-AE6D-DBE11B0962D0}" name="AttendanceData" displayName="AttendanceData" ref="A3:N4" insertRow="1" totalsRowShown="0" headerRowDxfId="2" headerRowBorderDxfId="1" tableBorderDxfId="0">
  <autoFilter ref="A3:N4" xr:uid="{870E8BA1-AB8D-4643-AE6D-DBE11B0962D0}"/>
  <tableColumns count="14">
    <tableColumn id="1" xr3:uid="{B12694EA-F3A6-4A5B-BE05-26C8C8E64F23}" name="EMPNO"/>
    <tableColumn id="2" xr3:uid="{305B1BDC-2EB8-4B57-876E-39B5FA1E4216}" name="NAME"/>
    <tableColumn id="3" xr3:uid="{EF088B7B-0863-4539-9966-A9785E848E2C}" name="Email"/>
    <tableColumn id="4" xr3:uid="{907569A4-F5FC-4E10-A52C-7F6768D6A372}" name="PARENT"/>
    <tableColumn id="5" xr3:uid="{612DA7EA-7263-4B41-8C07-606CDD3B15BE}" name="ASSIGN"/>
    <tableColumn id="6" xr3:uid="{F9CE1351-989A-4E88-B22F-994FC8739500}" name="EMPTYPE"/>
    <tableColumn id="7" xr3:uid="{F5668494-A6A2-49EF-8406-DF2002D191C5}" name="GRADE"/>
    <tableColumn id="8" xr3:uid="{84C84A9F-9B27-4E22-ADE9-EFC95ABB36F7}" name="DOJ"/>
    <tableColumn id="9" xr3:uid="{B644E09D-A415-41E5-ADE9-E1C8A97CA7A0}" name="D_DATE"/>
    <tableColumn id="10" xr3:uid="{B12CFEF2-60CF-4143-9251-0C56DD1980EF}" name="CAN_WORK_SMARTLY"/>
    <tableColumn id="11" xr3:uid="{B2179AB8-EB35-4805-8D7D-88FF694CAD6B}" name="N_PWS"/>
    <tableColumn id="12" xr3:uid="{751D49D9-2B89-48BE-A137-D1AA1AB3B79C}" name="C_PWS"/>
    <tableColumn id="13" xr3:uid="{658E91BA-DAF8-4C47-85C9-68ACC891AE1E}" name="ATTENDANCE_STATUS"/>
    <tableColumn id="14" xr3:uid="{490631AA-7E68-4E9B-A022-3E4B1FDE1EC8}" name="ATTENDANCE_REQUI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ED26-8C99-4718-9F16-2DD8F0ABDA53}">
  <dimension ref="A1:N3"/>
  <sheetViews>
    <sheetView workbookViewId="0"/>
  </sheetViews>
  <sheetFormatPr defaultRowHeight="15" x14ac:dyDescent="0.25"/>
  <cols>
    <col min="1" max="1" width="10" customWidth="1"/>
    <col min="2" max="2" width="38.5703125" bestFit="1" customWidth="1"/>
    <col min="3" max="3" width="24.140625" bestFit="1" customWidth="1"/>
    <col min="4" max="4" width="10.140625" customWidth="1"/>
    <col min="5" max="5" width="9.85546875" customWidth="1"/>
    <col min="6" max="6" width="11.42578125" customWidth="1"/>
    <col min="7" max="7" width="9.28515625" customWidth="1"/>
    <col min="8" max="8" width="6.5703125" customWidth="1"/>
    <col min="9" max="9" width="10" customWidth="1"/>
    <col min="10" max="10" width="23" customWidth="1"/>
    <col min="11" max="11" width="9.7109375" customWidth="1"/>
    <col min="12" max="12" width="16.7109375" bestFit="1" customWidth="1"/>
    <col min="13" max="13" width="23.28515625" bestFit="1" customWidth="1"/>
    <col min="14" max="14" width="25" customWidth="1"/>
  </cols>
  <sheetData>
    <row r="1" spans="1:14" ht="18.75" x14ac:dyDescent="0.3">
      <c r="A1" s="5"/>
    </row>
    <row r="3" spans="1:14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3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D24A-EEE4-4608-A4CB-5705CF8B923F}">
  <dimension ref="A1:F55"/>
  <sheetViews>
    <sheetView tabSelected="1" topLeftCell="A25" workbookViewId="0">
      <selection activeCell="D50" sqref="D50"/>
    </sheetView>
  </sheetViews>
  <sheetFormatPr defaultRowHeight="15" x14ac:dyDescent="0.25"/>
  <cols>
    <col min="3" max="3" width="22.5703125" customWidth="1"/>
    <col min="4" max="5" width="16.42578125" bestFit="1" customWidth="1"/>
  </cols>
  <sheetData>
    <row r="1" spans="1:6" x14ac:dyDescent="0.25">
      <c r="A1" s="4"/>
      <c r="B1" s="4"/>
      <c r="C1" s="4"/>
      <c r="D1" s="4"/>
      <c r="E1" s="4"/>
      <c r="F1" s="4"/>
    </row>
    <row r="2" spans="1:6" ht="18.75" x14ac:dyDescent="0.3">
      <c r="A2" s="4"/>
      <c r="B2" s="5"/>
      <c r="C2" s="4"/>
      <c r="D2" s="4"/>
      <c r="E2" s="4"/>
      <c r="F2" s="4"/>
    </row>
    <row r="3" spans="1:6" x14ac:dyDescent="0.25">
      <c r="A3" s="4"/>
      <c r="B3" s="55" t="s">
        <v>48</v>
      </c>
      <c r="C3" s="55"/>
      <c r="D3" s="55"/>
      <c r="E3" s="55"/>
      <c r="F3" s="4"/>
    </row>
    <row r="4" spans="1:6" x14ac:dyDescent="0.25">
      <c r="A4" s="6"/>
      <c r="B4" s="39"/>
      <c r="C4" s="39"/>
      <c r="D4" s="39"/>
      <c r="E4" s="39"/>
      <c r="F4" s="4"/>
    </row>
    <row r="5" spans="1:6" x14ac:dyDescent="0.25">
      <c r="A5" s="6"/>
      <c r="B5" s="39"/>
      <c r="C5" s="40" t="s">
        <v>46</v>
      </c>
      <c r="D5" s="40" t="s">
        <v>47</v>
      </c>
      <c r="E5" s="39"/>
      <c r="F5" s="4"/>
    </row>
    <row r="6" spans="1:6" x14ac:dyDescent="0.25">
      <c r="A6" s="4"/>
      <c r="B6" s="39"/>
      <c r="C6" s="41" t="s">
        <v>41</v>
      </c>
      <c r="D6" s="42">
        <f>COUNTIFS(AttendanceData[[#All],[EMPTYPE]],"R")</f>
        <v>0</v>
      </c>
      <c r="E6" s="39"/>
      <c r="F6" s="4"/>
    </row>
    <row r="7" spans="1:6" x14ac:dyDescent="0.25">
      <c r="A7" s="4"/>
      <c r="B7" s="39"/>
      <c r="C7" s="43" t="s">
        <v>42</v>
      </c>
      <c r="D7" s="44">
        <f>COUNTIFS(AttendanceData[[#All],[EMPTYPE]],"F")</f>
        <v>0</v>
      </c>
      <c r="E7" s="39"/>
      <c r="F7" s="4"/>
    </row>
    <row r="8" spans="1:6" x14ac:dyDescent="0.25">
      <c r="A8" s="4"/>
      <c r="B8" s="39"/>
      <c r="C8" s="43" t="s">
        <v>43</v>
      </c>
      <c r="D8" s="44">
        <f>COUNTIFS(AttendanceData[[#All],[EMPTYPE]],"C")</f>
        <v>0</v>
      </c>
      <c r="E8" s="39"/>
      <c r="F8" s="4"/>
    </row>
    <row r="9" spans="1:6" x14ac:dyDescent="0.25">
      <c r="A9" s="4"/>
      <c r="B9" s="39"/>
      <c r="C9" s="45" t="s">
        <v>44</v>
      </c>
      <c r="D9" s="46">
        <f>COUNTIFS(AttendanceData[[#All],[EMPTYPE]],"S")</f>
        <v>0</v>
      </c>
      <c r="E9" s="39"/>
      <c r="F9" s="4"/>
    </row>
    <row r="10" spans="1:6" x14ac:dyDescent="0.25">
      <c r="A10" s="4"/>
      <c r="B10" s="47" t="s">
        <v>15</v>
      </c>
      <c r="C10" s="40" t="s">
        <v>45</v>
      </c>
      <c r="D10" s="48">
        <f>SUM(D6:D9)</f>
        <v>0</v>
      </c>
      <c r="E10" s="39"/>
      <c r="F10" s="4"/>
    </row>
    <row r="11" spans="1:6" x14ac:dyDescent="0.25">
      <c r="A11" s="4"/>
      <c r="B11" s="39"/>
      <c r="C11" s="39"/>
      <c r="D11" s="39"/>
      <c r="E11" s="39"/>
      <c r="F11" s="4"/>
    </row>
    <row r="12" spans="1:6" x14ac:dyDescent="0.25">
      <c r="A12" s="4"/>
      <c r="B12" s="39"/>
      <c r="C12" s="39"/>
      <c r="D12" s="39"/>
      <c r="E12" s="39"/>
      <c r="F12" s="4"/>
    </row>
    <row r="13" spans="1:6" ht="30" x14ac:dyDescent="0.25">
      <c r="A13" s="4"/>
      <c r="B13" s="47" t="s">
        <v>16</v>
      </c>
      <c r="C13" s="53" t="s">
        <v>49</v>
      </c>
      <c r="D13" s="54">
        <f>COUNTIFS(AttendanceData[[#All],[C_PWS]],"OnDeputation")</f>
        <v>0</v>
      </c>
      <c r="E13" s="47"/>
      <c r="F13" s="4"/>
    </row>
    <row r="14" spans="1:6" x14ac:dyDescent="0.25">
      <c r="A14" s="4"/>
      <c r="B14" s="39"/>
      <c r="C14" s="39"/>
      <c r="D14" s="39"/>
      <c r="E14" s="39"/>
      <c r="F14" s="4"/>
    </row>
    <row r="15" spans="1:6" ht="45" x14ac:dyDescent="0.25">
      <c r="A15" s="4"/>
      <c r="B15" s="49" t="s">
        <v>50</v>
      </c>
      <c r="C15" s="50" t="s">
        <v>51</v>
      </c>
      <c r="D15" s="51">
        <f>D10-D13</f>
        <v>0</v>
      </c>
      <c r="E15" s="52"/>
      <c r="F15" s="4"/>
    </row>
    <row r="16" spans="1:6" x14ac:dyDescent="0.25">
      <c r="A16" s="4"/>
      <c r="B16" s="39"/>
      <c r="C16" s="39"/>
      <c r="D16" s="39"/>
      <c r="E16" s="39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6"/>
      <c r="B19" s="57" t="s">
        <v>17</v>
      </c>
      <c r="C19" s="57"/>
      <c r="D19" s="57"/>
      <c r="E19" s="57"/>
      <c r="F19" s="4"/>
    </row>
    <row r="20" spans="1:6" x14ac:dyDescent="0.25">
      <c r="A20" s="6"/>
      <c r="B20" s="7"/>
      <c r="C20" s="7"/>
      <c r="D20" s="7"/>
      <c r="E20" s="7"/>
      <c r="F20" s="4"/>
    </row>
    <row r="21" spans="1:6" x14ac:dyDescent="0.25">
      <c r="A21" s="4"/>
      <c r="B21" s="8"/>
      <c r="C21" s="58" t="s">
        <v>18</v>
      </c>
      <c r="D21" s="59"/>
      <c r="E21" s="9" t="s">
        <v>19</v>
      </c>
      <c r="F21" s="4"/>
    </row>
    <row r="22" spans="1:6" x14ac:dyDescent="0.25">
      <c r="A22" s="4"/>
      <c r="B22" s="8"/>
      <c r="C22" s="10" t="s">
        <v>20</v>
      </c>
      <c r="D22" s="10" t="s">
        <v>21</v>
      </c>
      <c r="E22" s="10" t="s">
        <v>21</v>
      </c>
      <c r="F22" s="4"/>
    </row>
    <row r="23" spans="1:6" x14ac:dyDescent="0.25">
      <c r="A23" s="4"/>
      <c r="B23" s="8"/>
      <c r="C23" s="11">
        <f>COUNTIFS(AttendanceData[[#All],[CAN_WORK_SMARTLY]],"Yes",AttendanceData[[#All],[C_PWS]],"Smart Workspace")</f>
        <v>0</v>
      </c>
      <c r="D23" s="11">
        <f>COUNTIFS(AttendanceData[[#All],[CAN_WORK_SMARTLY]],"Yes",AttendanceData[[#All],[C_PWS]],"Office Workspace")</f>
        <v>0</v>
      </c>
      <c r="E23" s="11" cm="1">
        <f t="array" ref="E23">SUM(COUNTIFS(AttendanceData[[#All],[CAN_WORK_SMARTLY]],"No",AttendanceData[[#All],[C_PWS]],{"Office Workspace","Smart Workspace"}))</f>
        <v>0</v>
      </c>
      <c r="F23" s="4"/>
    </row>
    <row r="24" spans="1:6" x14ac:dyDescent="0.25">
      <c r="A24" s="4"/>
      <c r="B24" s="8"/>
      <c r="C24" s="12">
        <f>C23</f>
        <v>0</v>
      </c>
      <c r="D24" s="60">
        <f>D23+E23</f>
        <v>0</v>
      </c>
      <c r="E24" s="61"/>
      <c r="F24" s="4"/>
    </row>
    <row r="25" spans="1:6" x14ac:dyDescent="0.25">
      <c r="A25" s="4"/>
      <c r="B25" s="8"/>
      <c r="C25" s="62">
        <f>C24+D24</f>
        <v>0</v>
      </c>
      <c r="D25" s="62"/>
      <c r="E25" s="62"/>
      <c r="F25" s="4"/>
    </row>
    <row r="26" spans="1:6" x14ac:dyDescent="0.25">
      <c r="A26" s="4"/>
      <c r="B26" s="8"/>
      <c r="C26" s="8"/>
      <c r="D26" s="8"/>
      <c r="E26" s="8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6"/>
      <c r="B29" s="56" t="s">
        <v>22</v>
      </c>
      <c r="C29" s="56"/>
      <c r="D29" s="56"/>
      <c r="E29" s="56"/>
      <c r="F29" s="4"/>
    </row>
    <row r="30" spans="1:6" x14ac:dyDescent="0.25">
      <c r="A30" s="4"/>
      <c r="B30" s="13"/>
      <c r="C30" s="13"/>
      <c r="D30" s="13"/>
      <c r="E30" s="13"/>
      <c r="F30" s="4"/>
    </row>
    <row r="31" spans="1:6" x14ac:dyDescent="0.25">
      <c r="A31" s="4"/>
      <c r="B31" s="14" t="s">
        <v>15</v>
      </c>
      <c r="C31" s="14" t="s">
        <v>23</v>
      </c>
      <c r="D31" s="14"/>
      <c r="E31" s="14"/>
      <c r="F31" s="15" t="s">
        <v>24</v>
      </c>
    </row>
    <row r="32" spans="1:6" x14ac:dyDescent="0.25">
      <c r="A32" s="4"/>
      <c r="B32" s="14"/>
      <c r="C32" s="16" t="s">
        <v>25</v>
      </c>
      <c r="D32" s="17" t="s">
        <v>26</v>
      </c>
      <c r="E32" s="14"/>
      <c r="F32" s="15" t="s">
        <v>24</v>
      </c>
    </row>
    <row r="33" spans="1:6" x14ac:dyDescent="0.25">
      <c r="A33" s="4"/>
      <c r="B33" s="14"/>
      <c r="C33" s="18" t="s">
        <v>27</v>
      </c>
      <c r="D33" s="19">
        <f>COUNTIFS(AttendanceData[[#All],[ATTENDANCE_REQUIRED]],"Yes",AttendanceData[[#All],[C_PWS]], "Office Workspace")</f>
        <v>0</v>
      </c>
      <c r="E33" s="14"/>
      <c r="F33" s="15" t="s">
        <v>24</v>
      </c>
    </row>
    <row r="34" spans="1:6" x14ac:dyDescent="0.25">
      <c r="A34" s="4"/>
      <c r="B34" s="14"/>
      <c r="C34" s="20" t="s">
        <v>28</v>
      </c>
      <c r="D34" s="21">
        <f>COUNTIFS(AttendanceData[[#All],[ATTENDANCE_REQUIRED]],"Yes",AttendanceData[[#All],[C_PWS]], "Smart Workspace")</f>
        <v>0</v>
      </c>
      <c r="E34" s="14"/>
      <c r="F34" s="15" t="s">
        <v>24</v>
      </c>
    </row>
    <row r="35" spans="1:6" ht="15.75" thickBot="1" x14ac:dyDescent="0.3">
      <c r="A35" s="4"/>
      <c r="B35" s="14"/>
      <c r="C35" s="22" t="s">
        <v>29</v>
      </c>
      <c r="D35" s="23">
        <f>SUM(D33:D34)</f>
        <v>0</v>
      </c>
      <c r="E35" s="24">
        <f>D35</f>
        <v>0</v>
      </c>
      <c r="F35" s="4"/>
    </row>
    <row r="36" spans="1:6" x14ac:dyDescent="0.25">
      <c r="A36" s="4"/>
      <c r="B36" s="13"/>
      <c r="C36" s="25"/>
      <c r="D36" s="14"/>
      <c r="E36" s="13"/>
      <c r="F36" s="4"/>
    </row>
    <row r="37" spans="1:6" x14ac:dyDescent="0.25">
      <c r="A37" s="4"/>
      <c r="B37" s="14" t="s">
        <v>16</v>
      </c>
      <c r="C37" s="14" t="s">
        <v>30</v>
      </c>
      <c r="D37" s="13"/>
      <c r="E37" s="26"/>
      <c r="F37" s="4"/>
    </row>
    <row r="38" spans="1:6" x14ac:dyDescent="0.25">
      <c r="A38" s="4"/>
      <c r="B38" s="13"/>
      <c r="C38" s="16" t="s">
        <v>25</v>
      </c>
      <c r="D38" s="16" t="s">
        <v>26</v>
      </c>
      <c r="E38" s="13"/>
      <c r="F38" s="4"/>
    </row>
    <row r="39" spans="1:6" x14ac:dyDescent="0.25">
      <c r="A39" s="4"/>
      <c r="B39" s="13"/>
      <c r="C39" s="18" t="s">
        <v>27</v>
      </c>
      <c r="D39" s="19">
        <f>COUNTIFS(AttendanceData[[#All],[ATTENDANCE_STATUS]],"Present",AttendanceData[[#All],[C_PWS]],"Office Workspace",AttendanceData[[#All],[ATTENDANCE_REQUIRED]],"Yes")</f>
        <v>0</v>
      </c>
      <c r="E39" s="13"/>
      <c r="F39" s="4"/>
    </row>
    <row r="40" spans="1:6" x14ac:dyDescent="0.25">
      <c r="A40" s="4"/>
      <c r="B40" s="13"/>
      <c r="C40" s="20" t="s">
        <v>28</v>
      </c>
      <c r="D40" s="27">
        <f>COUNTIFS(AttendanceData[[#All],[ATTENDANCE_STATUS]],"Present",AttendanceData[[#All],[C_PWS]],"Smart Workspace",AttendanceData[[#All],[ATTENDANCE_REQUIRED]],"Yes")</f>
        <v>0</v>
      </c>
      <c r="E40" s="13"/>
      <c r="F40" s="4"/>
    </row>
    <row r="41" spans="1:6" x14ac:dyDescent="0.25">
      <c r="A41" s="4"/>
      <c r="B41" s="13"/>
      <c r="C41" s="28" t="s">
        <v>31</v>
      </c>
      <c r="D41" s="29" cm="1">
        <f t="array" ref="D41">SUM(COUNTIFS(AttendanceData[[#All],[ATTENDANCE_STATUS]],{"Present","OutOfTurn*"},AttendanceData[[#All],[ATTENDANCE_REQUIRED]],"No"))</f>
        <v>0</v>
      </c>
      <c r="E41" s="13"/>
      <c r="F41" s="4"/>
    </row>
    <row r="42" spans="1:6" x14ac:dyDescent="0.25">
      <c r="A42" s="4"/>
      <c r="B42" s="14"/>
      <c r="C42" s="30" t="s">
        <v>29</v>
      </c>
      <c r="D42" s="31">
        <f>SUM(D39:D41)</f>
        <v>0</v>
      </c>
      <c r="E42" s="32">
        <f>D42</f>
        <v>0</v>
      </c>
      <c r="F42" s="4"/>
    </row>
    <row r="43" spans="1:6" x14ac:dyDescent="0.25">
      <c r="A43" s="4"/>
      <c r="B43" s="13"/>
      <c r="C43" s="13"/>
      <c r="D43" s="13"/>
      <c r="E43" s="33"/>
      <c r="F43" s="4"/>
    </row>
    <row r="44" spans="1:6" x14ac:dyDescent="0.25">
      <c r="A44" s="4"/>
      <c r="B44" s="14" t="s">
        <v>14</v>
      </c>
      <c r="C44" s="14" t="s">
        <v>32</v>
      </c>
      <c r="D44" s="13"/>
      <c r="E44" s="26"/>
      <c r="F44" s="4"/>
    </row>
    <row r="45" spans="1:6" x14ac:dyDescent="0.25">
      <c r="A45" s="4"/>
      <c r="B45" s="14"/>
      <c r="C45" s="16" t="s">
        <v>33</v>
      </c>
      <c r="D45" s="16" t="s">
        <v>26</v>
      </c>
      <c r="E45" s="13"/>
      <c r="F45" s="4"/>
    </row>
    <row r="46" spans="1:6" x14ac:dyDescent="0.25">
      <c r="A46" s="4"/>
      <c r="B46" s="13"/>
      <c r="C46" s="34" t="s">
        <v>34</v>
      </c>
      <c r="D46" s="35">
        <f>COUNTIFS(AttendanceData[ATTENDANCE_STATUS],"Absent",AttendanceData[ATTENDANCE_REQUIRED],"Yes")</f>
        <v>0</v>
      </c>
      <c r="E46" s="13"/>
      <c r="F46" s="4"/>
    </row>
    <row r="47" spans="1:6" x14ac:dyDescent="0.25">
      <c r="A47" s="4"/>
      <c r="B47" s="13"/>
      <c r="C47" s="20" t="s">
        <v>35</v>
      </c>
      <c r="D47" s="27">
        <f>COUNTIFS(AttendanceData[ATTENDANCE_STATUS],"&lt;&gt;Smart work applied",AttendanceData[ATTENDANCE_STATUS],"&lt;&gt;Exception",AttendanceData[ATTENDANCE_STATUS],"&lt;&gt;Absent",AttendanceData[ATTENDANCE_STATUS],"&lt;&gt;Present",AttendanceData[ATTENDANCE_REQUIRED],"Yes")</f>
        <v>0</v>
      </c>
      <c r="E47" s="13"/>
      <c r="F47" s="4"/>
    </row>
    <row r="48" spans="1:6" x14ac:dyDescent="0.25">
      <c r="A48" s="4"/>
      <c r="B48" s="13"/>
      <c r="C48" s="20" t="s">
        <v>36</v>
      </c>
      <c r="D48" s="27">
        <f>COUNTIFS(AttendanceData[ATTENDANCE_STATUS],"Exception",AttendanceData[ATTENDANCE_REQUIRED],"Yes")</f>
        <v>0</v>
      </c>
      <c r="E48" s="13"/>
      <c r="F48" s="4"/>
    </row>
    <row r="49" spans="1:6" x14ac:dyDescent="0.25">
      <c r="A49" s="4"/>
      <c r="B49" s="13"/>
      <c r="C49" s="36" t="s">
        <v>37</v>
      </c>
      <c r="D49" s="21">
        <f>COUNTIFS(AttendanceData[ATTENDANCE_STATUS],"Smart work applied",AttendanceData[ATTENDANCE_REQUIRED],"Yes")</f>
        <v>0</v>
      </c>
      <c r="E49" s="13"/>
      <c r="F49" s="4"/>
    </row>
    <row r="50" spans="1:6" x14ac:dyDescent="0.25">
      <c r="A50" s="4"/>
      <c r="B50" s="14"/>
      <c r="C50" s="30" t="s">
        <v>38</v>
      </c>
      <c r="D50" s="31">
        <f>SUM(D46:D49)</f>
        <v>0</v>
      </c>
      <c r="E50" s="37">
        <f>D50</f>
        <v>0</v>
      </c>
      <c r="F50" s="4"/>
    </row>
    <row r="51" spans="1:6" x14ac:dyDescent="0.25">
      <c r="A51" s="4"/>
      <c r="B51" s="14"/>
      <c r="C51" s="25"/>
      <c r="D51" s="14"/>
      <c r="E51" s="38"/>
      <c r="F51" s="4"/>
    </row>
    <row r="52" spans="1:6" x14ac:dyDescent="0.25">
      <c r="A52" s="4"/>
      <c r="B52" s="13"/>
      <c r="C52" s="14"/>
      <c r="D52" s="14"/>
      <c r="E52" s="13"/>
      <c r="F52" s="4"/>
    </row>
    <row r="53" spans="1:6" ht="15.75" thickBot="1" x14ac:dyDescent="0.3">
      <c r="A53" s="4"/>
      <c r="B53" s="14" t="s">
        <v>39</v>
      </c>
      <c r="C53" s="24" t="s">
        <v>40</v>
      </c>
      <c r="D53" s="24"/>
      <c r="E53" s="24">
        <f>D50+D42</f>
        <v>0</v>
      </c>
      <c r="F53" s="4"/>
    </row>
    <row r="54" spans="1:6" x14ac:dyDescent="0.25">
      <c r="A54" s="4"/>
      <c r="B54" s="13"/>
      <c r="C54" s="13"/>
      <c r="D54" s="13"/>
      <c r="E54" s="13"/>
      <c r="F54" s="4"/>
    </row>
    <row r="55" spans="1:6" x14ac:dyDescent="0.25">
      <c r="A55" s="4"/>
      <c r="B55" s="4"/>
      <c r="C55" s="4"/>
      <c r="D55" s="4"/>
      <c r="E55" s="4"/>
      <c r="F55" s="4"/>
    </row>
  </sheetData>
  <mergeCells count="6">
    <mergeCell ref="B3:E3"/>
    <mergeCell ref="B29:E29"/>
    <mergeCell ref="B19:E19"/>
    <mergeCell ref="C21:D21"/>
    <mergeCell ref="D24:E24"/>
    <mergeCell ref="C25:E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Bhavsar Devendra (Mumbai - IT)</dc:creator>
  <cp:lastModifiedBy>Bhavsar Devendra (Mumbai - IT)</cp:lastModifiedBy>
  <dcterms:created xsi:type="dcterms:W3CDTF">2022-05-24T03:38:28Z</dcterms:created>
  <dcterms:modified xsi:type="dcterms:W3CDTF">2022-06-07T06:01:09Z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2022-05-24T03:38:33Z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87ceefff-f9d4-4b8c-88e9-b20226d149a7</vt:lpwstr>
  </property>
  <property fmtid="{D5CDD505-2E9C-101B-9397-08002B2CF9AE}" pid="8" name="MSIP_Label_e18d9558-26a3-4f93-8788-04a494c05692_ContentBits">
    <vt:lpwstr>0</vt:lpwstr>
  </property>
</Properties>
</file>