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55CBAD06-40B6-4317-952E-DCE4650A93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Summary" sheetId="3" r:id="rId2"/>
  </sheets>
  <definedNames>
    <definedName name="_xlnm._FilterDatabase" localSheetId="0" hidden="1">Data!$A$1:$N$2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3" l="1"/>
  <c r="O5" i="3"/>
  <c r="N5" i="3" a="1"/>
  <c r="N5" i="3" s="1"/>
  <c r="M5" i="3"/>
  <c r="L5" i="3" a="1"/>
  <c r="L5" i="3" s="1"/>
  <c r="K5" i="3"/>
  <c r="J5" i="3"/>
  <c r="I5" i="3"/>
  <c r="H5" i="3"/>
  <c r="G5" i="3"/>
  <c r="F5" i="3"/>
  <c r="D5" i="3"/>
  <c r="C5" i="3"/>
  <c r="E5" i="3" s="1"/>
  <c r="Q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<sst xmlns="http://schemas.openxmlformats.org/spreadsheetml/2006/main" count="38" uniqueCount="38">
  <si>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EMPNO</t>
  </si>
  <si>
    <t>NAME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</si>
  <si>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</si>
  <si>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</si>
  <si>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</si>
  <si>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</si>
  <si>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</si>
  <si>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</si>
  <si>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</si>
  <si>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</si>
  <si>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</si>
  <si>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</si>
  <si>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</si>
  <si>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OnDeputation</t>
  </si>
  <si>
    <t>A</t>
  </si>
  <si>
    <t>B</t>
  </si>
  <si>
    <t>C = A-B</t>
  </si>
  <si>
    <t>Attendance Breakup</t>
  </si>
  <si>
    <t>NonAttendance Breakup</t>
  </si>
  <si>
    <t>Date</t>
  </si>
  <si>
    <t>Total Employee</t>
  </si>
  <si>
    <t>Office Expected</t>
  </si>
  <si>
    <t>Office Attended</t>
  </si>
  <si>
    <t>Smart Expected</t>
  </si>
  <si>
    <t>Smart attended</t>
  </si>
  <si>
    <t>OutofTurnAttended</t>
  </si>
  <si>
    <t>Exceptions</t>
  </si>
  <si>
    <t>Absentism</t>
  </si>
  <si>
    <t>Leave + Tours</t>
  </si>
  <si>
    <t>SWP applied</t>
  </si>
  <si>
    <t>Total non attendance</t>
  </si>
  <si>
    <t>ATTENDANCE_REQUIRED</t>
  </si>
  <si>
    <t>Workspace Breakup</t>
  </si>
  <si>
    <t>Smart</t>
  </si>
  <si>
    <t>Office</t>
  </si>
  <si>
    <t>Expected in HO</t>
  </si>
  <si>
    <t>Attendance status report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</si>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</sst>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8" fillId="6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0" fillId="0" borderId="2" xfId="0" applyBorder="1"/>
    <xf numFmtId="0" fontId="4" fillId="3" borderId="2" xfId="2" applyBorder="1"/>
    <xf numFmtId="0" fontId="0" fillId="0" borderId="3" xfId="0" applyBorder="1"/>
    <xf numFmtId="0" fontId="7" fillId="6" borderId="4" xfId="4" applyFont="1" applyBorder="1" applyAlignment="1">
      <alignment horizontal="left"/>
    </xf>
    <xf numFmtId="0" fontId="4" fillId="3" borderId="5" xfId="2" applyBorder="1"/>
    <xf numFmtId="0" fontId="5" fillId="4" borderId="5" xfId="3" applyBorder="1"/>
    <xf numFmtId="0" fontId="3" fillId="2" borderId="5" xfId="1" applyBorder="1"/>
    <xf numFmtId="0" fontId="6" fillId="5" borderId="5" xfId="0" applyFont="1" applyFill="1" applyBorder="1" applyAlignment="1">
      <alignment horizontal="left"/>
    </xf>
    <xf numFmtId="0" fontId="9" fillId="3" borderId="5" xfId="2" applyFont="1" applyBorder="1" applyAlignment="1">
      <alignment horizontal="left"/>
    </xf>
    <xf numFmtId="0" fontId="9" fillId="3" borderId="6" xfId="2" applyFont="1" applyBorder="1" applyAlignment="1">
      <alignment horizontal="left"/>
    </xf>
    <xf numFmtId="0" fontId="3" fillId="7" borderId="5" xfId="1" applyFill="1" applyBorder="1"/>
    <xf numFmtId="0" fontId="10" fillId="0" borderId="0" xfId="0" applyFont="1"/>
    <xf numFmtId="14" fontId="0" fillId="0" borderId="0" xfId="0" applyNumberFormat="1"/>
    <xf numFmtId="14" fontId="0" fillId="0" borderId="2" xfId="0" applyNumberFormat="1" applyBorder="1"/>
    <xf numFmtId="0" fontId="5" fillId="4" borderId="2" xfId="3" applyBorder="1" applyAlignment="1">
      <alignment horizontal="center"/>
    </xf>
    <xf numFmtId="0" fontId="3" fillId="2" borderId="2" xfId="1" applyBorder="1" applyAlignment="1">
      <alignment horizontal="center"/>
    </xf>
    <xf numFmtId="0" fontId="4" fillId="3" borderId="2" xfId="2" applyBorder="1" applyAlignment="1">
      <alignment horizontal="center"/>
    </xf>
  </cellXfs>
  <cellStyles count="6">
    <cellStyle name="Accent5" xfId="4" builtinId="45"/>
    <cellStyle name="Calculation" xfId="3" builtinId="22"/>
    <cellStyle name="Good" xfId="1" builtinId="26"/>
    <cellStyle name="Neutral" xfId="2" builtinId="28"/>
    <cellStyle name="Normal" xfId="0" builtinId="0"/>
    <cellStyle name="Normal 2" xfId="5" xr:uid="{211797EA-5272-4BB7-A12B-7F3FFD4B4AC1}"/>
  </cellStyles>
  <dxfs count="2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A7850-4C47-439F-83D5-2ABEF2297CA4}" name="AttendanceData" displayName="AttendanceData" ref="A1:O2" insertRow="1" totalsRowShown="0">
  <tableColumns count="15">
    <tableColumn id="1" xr3:uid="{341C3C20-E118-493D-A4EB-BA470AB6680A}" name="EMPNO"/>
    <tableColumn id="2" xr3:uid="{A97A36AF-5805-4F26-91FD-56228909C37C}" name="NAME"/>
    <tableColumn id="15" xr3:uid="{2DCCAD00-5BD1-49D6-986C-683D71522AC8}" name="Email"/>
    <tableColumn id="3" xr3:uid="{86FDA4E5-943C-4EC6-A707-10577DCE4CA7}" name="PARENT"/>
    <tableColumn id="4" xr3:uid="{6E305FEA-C62B-4682-8F57-6D21D91C368A}" name="ASSIGN"/>
    <tableColumn id="5" xr3:uid="{15195C51-2EC2-4F50-9E40-25182ABEA2F0}" name="EMPTYPE"/>
    <tableColumn id="6" xr3:uid="{557B19B5-E2EA-4E5D-9A5E-F2E39C4BE528}" name="GRADE"/>
    <tableColumn id="7" xr3:uid="{96827A82-F81B-4897-81FB-4663F28A26BA}" name="DOJ" dataDxfId="24"/>
    <tableColumn id="8" xr3:uid="{4B3EA0AA-5F97-46F5-A758-44772E6E1FF7}" name="DOL" dataDxfId="23"/>
    <tableColumn id="9" xr3:uid="{F604FEDC-067A-4D7E-9DA2-751F1A6534BB}" name="D_DATE" dataDxfId="22"/>
    <tableColumn id="10" xr3:uid="{988F99E2-6057-4F46-B94A-15E2552D4624}" name="STATUS" dataDxfId="21"/>
    <tableColumn id="11" xr3:uid="{18698924-17A4-49D4-A463-A8D56108AA28}" name="N_PWS" dataDxfId="20"/>
    <tableColumn id="12" xr3:uid="{E3FCCE4F-85EF-4FB6-8CA0-315680A3E925}" name="C_PWS"/>
    <tableColumn id="13" xr3:uid="{8BF0999A-A4AA-4E92-822E-1724A610A1ED}" name="ATTENDANCE_STATUS"/>
    <tableColumn id="14" xr3:uid="{097FC192-E3CF-46AF-992B-D7F62B3D73D9}" name="ATTENDANCE_REQUIRED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636ECB-2561-4DD0-809B-5644741C52AA}" name="AttendanceSummary" displayName="AttendanceSummary" ref="B4:Q5" totalsRowShown="0" headerRowDxfId="19" headerRowBorderDxfId="18" tableBorderDxfId="17" totalsRowBorderDxfId="16">
  <sortState xmlns:xlrd2="http://schemas.microsoft.com/office/spreadsheetml/2017/richdata2" ref="B5:Q5">
    <sortCondition ref="B5"/>
  </sortState>
  <tableColumns count="16">
    <tableColumn id="1" xr3:uid="{C33FE43A-9190-4644-B2CC-4C559DF71659}" name="Date" dataDxfId="15"/>
    <tableColumn id="2" xr3:uid="{BA53864B-EF01-4519-B973-15F3CABB07E7}" name="Total Employee" dataDxfId="14"/>
    <tableColumn id="3" xr3:uid="{775FD350-AAEB-4EB1-96A4-B3989C793AA7}" name="OnDeputation" dataDxfId="13"/>
    <tableColumn id="4" xr3:uid="{50E5C886-DB4E-4E1E-894A-055324BF1416}" name="Expected in HO" dataDxfId="12">
      <calculatedColumnFormula>C5-D5</calculatedColumnFormula>
    </tableColumn>
    <tableColumn id="5" xr3:uid="{0A8755A2-369F-4028-9B28-B899092356E6}" name="Smart" dataDxfId="11"/>
    <tableColumn id="6" xr3:uid="{1468A7F2-3EA4-4E4D-AD80-AA7CD05A57CF}" name="Office" dataDxfId="10"/>
    <tableColumn id="7" xr3:uid="{AA356462-13B7-4DE0-A8D4-DF102083289E}" name="Office Expected" dataDxfId="9"/>
    <tableColumn id="8" xr3:uid="{59BEC031-3FD9-4712-B78B-DAFBC22E3AD4}" name="Office Attended" dataDxfId="8"/>
    <tableColumn id="9" xr3:uid="{F1AC47A8-9A18-43E1-838C-1311CAD70AA6}" name="Smart Expected" dataDxfId="7"/>
    <tableColumn id="10" xr3:uid="{780E2943-4D54-4BF9-AE7C-35CBC7688139}" name="Smart attended" dataDxfId="6"/>
    <tableColumn id="11" xr3:uid="{F1CC9F0B-3433-457B-97D9-80B4A5ED21B3}" name="OutofTurnAttended" dataDxfId="5"/>
    <tableColumn id="12" xr3:uid="{1B355E5B-F65D-45F9-9D55-E03EECDCA5CD}" name="Absentism" dataDxfId="4"/>
    <tableColumn id="13" xr3:uid="{06EDA4CD-6292-4BF5-B030-99FD72F2AB21}" name="Leave + Tours" dataDxfId="3"/>
    <tableColumn id="14" xr3:uid="{7424E2FF-616E-444D-953E-5E819336FCB2}" name="Exceptions" dataDxfId="2"/>
    <tableColumn id="15" xr3:uid="{9967D117-25B5-4595-AC3D-689E121AB48D}" name="SWP applied" dataDxfId="1"/>
    <tableColumn id="16" xr3:uid="{15960269-1A4E-439F-83F3-B4A338BA93B5}" name="Total non attendance" dataDxfId="0">
      <calculatedColumnFormula>SUM(M4:P5)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"/>
  <sheetViews>
    <sheetView topLeftCell="D1" workbookViewId="0">
      <pane ySplit="1" topLeftCell="A2" activePane="bottomLeft" state="frozen"/>
      <selection pane="bottomLeft" activeCell="E2" sqref="E2"/>
    </sheetView>
  </sheetViews>
  <sheetFormatPr defaultRowHeight="14.4"/>
  <cols>
    <col min="1" max="1" width="10.109375" bestFit="1" customWidth="1"/>
    <col min="2" max="2" width="39" bestFit="1" customWidth="1"/>
    <col min="3" max="3" width="39" customWidth="1"/>
    <col min="4" max="4" width="10.33203125" bestFit="1" customWidth="1"/>
    <col min="5" max="5" width="10" bestFit="1" customWidth="1"/>
    <col min="6" max="6" width="11.5546875" bestFit="1" customWidth="1"/>
    <col min="7" max="7" width="9.44140625" bestFit="1" customWidth="1"/>
    <col min="8" max="8" width="18" bestFit="1" customWidth="1"/>
    <col min="9" max="10" width="12.109375" bestFit="1" customWidth="1"/>
    <col min="11" max="11" width="10" bestFit="1" customWidth="1"/>
    <col min="12" max="12" width="9.88671875" bestFit="1" customWidth="1"/>
    <col min="13" max="13" width="16.6640625" bestFit="1" customWidth="1"/>
    <col min="14" max="14" width="23.33203125" bestFit="1" customWidth="1"/>
    <col min="15" max="15" width="25.5546875" bestFit="1" customWidth="1"/>
  </cols>
  <sheetData>
    <row r="1" spans="1:1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</row>
    <row r="2" spans="1:15">
      <c r="H2" s="14"/>
      <c r="I2" s="14"/>
      <c r="J2" s="14"/>
      <c r="K2" s="1"/>
      <c r="L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E00D-E8B3-4604-89A0-84D5EE807D67}">
  <sheetPr codeName="Sheet4"/>
  <dimension ref="B1:Q5"/>
  <sheetViews>
    <sheetView tabSelected="1" workbookViewId="0">
      <selection activeCell="B5" sqref="B5"/>
    </sheetView>
  </sheetViews>
  <sheetFormatPr defaultRowHeight="14.4"/>
  <cols>
    <col min="2" max="2" width="12.109375" bestFit="1" customWidth="1"/>
    <col min="3" max="3" width="16.88671875" customWidth="1"/>
    <col min="4" max="4" width="15.6640625" customWidth="1"/>
    <col min="5" max="5" width="16.33203125" customWidth="1"/>
    <col min="6" max="6" width="9.88671875" customWidth="1"/>
    <col min="7" max="7" width="10.109375" customWidth="1"/>
    <col min="8" max="8" width="17.109375" customWidth="1"/>
    <col min="9" max="9" width="17.44140625" customWidth="1"/>
    <col min="10" max="11" width="16.88671875" customWidth="1"/>
    <col min="12" max="12" width="20.6640625" customWidth="1"/>
    <col min="13" max="13" width="12.5546875" customWidth="1"/>
    <col min="14" max="14" width="15" customWidth="1"/>
    <col min="15" max="15" width="12.6640625" customWidth="1"/>
    <col min="16" max="16" width="14.33203125" customWidth="1"/>
    <col min="17" max="17" width="21.88671875" customWidth="1"/>
  </cols>
  <sheetData>
    <row r="1" spans="2:17" ht="18">
      <c r="B1" s="13" t="s">
        <v>36</v>
      </c>
    </row>
    <row r="3" spans="2:17">
      <c r="B3" s="2"/>
      <c r="C3" s="3" t="s">
        <v>14</v>
      </c>
      <c r="D3" s="3" t="s">
        <v>15</v>
      </c>
      <c r="E3" s="3" t="s">
        <v>16</v>
      </c>
      <c r="F3" s="16" t="s">
        <v>32</v>
      </c>
      <c r="G3" s="16"/>
      <c r="H3" s="17" t="s">
        <v>17</v>
      </c>
      <c r="I3" s="17"/>
      <c r="J3" s="17"/>
      <c r="K3" s="17"/>
      <c r="L3" s="17"/>
      <c r="M3" s="18" t="s">
        <v>18</v>
      </c>
      <c r="N3" s="18"/>
      <c r="O3" s="18"/>
      <c r="P3" s="18"/>
      <c r="Q3" s="18"/>
    </row>
    <row r="4" spans="2:17">
      <c r="B4" s="5" t="s">
        <v>19</v>
      </c>
      <c r="C4" s="6" t="s">
        <v>20</v>
      </c>
      <c r="D4" s="6" t="s">
        <v>13</v>
      </c>
      <c r="E4" s="6" t="s">
        <v>35</v>
      </c>
      <c r="F4" s="7" t="s">
        <v>33</v>
      </c>
      <c r="G4" s="7" t="s">
        <v>34</v>
      </c>
      <c r="H4" s="8" t="s">
        <v>21</v>
      </c>
      <c r="I4" s="12" t="s">
        <v>22</v>
      </c>
      <c r="J4" s="8" t="s">
        <v>23</v>
      </c>
      <c r="K4" s="12" t="s">
        <v>24</v>
      </c>
      <c r="L4" s="12" t="s">
        <v>25</v>
      </c>
      <c r="M4" s="9" t="s">
        <v>27</v>
      </c>
      <c r="N4" s="10" t="s">
        <v>28</v>
      </c>
      <c r="O4" s="10" t="s">
        <v>26</v>
      </c>
      <c r="P4" s="10" t="s">
        <v>29</v>
      </c>
      <c r="Q4" s="11" t="s">
        <v>30</v>
      </c>
    </row>
    <row r="5" spans="2:17">
      <c r="B5" s="15"/>
      <c r="C5" s="2">
        <f>COUNTIF(AttendanceData[[#All],[D_DATE]],B5)</f>
        <v>0</v>
      </c>
      <c r="D5" s="2">
        <f>COUNTIFS(AttendanceData[[#All],[C_PWS]],"OnDeputation",AttendanceData[[#All],[D_DATE]],B5)</f>
        <v>0</v>
      </c>
      <c r="E5" s="2">
        <f t="shared" ref="E5" si="0">C5-D5</f>
        <v>0</v>
      </c>
      <c r="F5" s="2">
        <f>COUNTIFS(AttendanceData[[#All],[C_PWS]],"Smart Workspace",AttendanceData[[#All],[D_DATE]],$B5)</f>
        <v>0</v>
      </c>
      <c r="G5" s="2">
        <f>COUNTIFS(AttendanceData[[#All],[C_PWS]],"Office Workspace",AttendanceData[[#All],[D_DATE]],$B5)</f>
        <v>0</v>
      </c>
      <c r="H5" s="2">
        <f>COUNTIFS(AttendanceData[[#All],[C_PWS]],"Office Workspace",AttendanceData[[#All],[D_DATE]],$B5,AttendanceData[[#All],[ATTENDANCE_REQUIRED]],"Yes")</f>
        <v>0</v>
      </c>
      <c r="I5" s="2">
        <f>COUNTIFS(AttendanceData[[#All],[C_PWS]],"Office Workspace",AttendanceData[[#All],[D_DATE]],$B5,AttendanceData[[#All],[ATTENDANCE_REQUIRED]],"Yes",AttendanceData[[#All],[ATTENDANCE_STATUS]],"Punch exists")</f>
        <v>0</v>
      </c>
      <c r="J5" s="2">
        <f>COUNTIFS(AttendanceData[[#All],[C_PWS]],"Smart Workspace",AttendanceData[[#All],[D_DATE]],$B5,AttendanceData[[#All],[ATTENDANCE_REQUIRED]],"Yes")</f>
        <v>0</v>
      </c>
      <c r="K5" s="2">
        <f>COUNTIFS(AttendanceData[[#All],[C_PWS]],"Smart Workspace",AttendanceData[[#All],[D_DATE]],$B5,AttendanceData[[#All],[ATTENDANCE_REQUIRED]],"Yes",AttendanceData[[#All],[ATTENDANCE_STATUS]],"Punch exists")</f>
        <v>0</v>
      </c>
      <c r="L5" s="2" cm="1">
        <f t="array" ref="L5">SUM(COUNTIFS(AttendanceData[[#All],[D_DATE]],$B5,AttendanceData[[#All],[ATTENDANCE_REQUIRED]],"No",AttendanceData[[#All],[ATTENDANCE_STATUS]],{"Punch exists","OutOfTurn*"}))</f>
        <v>0</v>
      </c>
      <c r="M5" s="2">
        <f>COUNTIFS(AttendanceData[[#All],[D_DATE]],$B5,AttendanceData[[#All],[ATTENDANCE_REQUIRED]],"Yes",AttendanceData[[#All],[ATTENDANCE_STATUS]],"Punch not exists")</f>
        <v>0</v>
      </c>
      <c r="N5" s="2" cm="1">
        <f t="array" ref="N5">SUM(COUNTIFS(AttendanceData[[#All],[D_DATE]],$B5,AttendanceData[[#All],[ATTENDANCE_REQUIRED]],"Yes",AttendanceData[[#All],[ATTENDANCE_STATUS]],{"Onduty*","Leave*","Tour*"}))</f>
        <v>0</v>
      </c>
      <c r="O5" s="2">
        <f>COUNTIFS(AttendanceData[[#All],[D_DATE]],$B5,AttendanceData[[#All],[ATTENDANCE_REQUIRED]],"Yes",AttendanceData[[#All],[ATTENDANCE_STATUS]],"Exception")</f>
        <v>0</v>
      </c>
      <c r="P5" s="2">
        <f>COUNTIFS(AttendanceData[[#All],[D_DATE]],$B5,AttendanceData[[#All],[ATTENDANCE_REQUIRED]],"Yes",AttendanceData[[#All],[ATTENDANCE_STATUS]],"Smart work*")</f>
        <v>0</v>
      </c>
      <c r="Q5" s="4">
        <f t="shared" ref="Q5" si="1">SUM(M4:P5)</f>
        <v>0</v>
      </c>
    </row>
  </sheetData>
  <mergeCells count="3">
    <mergeCell ref="F3:G3"/>
    <mergeCell ref="H3:L3"/>
    <mergeCell ref="M3:Q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2022-05-21T11:45:02Z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lpwstr>0</vt:lpwstr>
  </property>
</Properties>
</file>